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showInkAnnotation="0" defaultThemeVersion="124226"/>
  <mc:AlternateContent xmlns:mc="http://schemas.openxmlformats.org/markup-compatibility/2006">
    <mc:Choice Requires="x15">
      <x15ac:absPath xmlns:x15ac="http://schemas.microsoft.com/office/spreadsheetml/2010/11/ac" url="E:\Progetti\cbp_monthly_deductible\Materiale\"/>
    </mc:Choice>
  </mc:AlternateContent>
  <xr:revisionPtr revIDLastSave="0" documentId="13_ncr:1_{ECB05092-D2D7-4E5A-AD4C-232234BCDEE0}" xr6:coauthVersionLast="47" xr6:coauthVersionMax="47" xr10:uidLastSave="{00000000-0000-0000-0000-000000000000}"/>
  <bookViews>
    <workbookView xWindow="-108" yWindow="-108" windowWidth="23256" windowHeight="14016" tabRatio="665" firstSheet="1" activeTab="2" xr2:uid="{00000000-000D-0000-FFFF-FFFF00000000}"/>
  </bookViews>
  <sheets>
    <sheet name="Specs" sheetId="28" r:id="rId1"/>
    <sheet name="PIVOT" sheetId="24" r:id="rId2"/>
    <sheet name="ZERO CL POS" sheetId="5" r:id="rId3"/>
    <sheet name="Tactical ZERO CL POS" sheetId="25" r:id="rId4"/>
    <sheet name="Tactical ZERO LEASING POS" sheetId="31" r:id="rId5"/>
    <sheet name="ZERO LEASING POS" sheetId="30" r:id="rId6"/>
    <sheet name="SUMMARY ZERO DEDUCTIBLE" sheetId="20" r:id="rId7"/>
    <sheet name="reconciliation" sheetId="21" r:id="rId8"/>
    <sheet name="Product Map" sheetId="14" r:id="rId9"/>
    <sheet name="Areas" sheetId="2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b">#REF!</definedName>
    <definedName name="\I">#REF!</definedName>
    <definedName name="_18803">#REF!</definedName>
    <definedName name="_F5F" hidden="1">{#N/A,#N/A,TRUE,"GLOBAL";#N/A,#N/A,TRUE,"RUSTICOS";#N/A,#N/A,TRUE,"INMUEBLES"}</definedName>
    <definedName name="_FFG2010">[1]resumen!$D$4</definedName>
    <definedName name="_FFG2011">[1]resumen!$E$4</definedName>
    <definedName name="_FFG2012">[1]resumen!$F$4</definedName>
    <definedName name="_FFG2013">[1]resumen!$G$4</definedName>
    <definedName name="_FFG2014">[1]resumen!$H$4</definedName>
    <definedName name="_FFG2015">[1]resumen!$I$4</definedName>
    <definedName name="_FFG2016">[1]resumen!$J$4</definedName>
    <definedName name="_FFG2017">[1]resumen!$K$4</definedName>
    <definedName name="_FFG2018">[1]resumen!$L$4</definedName>
    <definedName name="_FFG2019">[1]resumen!$M$4</definedName>
    <definedName name="_FFG2020">[1]resumen!$N$4</definedName>
    <definedName name="_xlnm._FilterDatabase" localSheetId="3" hidden="1">'Tactical ZERO CL POS'!$A$1:$AC$32</definedName>
    <definedName name="_xlnm._FilterDatabase" localSheetId="4" hidden="1">'Tactical ZERO LEASING POS'!$A$1:$AC$45</definedName>
    <definedName name="_xlnm._FilterDatabase" localSheetId="2" hidden="1">'ZERO CL POS'!$A$1:$BN$32</definedName>
    <definedName name="_xlnm._FilterDatabase" localSheetId="5" hidden="1">'ZERO LEASING POS'!$A$1:$BM$1</definedName>
    <definedName name="_QP2010">[1]resumen!$D$5</definedName>
    <definedName name="_QP2011">[1]resumen!$E$5</definedName>
    <definedName name="_QP2012">[1]resumen!$F$5</definedName>
    <definedName name="_QP2013">[1]resumen!$G$5</definedName>
    <definedName name="_QP2014">[1]resumen!$H$5</definedName>
    <definedName name="_QP2015">[1]resumen!$I$5</definedName>
    <definedName name="_QP2016">[1]resumen!$J$5</definedName>
    <definedName name="_QP2017">[1]resumen!$K$5</definedName>
    <definedName name="_QP2018">[1]resumen!$L$5</definedName>
    <definedName name="_QP2019">[1]resumen!$M$5</definedName>
    <definedName name="_QP2020">[1]resumen!$N$5</definedName>
    <definedName name="_R5T" hidden="1">{#N/A,#N/A,TRUE,"GLOBAL";#N/A,#N/A,TRUE,"RUSTICOS";#N/A,#N/A,TRUE,"INMUEBLES"}</definedName>
    <definedName name="_R6T" hidden="1">{#N/A,#N/A,TRUE,"GLOBAL";#N/A,#N/A,TRUE,"RUSTICOS";#N/A,#N/A,TRUE,"INMUEBLES"}</definedName>
    <definedName name="_RA2010">[1]resumen!$D$3</definedName>
    <definedName name="_RA2011">[1]resumen!$E$3</definedName>
    <definedName name="_RA2012">[1]resumen!$F$3</definedName>
    <definedName name="_RA2013">[1]resumen!$G$3</definedName>
    <definedName name="_RA2014">[1]resumen!$H$3</definedName>
    <definedName name="_RA2015">[1]resumen!$I$3</definedName>
    <definedName name="_RA2016">[1]resumen!$J$3</definedName>
    <definedName name="_RA2017">[1]resumen!$K$3</definedName>
    <definedName name="_RA2018">[1]resumen!$L$3</definedName>
    <definedName name="_RA2019">[1]resumen!$M$3</definedName>
    <definedName name="_Regression_Int" hidden="1">1</definedName>
    <definedName name="_SAL1">#REF!</definedName>
    <definedName name="_SAL2">#REF!</definedName>
    <definedName name="_TC1">[2]Portada!$C$22</definedName>
    <definedName name="_UPR360">[3]Calculations!$DB$10</definedName>
    <definedName name="a">{#N/A,#N/A,TRUE,"COFTOT"}</definedName>
    <definedName name="ABK">#REF!</definedName>
    <definedName name="Acc_Death_Comm">[4]Inputs!$G$5</definedName>
    <definedName name="Acc_Death_Prem">[3]Inputs!$D$7</definedName>
    <definedName name="acumulad">[2]Portada!$C$22</definedName>
    <definedName name="ADB">[3]Inputs!$G$56</definedName>
    <definedName name="Age_band">#REF!</definedName>
    <definedName name="AgeT">[3]Inputs!$B$13</definedName>
    <definedName name="agreement">[5]SCF_2012T3!$CT$1:$CU$100</definedName>
    <definedName name="AHOSP_inception_rate">[6]Assumptions!$E$4</definedName>
    <definedName name="alpha">#REF!</definedName>
    <definedName name="alpha1">#REF!</definedName>
    <definedName name="Amex">#REF!</definedName>
    <definedName name="Amortizacion_2" hidden="1">{#N/A,#N/A,TRUE,"GLOBAL";#N/A,#N/A,TRUE,"RUSTICOS";#N/A,#N/A,TRUE,"INMUEBLES"}</definedName>
    <definedName name="an_d">#REF!</definedName>
    <definedName name="an_ref">[7]Parameters!$D$3</definedName>
    <definedName name="analyse">#REF!</definedName>
    <definedName name="Annual_interest_auto">[8]Auto_Benefit_Calc!$C$7</definedName>
    <definedName name="AÑOS">[9]PARAMETROS!$J$2:$J$13</definedName>
    <definedName name="antiguedad">[10]Parameters!$P$6:$Q$60</definedName>
    <definedName name="AP">[3]Inputs!$B$9</definedName>
    <definedName name="APT">[3]Inputs!$B$11</definedName>
    <definedName name="Área_impressão_IM">#REF!</definedName>
    <definedName name="_xlnm.Print_Area">#REF!</definedName>
    <definedName name="AreaPRINT">#REF!</definedName>
    <definedName name="AreaROE">[9]PATRIM!$F$14:$V$128</definedName>
    <definedName name="arrete">#REF!</definedName>
    <definedName name="arrete_pi">#REF!</definedName>
    <definedName name="arrete_reas">#REF!</definedName>
    <definedName name="assiette_max_rd">[11]Param!$G$19</definedName>
    <definedName name="assiette_max_totale">[11]Param!$G$20</definedName>
    <definedName name="Av_Duration_Hos">[6]Assumptions!$E$7</definedName>
    <definedName name="AV_Duration_SHOSP">[6]Assumptions!$B$7</definedName>
    <definedName name="avg_age">#REF!</definedName>
    <definedName name="BAD">#N/A</definedName>
    <definedName name="BAI.Graf" hidden="1">{#N/A,#N/A,TRUE,"GLOBAL";#N/A,#N/A,TRUE,"RUSTICOS";#N/A,#N/A,TRUE,"INMUEBLES"}</definedName>
    <definedName name="BAL">#REF!</definedName>
    <definedName name="BALANÇO">#REF!</definedName>
    <definedName name="Balloon">[4]Inputs!$C$12</definedName>
    <definedName name="Balloon_Amount">[8]Auto_PremSim!#REF!</definedName>
    <definedName name="BANCO">#REF!</definedName>
    <definedName name="Banco_dados_IM">#REF!</definedName>
    <definedName name="Barclays">#REF!</definedName>
    <definedName name="BASBANCO">#REF!</definedName>
    <definedName name="BASCONS">#REF!</definedName>
    <definedName name="base">[12]Tablas!$A$2:$G$427</definedName>
    <definedName name="base_conv">[13]TABLAS!$D$1:$G$1003</definedName>
    <definedName name="Base_gar">#REF!</definedName>
    <definedName name="Base_mes">#REF!</definedName>
    <definedName name="Base_mes1">#REF!</definedName>
    <definedName name="base_partner">#REF!</definedName>
    <definedName name="base_pi">#REF!</definedName>
    <definedName name="base_rbns">[13]rbns!$C$3:$M$1000</definedName>
    <definedName name="base_reas">#REF!</definedName>
    <definedName name="base_sin">#REF!</definedName>
    <definedName name="Base_Symbad">#REF!</definedName>
    <definedName name="base_T">#REF!</definedName>
    <definedName name="BaseProductos">[14]Base!$C$1:$M$305</definedName>
    <definedName name="BASILEIA">#REF!</definedName>
    <definedName name="BASRES">#REF!</definedName>
    <definedName name="BASTITRES">#REF!</definedName>
    <definedName name="BASTITTOT">#REF!</definedName>
    <definedName name="BASTOTAL">#REF!</definedName>
    <definedName name="BBI">#REF!</definedName>
    <definedName name="Benefit_Amount_Protect">#REF!</definedName>
    <definedName name="BGH" hidden="1">{#N/A,#N/A,TRUE,"GLOBAL";#N/A,#N/A,TRUE,"RUSTICOS";#N/A,#N/A,TRUE,"INMUEBLES"}</definedName>
    <definedName name="bjguj" hidden="1">{#N/A,#N/A,TRUE,"COFTOT"}</definedName>
    <definedName name="BN" hidden="1">{#N/A,#N/A,TRUE,"GLOBAL";#N/A,#N/A,TRUE,"RUSTICOS";#N/A,#N/A,TRUE,"INMUEBLES"}</definedName>
    <definedName name="bnestimado" hidden="1">{#N/A,#N/A,TRUE,"GLOBAL";#N/A,#N/A,TRUE,"RUSTICOS";#N/A,#N/A,TRUE,"INMUEBLES"}</definedName>
    <definedName name="budget">#REF!</definedName>
    <definedName name="budget_pi">#REF!</definedName>
    <definedName name="budget_reas">#REF!</definedName>
    <definedName name="calc_refunds">[15]Calc_Refunds!$A$2:$Q$91</definedName>
    <definedName name="calc_refunds_p1">[16]Calc_Refunds_P1!$A$2:$Q$100</definedName>
    <definedName name="calc_refunds_p2">[16]Calc_Refunds_P2!$A$2:$Q$100</definedName>
    <definedName name="calc_refunds_p3">[16]Calc_Refunds_P3!$A$2:$Q$100</definedName>
    <definedName name="canal">[17]parametros!$B$2:$C$27</definedName>
    <definedName name="CAPCOR">#REF!</definedName>
    <definedName name="CapitalAtRisk">[18]CapitalAtRisk!$B$5:$N$18</definedName>
    <definedName name="CAPLEA">#REF!</definedName>
    <definedName name="Cardif">#REF!</definedName>
    <definedName name="carence">#REF!</definedName>
    <definedName name="Cascada1" hidden="1">{#N/A,#N/A,TRUE,"GLOBAL";#N/A,#N/A,TRUE,"RUSTICOS";#N/A,#N/A,TRUE,"INMUEBLES"}</definedName>
    <definedName name="cc">#REF!</definedName>
    <definedName name="CCRE">#REF!</definedName>
    <definedName name="CheminETnomBASE">#REF!</definedName>
    <definedName name="CheminETnomFichierXL">#REF!</definedName>
    <definedName name="CLEA">#REF!</definedName>
    <definedName name="clea_PA">#REF!</definedName>
    <definedName name="clea_PM">[19]Parametres!$D$21</definedName>
    <definedName name="clea_PS">#REF!</definedName>
    <definedName name="clea_PT">#REF!</definedName>
    <definedName name="clea_PU">[20]Parametres!$D$22</definedName>
    <definedName name="ClientName">[3]Inputs!$A$1</definedName>
    <definedName name="cLOCM3M">[21]consolida!#REF!</definedName>
    <definedName name="cLOCMFA">[21]consolida!#REF!</definedName>
    <definedName name="Cob">#REF!</definedName>
    <definedName name="Cob_PI">#REF!</definedName>
    <definedName name="Cod_part">#REF!</definedName>
    <definedName name="codsymbad1">#REF!</definedName>
    <definedName name="codsymbad2">#REF!</definedName>
    <definedName name="Col_cob">#REF!</definedName>
    <definedName name="Columnas">[14]Param!$T$3:$AA$14</definedName>
    <definedName name="Comisiones">[14]Commissions!$C$5:$U$20000</definedName>
    <definedName name="Comm">[3]Inputs!$G$7</definedName>
    <definedName name="CommClaw">[3]Inputs!$G$8</definedName>
    <definedName name="Commission_LI">#REF!</definedName>
    <definedName name="Commission_PPI">#REF!</definedName>
    <definedName name="Commission_protect">[22]PPI_Pricing!#REF!</definedName>
    <definedName name="CommYear1">[3]Inputs!$G$6</definedName>
    <definedName name="CON">#N/A</definedName>
    <definedName name="cons_PA">#REF!</definedName>
    <definedName name="cons_PM">#REF!</definedName>
    <definedName name="cons_PS">#REF!</definedName>
    <definedName name="cons_PT">#REF!</definedName>
    <definedName name="cons_PU">#REF!</definedName>
    <definedName name="Consol">#REF!</definedName>
    <definedName name="CONSOLADICCTF">#REF!</definedName>
    <definedName name="CONSOLADICONCAM">#REF!</definedName>
    <definedName name="CONSOLADIMEC">#REF!</definedName>
    <definedName name="CONSOLADIMECTF">#REF!</definedName>
    <definedName name="CONSOLAUTBAC">#REF!</definedName>
    <definedName name="CONSOLCAMC">#N/A</definedName>
    <definedName name="CONSOLCAMLIQ">#REF!</definedName>
    <definedName name="CONSOLCAMVLF">#REF!</definedName>
    <definedName name="CONSOLCAPINTERL">#REF!</definedName>
    <definedName name="CONSOLCAPINTERR">#REF!</definedName>
    <definedName name="CONSOLCARTER">#REF!</definedName>
    <definedName name="CONSOLCHQATI">#REF!</definedName>
    <definedName name="CONSOLCHQPAS">#REF!</definedName>
    <definedName name="CONSOLCOCRED">#N/A</definedName>
    <definedName name="CONSOLCONTEXP">#N/A</definedName>
    <definedName name="CONSOLCONTROL">#REF!</definedName>
    <definedName name="CONSOLCOORIS">#REF!</definedName>
    <definedName name="CONSOLDACC">#N/A</definedName>
    <definedName name="CONSOLDE">#REF!</definedName>
    <definedName name="CONSOLDEINTFIN">#REF!</definedName>
    <definedName name="CONSOLDEPINTER">#REF!</definedName>
    <definedName name="CONSOLDEPINTER2">#REF!</definedName>
    <definedName name="CONSOLDEPINTERC">#REF!</definedName>
    <definedName name="CONSOLDESDEPINT">#N/A</definedName>
    <definedName name="CONSOLGPRET">#REF!</definedName>
    <definedName name="CONSOLIMPFIN">#REF!</definedName>
    <definedName name="CONSOLOBRCCAM">#REF!</definedName>
    <definedName name="CONSOLOBRCCTX">#REF!</definedName>
    <definedName name="CONSOLOFIC">#N/A</definedName>
    <definedName name="CONSOLOOCOMP">#REF!</definedName>
    <definedName name="CONSOLORGINST">#N/A</definedName>
    <definedName name="CONSOLOUTINTFIN">#REF!</definedName>
    <definedName name="CONSOLPAS">#REF!</definedName>
    <definedName name="CONSOLPL">#REF!</definedName>
    <definedName name="CONSOLPROAUTBAC">#REF!</definedName>
    <definedName name="CONSOLPROVDE">#REF!</definedName>
    <definedName name="CONSOLPROVINTFI">#REF!</definedName>
    <definedName name="CONSOLRCA">#REF!</definedName>
    <definedName name="CONSOLREPPAIS">#REF!</definedName>
    <definedName name="CONSOLRINTERATI">#REF!</definedName>
    <definedName name="CONSOLRINTERPAS">#REF!</definedName>
    <definedName name="CONTA">#REF!</definedName>
    <definedName name="conv_ADE">[23]TABLAS!$D$3:$K$674</definedName>
    <definedName name="Conv_PI">#REF!</definedName>
    <definedName name="Convencion_6020">#REF!</definedName>
    <definedName name="COPIAR_NIVELES">[9]PARAMETROS!$AD$1:$AL$1</definedName>
    <definedName name="CORCAPCOR">#REF!</definedName>
    <definedName name="CORCAPLEA">#REF!</definedName>
    <definedName name="CORRECC." hidden="1">{#N/A,#N/A,TRUE,"GLOBAL";#N/A,#N/A,TRUE,"RUSTICOS";#N/A,#N/A,TRUE,"INMUEBLES"}</definedName>
    <definedName name="COSCON">#REF!</definedName>
    <definedName name="COSIF">#REF!</definedName>
    <definedName name="Country_code">#REF!</definedName>
    <definedName name="Country_name">#REF!</definedName>
    <definedName name="_xlnm.Criteria">#REF!</definedName>
    <definedName name="Critérios_IM">#REF!</definedName>
    <definedName name="Curva">#REF!</definedName>
    <definedName name="Curva_1pb">#REF!</definedName>
    <definedName name="Curva1dd">#REF!</definedName>
    <definedName name="Curva1pb">#REF!</definedName>
    <definedName name="Curva1pbz">#REF!</definedName>
    <definedName name="CVB" hidden="1">{#N/A,#N/A,TRUE,"GLOBAL";#N/A,#N/A,TRUE,"RUSTICOS";#N/A,#N/A,TRUE,"INMUEBLES"}</definedName>
    <definedName name="D3E" hidden="1">{#N/A,#N/A,TRUE,"GLOBAL";#N/A,#N/A,TRUE,"RUSTICOS";#N/A,#N/A,TRUE,"INMUEBLES"}</definedName>
    <definedName name="dat">[24]Parametres!$D$3</definedName>
    <definedName name="dat_ref">[25]Parametres!$D$5</definedName>
    <definedName name="dat_ref_1">#REF!</definedName>
    <definedName name="_xlnm.Database">#REF!</definedName>
    <definedName name="ddd" hidden="1">{#N/A,#N/A,TRUE,"GLOBAL";#N/A,#N/A,TRUE,"RUSTICOS";#N/A,#N/A,TRUE,"INMUEBLES"}</definedName>
    <definedName name="DE" hidden="1">{#N/A,#N/A,TRUE,"GLOBAL";#N/A,#N/A,TRUE,"RUSTICOS";#N/A,#N/A,TRUE,"INMUEBLES"}</definedName>
    <definedName name="Debut_Base_Bud">#REF!</definedName>
    <definedName name="Debut_Base_Res">#REF!</definedName>
    <definedName name="Debut_Base_Res2">#REF!</definedName>
    <definedName name="debut_res_conv">#REF!</definedName>
    <definedName name="DER" hidden="1">{#N/A,#N/A,TRUE,"GLOBAL";#N/A,#N/A,TRUE,"RUSTICOS";#N/A,#N/A,TRUE,"INMUEBLES"}</definedName>
    <definedName name="df" hidden="1">{#N/A,#N/A,TRUE,"GLOBAL";#N/A,#N/A,TRUE,"RUSTICOS";#N/A,#N/A,TRUE,"INMUEBLES"}</definedName>
    <definedName name="DFG" hidden="1">{#N/A,#N/A,TRUE,"GLOBAL";#N/A,#N/A,TRUE,"RUSTICOS";#N/A,#N/A,TRUE,"INMUEBLES"}</definedName>
    <definedName name="Doar1Sem98">#REF!</definedName>
    <definedName name="DoarJun98">#REF!</definedName>
    <definedName name="duracion">[10]Parameters!$T$6:$U$62</definedName>
    <definedName name="Duration">#REF!</definedName>
    <definedName name="E3E" hidden="1">{#N/A,#N/A,TRUE,"GLOBAL";#N/A,#N/A,TRUE,"RUSTICOS";#N/A,#N/A,TRUE,"INMUEBLES"}</definedName>
    <definedName name="E4R" hidden="1">{#N/A,#N/A,TRUE,"GLOBAL";#N/A,#N/A,TRUE,"RUSTICOS";#N/A,#N/A,TRUE,"INMUEBLES"}</definedName>
    <definedName name="Edit1s98">#REF!</definedName>
    <definedName name="ElapsedM">[3]Inputs!$B$17</definedName>
    <definedName name="ELI">#REF!</definedName>
    <definedName name="ELILE">#N/A</definedName>
    <definedName name="entite">#REF!</definedName>
    <definedName name="er" hidden="1">{#N/A,#N/A,TRUE,"GLOBAL";#N/A,#N/A,TRUE,"RUSTICOS";#N/A,#N/A,TRUE,"INMUEBLES"}</definedName>
    <definedName name="ERT" hidden="1">{#N/A,#N/A,TRUE,"GLOBAL";#N/A,#N/A,TRUE,"RUSTICOS";#N/A,#N/A,TRUE,"INMUEBLES"}</definedName>
    <definedName name="_xlnm.Extract">#REF!</definedName>
    <definedName name="EV_tax">[3]Inputs!$B$39</definedName>
    <definedName name="EVdiscT">[3]Inputs!$B$37</definedName>
    <definedName name="EvdiscTm">[3]Inputs!$D$37</definedName>
    <definedName name="EVPercent">[3]Inputs!$B$38</definedName>
    <definedName name="ExercEdit">#REF!</definedName>
    <definedName name="ExpMortPerCent">[3]Inputs!$B$28</definedName>
    <definedName name="EXT">#REF!</definedName>
    <definedName name="EXTBBI">#REF!</definedName>
    <definedName name="Extrair_IM">#REF!</definedName>
    <definedName name="Fecha_Calculo">[26]Premisas!$AA$6:$AA$36</definedName>
    <definedName name="FemaleMort">[3]Mortality!$A$4:$E$114</definedName>
    <definedName name="FG" hidden="1">{#N/A,#N/A,TRUE,"GLOBAL";#N/A,#N/A,TRUE,"RUSTICOS";#N/A,#N/A,TRUE,"INMUEBLES"}</definedName>
    <definedName name="fic_anprec">[27]Parameters!#REF!</definedName>
    <definedName name="fichero_cierre">[28]Resume!$G$2</definedName>
    <definedName name="fichero_sin_MIS">#REF!</definedName>
    <definedName name="FILAS">#REF!</definedName>
    <definedName name="Fixed_Comm">[4]Inputs!$G$9</definedName>
    <definedName name="Fixed_Prem">[4]Inputs!$E$7</definedName>
    <definedName name="FORMCARGA">'[29]HSF - 984'!$X$8:$X$739</definedName>
    <definedName name="FORMCOM">'[29]HSF - 984'!$S$169:$S$212</definedName>
    <definedName name="FORMGASTOS">#REF!</definedName>
    <definedName name="FORMGSTO">'[29]HSF - 984'!$S$221:$S$287</definedName>
    <definedName name="FORMPYG">'[29]HSF - 984'!$S$8:$S$160</definedName>
    <definedName name="FORMTODO">'[29]HSF - 984'!$S$8:$S$287</definedName>
    <definedName name="Frac">#REF!</definedName>
    <definedName name="G6G" hidden="1">{#N/A,#N/A,TRUE,"GLOBAL";#N/A,#N/A,TRUE,"RUSTICOS";#N/A,#N/A,TRUE,"INMUEBLES"}</definedName>
    <definedName name="GapInt_local">#REF!</definedName>
    <definedName name="gastos">[30]Parametres!$B$73:$C$86</definedName>
    <definedName name="GFR" hidden="1">{#N/A,#N/A,TRUE,"GLOBAL";#N/A,#N/A,TRUE,"RUSTICOS";#N/A,#N/A,TRUE,"INMUEBLES"}</definedName>
    <definedName name="gross">#REF!</definedName>
    <definedName name="GTR" hidden="1">{#N/A,#N/A,TRUE,"GLOBAL";#N/A,#N/A,TRUE,"RUSTICOS";#N/A,#N/A,TRUE,"INMUEBLES"}</definedName>
    <definedName name="H7Y" hidden="1">{#N/A,#N/A,TRUE,"GLOBAL";#N/A,#N/A,TRUE,"RUSTICOS";#N/A,#N/A,TRUE,"INMUEBLES"}</definedName>
    <definedName name="H8H" hidden="1">{#N/A,#N/A,TRUE,"GLOBAL";#N/A,#N/A,TRUE,"RUSTICOS";#N/A,#N/A,TRUE,"INMUEBLES"}</definedName>
    <definedName name="Hipotesis">[26]Hipótesis2!$B$3:$G$8</definedName>
    <definedName name="hj" hidden="1">{#N/A,#N/A,TRUE,"GLOBAL";#N/A,#N/A,TRUE,"RUSTICOS";#N/A,#N/A,TRUE,"INMUEBLES"}</definedName>
    <definedName name="HJK" hidden="1">{#N/A,#N/A,TRUE,"GLOBAL";#N/A,#N/A,TRUE,"RUSTICOS";#N/A,#N/A,TRUE,"INMUEBLES"}</definedName>
    <definedName name="hoja_sin_MIS">#REF!</definedName>
    <definedName name="I8O" hidden="1">{#N/A,#N/A,TRUE,"GLOBAL";#N/A,#N/A,TRUE,"RUSTICOS";#N/A,#N/A,TRUE,"INMUEBLES"}</definedName>
    <definedName name="IBNR_SCF">[31]SCF_10!$AP$4:$AS$66</definedName>
    <definedName name="IhcT">[3]Inputs!$G$12</definedName>
    <definedName name="INFORMES">[9]PARAMETROS!$N$3:$O$21</definedName>
    <definedName name="Insured_Amount">#REF!</definedName>
    <definedName name="Interest_rate">#REF!</definedName>
    <definedName name="Invoice_Amount">[8]Auto_PremSim!$C$2</definedName>
    <definedName name="IOP" hidden="1">{#N/A,#N/A,TRUE,"GLOBAL";#N/A,#N/A,TRUE,"RUSTICOS";#N/A,#N/A,TRUE,"INMUEBLES"}</definedName>
    <definedName name="IPS">#REF!</definedName>
    <definedName name="ISB">[14]Param!$D$44</definedName>
    <definedName name="iSMT">[3]Inputs!$G$25</definedName>
    <definedName name="ISMTm">[3]Inputs!$H$23</definedName>
    <definedName name="JJJ" hidden="1">{#N/A,#N/A,TRUE,"GLOBAL";#N/A,#N/A,TRUE,"RUSTICOS";#N/A,#N/A,TRUE,"INMUEBLES"}</definedName>
    <definedName name="JK" hidden="1">{#N/A,#N/A,TRUE,"GLOBAL";#N/A,#N/A,TRUE,"RUSTICOS";#N/A,#N/A,TRUE,"INMUEBLES"}</definedName>
    <definedName name="K8K" hidden="1">{#N/A,#N/A,TRUE,"GLOBAL";#N/A,#N/A,TRUE,"RUSTICOS";#N/A,#N/A,TRUE,"INMUEBLES"}</definedName>
    <definedName name="KKK" hidden="1">{#N/A,#N/A,TRUE,"GLOBAL";#N/A,#N/A,TRUE,"RUSTICOS";#N/A,#N/A,TRUE,"INMUEBLES"}</definedName>
    <definedName name="kl" hidden="1">{#N/A,#N/A,TRUE,"GLOBAL";#N/A,#N/A,TRUE,"RUSTICOS";#N/A,#N/A,TRUE,"INMUEBLES"}</definedName>
    <definedName name="L0L" hidden="1">{#N/A,#N/A,TRUE,"GLOBAL";#N/A,#N/A,TRUE,"RUSTICOS";#N/A,#N/A,TRUE,"INMUEBLES"}</definedName>
    <definedName name="LapseT">[3]Inputs!$K$7:$K$22</definedName>
    <definedName name="LEA">#REF!</definedName>
    <definedName name="Life_insurance_commission">#REF!</definedName>
    <definedName name="LIMEND">#REF!</definedName>
    <definedName name="linea">[32]Param!$O$33:$P$37</definedName>
    <definedName name="lineas_Aple">[33]TABLAS!$BF$1:$BG$17</definedName>
    <definedName name="LIST_SOC">[9]PARAMETROS!$A$16:$C$396</definedName>
    <definedName name="LK" hidden="1">{#N/A,#N/A,TRUE,"GLOBAL";#N/A,#N/A,TRUE,"RUSTICOS";#N/A,#N/A,TRUE,"INMUEBLES"}</definedName>
    <definedName name="LLL" hidden="1">{#N/A,#N/A,TRUE,"GLOBAL";#N/A,#N/A,TRUE,"RUSTICOS";#N/A,#N/A,TRUE,"INMUEBLES"}</definedName>
    <definedName name="LÑ" hidden="1">{#N/A,#N/A,TRUE,"GLOBAL";#N/A,#N/A,TRUE,"RUSTICOS";#N/A,#N/A,TRUE,"INMUEBLES"}</definedName>
    <definedName name="Loan_amount">[22]PremiumSimulator!$C$3</definedName>
    <definedName name="Loan_duration">[22]PremiumSimulator!$C$4</definedName>
    <definedName name="Loan_Term">[4]Inputs!$B$18</definedName>
    <definedName name="LOCDUR">[21]mon_local!#REF!</definedName>
    <definedName name="LOCDURN">[21]mon_local!#REF!</definedName>
    <definedName name="LOCM2Y">[21]mon_local!#REF!</definedName>
    <definedName name="LOCM3M">[21]mon_local!#REF!</definedName>
    <definedName name="LOCMFA">[21]mon_local!#REF!</definedName>
    <definedName name="LUC1SEMCOR">#REF!</definedName>
    <definedName name="LUC1SEMDEE">#REF!</definedName>
    <definedName name="LUC1SEMLEA">#REF!</definedName>
    <definedName name="LUC1SEMLUX">#REF!</definedName>
    <definedName name="LUCEXECOR">#REF!</definedName>
    <definedName name="LUCEXEDEE">#REF!</definedName>
    <definedName name="LUCEXELEA">#REF!</definedName>
    <definedName name="LUCEXELUX">#REF!</definedName>
    <definedName name="LUCSEMCOR">#REF!</definedName>
    <definedName name="LUCSEMDEE">#REF!</definedName>
    <definedName name="LUCSEMLEA">#REF!</definedName>
    <definedName name="LUCSEMLUX">#REF!</definedName>
    <definedName name="Macro25">#N/A</definedName>
    <definedName name="MAJtoNullS">#REF!,#REF!</definedName>
    <definedName name="MaleMort">[3]Mortality!$A$4:$C$114</definedName>
    <definedName name="marge_fi_rd">[25]Parametres!$D$22</definedName>
    <definedName name="marge_fi_vie">[25]Parametres!$D$21</definedName>
    <definedName name="marge_prudence_rbns">[34]Parametres!$E$27</definedName>
    <definedName name="MCashflowConsol">#REF!</definedName>
    <definedName name="mes">#REF!</definedName>
    <definedName name="MES_ACTUAL">[2]Portada!$C$22</definedName>
    <definedName name="MESES">[9]PARAMETROS!$D$2:$E$13</definedName>
    <definedName name="Métier">#REF!</definedName>
    <definedName name="MetodoIBNR">[14]Param!$AC$3:$AC$5</definedName>
    <definedName name="Mg_prudencia_RBNS_PI">#REF!</definedName>
    <definedName name="MinReservePerc">[3]Inputs!$B$26</definedName>
    <definedName name="MJK" hidden="1">{#N/A,#N/A,TRUE,"GLOBAL";#N/A,#N/A,TRUE,"RUSTICOS";#N/A,#N/A,TRUE,"INMUEBLES"}</definedName>
    <definedName name="MJU" hidden="1">{#N/A,#N/A,TRUE,"GLOBAL";#N/A,#N/A,TRUE,"RUSTICOS";#N/A,#N/A,TRUE,"INMUEBLES"}</definedName>
    <definedName name="mnthly_instalment_auto">[8]Auto_Benefit_Calc!$C$9</definedName>
    <definedName name="Mobility_Assistance_Spec">#REF!</definedName>
    <definedName name="mor.2" hidden="1">{#N/A,#N/A,TRUE,"GLOBAL";#N/A,#N/A,TRUE,"RUSTICOS";#N/A,#N/A,TRUE,"INMUEBLES"}</definedName>
    <definedName name="MortR">[3]Mortality!$H$5:$I$114</definedName>
    <definedName name="MPNumber">[3]Inputs!$B$4</definedName>
    <definedName name="MutExEditoracao">#REF!</definedName>
    <definedName name="MutExPubl">#REF!</definedName>
    <definedName name="NbLigneS">#REF!</definedName>
    <definedName name="NbLigneS2">#REF!</definedName>
    <definedName name="nbpart">#REF!</definedName>
    <definedName name="nbProduits">#REF!</definedName>
    <definedName name="nbRisquesymbad">#REF!</definedName>
    <definedName name="NCob">[12]Tablas!$K$2:$O$11</definedName>
    <definedName name="net_loanamount_cap">[8]Auto_PPI_Pricing!$B$9</definedName>
    <definedName name="NETTING">#REF!</definedName>
    <definedName name="NHJ" hidden="1">{#N/A,#N/A,TRUE,"GLOBAL";#N/A,#N/A,TRUE,"RUSTICOS";#N/A,#N/A,TRUE,"INMUEBLES"}</definedName>
    <definedName name="NHY" hidden="1">{#N/A,#N/A,TRUE,"GLOBAL";#N/A,#N/A,TRUE,"RUSTICOS";#N/A,#N/A,TRUE,"INMUEBLES"}</definedName>
    <definedName name="NIVEL">#REF!</definedName>
    <definedName name="NIVEL_SOC_AJ">[9]PARAMETROS!$AD$8:$AN$1500</definedName>
    <definedName name="ÑÑÑ" hidden="1">{#N/A,#N/A,TRUE,"GLOBAL";#N/A,#N/A,TRUE,"RUSTICOS";#N/A,#N/A,TRUE,"INMUEBLES"}</definedName>
    <definedName name="nom_prec">[27]Parameters!#REF!</definedName>
    <definedName name="nomTable1">#REF!</definedName>
    <definedName name="nomTable2">#REF!</definedName>
    <definedName name="NPFFG2010">[1]resumen!$D$7</definedName>
    <definedName name="NPFFG2011">[1]resumen!$E$7</definedName>
    <definedName name="NPFFG2012">[1]resumen!$F$7</definedName>
    <definedName name="NPFFG2013">[1]resumen!$G$7</definedName>
    <definedName name="NPFFG2014">[1]resumen!$H$7</definedName>
    <definedName name="NPFFG2015">[1]resumen!$I$7</definedName>
    <definedName name="NPFFG2016">[1]resumen!$J$7</definedName>
    <definedName name="NPFFG2017">[1]resumen!$K$7</definedName>
    <definedName name="NPFFG2018">[1]resumen!$L$7</definedName>
    <definedName name="NPFFG2019">[1]resumen!$M$7</definedName>
    <definedName name="NPFFG2020">[1]resumen!$N$7</definedName>
    <definedName name="NPFG2010">[1]resumen!$D$7</definedName>
    <definedName name="NPFG2011">[1]resumen!$E$7</definedName>
    <definedName name="NPFG2012">[1]resumen!$F$7</definedName>
    <definedName name="NPFG2013">[1]resumen!$G$7</definedName>
    <definedName name="NPFG2014">[1]resumen!$H$7</definedName>
    <definedName name="NPFG2015">[1]resumen!$I$7</definedName>
    <definedName name="NPFG2016">[1]resumen!$J$7</definedName>
    <definedName name="NPFG2017">[1]resumen!$K$7</definedName>
    <definedName name="NPFG2018">[1]resumen!$L$7</definedName>
    <definedName name="NPFG2019">[1]resumen!$M$7</definedName>
    <definedName name="NPFG2020">[1]resumen!$N$7</definedName>
    <definedName name="NPQP2010">[1]resumen!$D$8</definedName>
    <definedName name="NPQP2011">[1]resumen!$E$8</definedName>
    <definedName name="NPQP2012">[1]resumen!$F$8</definedName>
    <definedName name="NPQP2013">[1]resumen!$G$8</definedName>
    <definedName name="NPQP2014">[1]resumen!$H$8</definedName>
    <definedName name="NPQP2015">[1]resumen!$I$8</definedName>
    <definedName name="NPQP2016">[1]resumen!$J$8</definedName>
    <definedName name="NPQP2017">[1]resumen!$K$8</definedName>
    <definedName name="NPQP2018">[1]resumen!$L$8</definedName>
    <definedName name="NPQP2019">[1]resumen!$M$8</definedName>
    <definedName name="NPQP2020">[1]resumen!$N$8</definedName>
    <definedName name="NPRA2010">[1]resumen!$D$6</definedName>
    <definedName name="NPRA2011">[1]resumen!$E$6</definedName>
    <definedName name="NPRA2012">[1]resumen!$F$6</definedName>
    <definedName name="NPRA2013">[1]resumen!$G$6</definedName>
    <definedName name="NPRA2014">[1]resumen!$H$6</definedName>
    <definedName name="NPRA2015">[1]resumen!$I$6</definedName>
    <definedName name="NPRA2016">[1]resumen!$J$6</definedName>
    <definedName name="NPRA2017">[1]resumen!$K$6</definedName>
    <definedName name="NPRA2018">[1]resumen!$L$6</definedName>
    <definedName name="NPRA2019">[1]resumen!$M$6</definedName>
    <definedName name="NPRA2020">[1]resumen!$N$6</definedName>
    <definedName name="Number_of_payments_auto">[8]Auto_Benefit_Calc!$C$8</definedName>
    <definedName name="NumMP">'[3]Model Points'!$C$5</definedName>
    <definedName name="O9L" hidden="1">{#N/A,#N/A,TRUE,"GLOBAL";#N/A,#N/A,TRUE,"RUSTICOS";#N/A,#N/A,TRUE,"INMUEBLES"}</definedName>
    <definedName name="OfferID">'[35]Entry form'!$O$14</definedName>
    <definedName name="op" hidden="1">{#N/A,#N/A,TRUE,"GLOBAL";#N/A,#N/A,TRUE,"RUSTICOS";#N/A,#N/A,TRUE,"INMUEBLES"}</definedName>
    <definedName name="Ord_Part">#REF!</definedName>
    <definedName name="Original_Loan_Amount">#REF!</definedName>
    <definedName name="Overall_sum_insured">[8]Auto_Benefit_Calc!$C$2</definedName>
    <definedName name="Overheads_RD">'[18]P&amp;L'!$H$62</definedName>
    <definedName name="Overheads_Vie">'[18]P&amp;L'!$G$62</definedName>
    <definedName name="part">#REF!</definedName>
    <definedName name="Part_ADE">#REF!</definedName>
    <definedName name="Part_Compta">#REF!</definedName>
    <definedName name="partner">#REF!</definedName>
    <definedName name="Partners">#REF!</definedName>
    <definedName name="PATRED">[9]PARAMETROS!$AS$4:$BO$6</definedName>
    <definedName name="pays">#REF!</definedName>
    <definedName name="Pays_de_commercialisation">#REF!</definedName>
    <definedName name="Pays_du_produit">#REF!</definedName>
    <definedName name="Pb">[36]Paramètres!$G$5:$I$17</definedName>
    <definedName name="PBACEN">#N/A</definedName>
    <definedName name="PC">#REF!</definedName>
    <definedName name="PF">[3]Inputs!$B$10</definedName>
    <definedName name="PFG_autres">[13]Parametres!$E$26</definedName>
    <definedName name="PFG_DC">[13]Parametres!$E$25</definedName>
    <definedName name="PLCONEX">#REF!</definedName>
    <definedName name="PLCONOP">#REF!</definedName>
    <definedName name="PLCOR">#REF!</definedName>
    <definedName name="PLLEA">#REF!</definedName>
    <definedName name="PM">#REF!</definedName>
    <definedName name="pourexportSymbad">#REF!</definedName>
    <definedName name="PPNA">[37]PPNA!$A$2:$F$10000</definedName>
    <definedName name="premio04T1">'[38]primes 04T1 '!$A$1:$H$2000</definedName>
    <definedName name="primas">[39]Parametres!$B$64:$C$67</definedName>
    <definedName name="PRINT_BAL">#REF!</definedName>
    <definedName name="PRINT_RDOS">#REF!</definedName>
    <definedName name="Product_cluster">[35]LookupLists!$P$2:$P$26</definedName>
    <definedName name="ProductName">[3]Inputs!$A$2</definedName>
    <definedName name="Productos">[40]Resumen!$A$1:$K$200</definedName>
    <definedName name="ProductTable">#REF!</definedName>
    <definedName name="produit_fi_rd">#REF!</definedName>
    <definedName name="produit_fi_vie">#REF!</definedName>
    <definedName name="prov_rd">[41]Param!$H$20</definedName>
    <definedName name="prov_vie">[41]Param!$H$19</definedName>
    <definedName name="PSharing_Tab">[7]Parameters!$G$5:$K$101</definedName>
    <definedName name="Q" hidden="1">{#N/A,#N/A,TRUE,"COFTOT"}</definedName>
    <definedName name="Q_CS___ACCESS_IBNR___TOTAL_PAID_AMOUNT_AND_TOTAL_FA_STEP2">#REF!</definedName>
    <definedName name="Q_CS_IBNR_ACC_SUM">#REF!</definedName>
    <definedName name="Q_CS_IBNR_LIFE_SUM">#REF!</definedName>
    <definedName name="Q_IBNR___TOTAL_PAID_AMOUNT_AND_TOTAL_FA_STEP4">#REF!</definedName>
    <definedName name="Q_IBNR_ACC_SUM">#REF!</definedName>
    <definedName name="Q_IBNR_LIFE_SUM">#REF!</definedName>
    <definedName name="QP">#REF!</definedName>
    <definedName name="QQQ" hidden="1">{#N/A,#N/A,TRUE,"GLOBAL";#N/A,#N/A,TRUE,"RUSTICOS";#N/A,#N/A,TRUE,"INMUEBLES"}</definedName>
    <definedName name="QS" localSheetId="9">#REF!</definedName>
    <definedName name="QS">#REF!</definedName>
    <definedName name="quadro">#REF!</definedName>
    <definedName name="Quarter_value">#REF!</definedName>
    <definedName name="qw" hidden="1">{#N/A,#N/A,TRUE,"COFTOT"}</definedName>
    <definedName name="QWE" hidden="1">{#N/A,#N/A,TRUE,"GLOBAL";#N/A,#N/A,TRUE,"RUSTICOS";#N/A,#N/A,TRUE,"INMUEBLES"}</definedName>
    <definedName name="RANGE_EXPORTADO">#REF!</definedName>
    <definedName name="RangoBORRAR">[9]DATOS!$AI$14:$AQ$450</definedName>
    <definedName name="RANGOCOPIAR">[9]DATOS!$AE$2:$AQ$2</definedName>
    <definedName name="RANGOCOPIAR2">[9]DATOS!$AI$2:$AQ$2</definedName>
    <definedName name="Rates">[3]Inputs!$B$45:$B$302</definedName>
    <definedName name="rbns">#REF!</definedName>
    <definedName name="RDOS">#REF!</definedName>
    <definedName name="Reas">[42]Param!$Y$1:$AB$10</definedName>
    <definedName name="Reass">[3]Inputs!$B$22</definedName>
    <definedName name="RECLASSIFICAÇÃO">#REF!</definedName>
    <definedName name="REF">#REF!</definedName>
    <definedName name="ref_arrete">#REF!</definedName>
    <definedName name="ref_arrete2004">'[38]arrete 2005'!$A$2:$AV$2436</definedName>
    <definedName name="Reins_Acc_Death_Comm">[4]Inputs!$I$5</definedName>
    <definedName name="Reins_CommYear1">[3]Inputs!$I$6</definedName>
    <definedName name="ReinsFreq">[3]Inputs!$C$22</definedName>
    <definedName name="RESATUCOR">#REF!</definedName>
    <definedName name="Reserve_t0">[3]Calculations!$W$10</definedName>
    <definedName name="RESESPDEE">#REF!</definedName>
    <definedName name="RESLEGCOR">#REF!</definedName>
    <definedName name="RESLEGDEE">#REF!</definedName>
    <definedName name="RESLEGLEA">#REF!</definedName>
    <definedName name="RESLEGLUX">#REF!</definedName>
    <definedName name="ResMortT">[3]Inputs!$B$29</definedName>
    <definedName name="RESOUTCOR">#REF!</definedName>
    <definedName name="RESOUTDEE">#REF!</definedName>
    <definedName name="RESULTADO">#REF!</definedName>
    <definedName name="RETO">#REF!</definedName>
    <definedName name="RHCinfmT">[3]Inputs!$H$17</definedName>
    <definedName name="RHCinfT">[3]Inputs!$G$17</definedName>
    <definedName name="RhcT">[3]Inputs!$G$14</definedName>
    <definedName name="RHCTPA">[3]Inputs!$G$16</definedName>
    <definedName name="RISK">#REF!</definedName>
    <definedName name="risk_act">[43]TABLAS!$M$1:$P$13</definedName>
    <definedName name="RiskPremReins">[3]Inputs!$C$23</definedName>
    <definedName name="risque">#REF!</definedName>
    <definedName name="ROAT">[3]Inputs!$B$34</definedName>
    <definedName name="ROATm">[3]Inputs!$D$34</definedName>
    <definedName name="RoET">[3]Inputs!$B$33</definedName>
    <definedName name="RoETm">[3]Inputs!$D$33</definedName>
    <definedName name="ROF">#REF!</definedName>
    <definedName name="RRPPMM_ML">[44]AVANCEPAIS!$A$15:$D$30</definedName>
    <definedName name="RRPPMMUS">[44]AVANCEPAIS!$C$5:$C$9</definedName>
    <definedName name="RTY" hidden="1">{#N/A,#N/A,TRUE,"GLOBAL";#N/A,#N/A,TRUE,"RUSTICOS";#N/A,#N/A,TRUE,"INMUEBLES"}</definedName>
    <definedName name="S3S" hidden="1">{#N/A,#N/A,TRUE,"GLOBAL";#N/A,#N/A,TRUE,"RUSTICOS";#N/A,#N/A,TRUE,"INMUEBLES"}</definedName>
    <definedName name="SALDO">#REF!</definedName>
    <definedName name="SAR">[3]Inputs!$I$30:$K$32</definedName>
    <definedName name="SARterm">[3]Inputs!$G$26</definedName>
    <definedName name="SAT">[3]Inputs!$B$12</definedName>
    <definedName name="SC">#REF!</definedName>
    <definedName name="sd" hidden="1">{#N/A,#N/A,TRUE,"GLOBAL";#N/A,#N/A,TRUE,"RUSTICOS";#N/A,#N/A,TRUE,"INMUEBLES"}</definedName>
    <definedName name="Secteurs_d_activite">#REF!</definedName>
    <definedName name="SER" hidden="1">{#N/A,#N/A,TRUE,"GLOBAL";#N/A,#N/A,TRUE,"RUSTICOS";#N/A,#N/A,TRUE,"INMUEBLES"}</definedName>
    <definedName name="Sex">[3]Inputs!$B$16</definedName>
    <definedName name="SHOSP_Inception_rate">[6]Assumptions!$B$4</definedName>
    <definedName name="Sin_Dec">[18]Sin_Dec!$B$3:$R$350</definedName>
    <definedName name="SIN_NO_MIS">#REF!</definedName>
    <definedName name="Sin_Pag">[18]Sin_Pag!$B$3:$R$350</definedName>
    <definedName name="Siniestros_Pagados">[14]Paid_Claims!$C$5:$Q$1000</definedName>
    <definedName name="sinistri_pagati">[45]sinistri!$A$2:$B$200</definedName>
    <definedName name="SM">#REF!</definedName>
    <definedName name="SMReinsRed">[3]Inputs!$I$21</definedName>
    <definedName name="SMresT">[3]Inputs!$G$22</definedName>
    <definedName name="SMsarT">[3]Inputs!$G$21</definedName>
    <definedName name="Société">#REF!</definedName>
    <definedName name="SP">[3]Inputs!$B$7</definedName>
    <definedName name="Sum_insured">#REF!</definedName>
    <definedName name="Sum_Insured__Balloon">[8]Auto_Benefit_Calc!$C$4</definedName>
    <definedName name="Sum_Insured_Decreasing_loan_amount">[8]Auto_Benefit_Calc!$C$3</definedName>
    <definedName name="Sum_insured_excl_premium">#REF!</definedName>
    <definedName name="Supports_Financiers">#REF!</definedName>
    <definedName name="SWE" hidden="1">{#N/A,#N/A,TRUE,"GLOBAL";#N/A,#N/A,TRUE,"RUSTICOS";#N/A,#N/A,TRUE,"INMUEBLES"}</definedName>
    <definedName name="SWW" hidden="1">{#N/A,#N/A,TRUE,"GLOBAL";#N/A,#N/A,TRUE,"RUSTICOS";#N/A,#N/A,TRUE,"INMUEBLES"}</definedName>
    <definedName name="synthese">#REF!</definedName>
    <definedName name="T_ocu_decl">[46]rbns!$AQ$3:$AU$47</definedName>
    <definedName name="Table_de_decodification">#REF!</definedName>
    <definedName name="TableA2">[7]tableA2!$AB$4:$AK$1014</definedName>
    <definedName name="Tasa_Accidente_de_coche_1_cabeza">[47]Tarif!$C$24</definedName>
    <definedName name="Tasa_Accidente_de_coche_2_cabeza">[47]Tarif!$D$24</definedName>
    <definedName name="Taux_Hospi_acci">[47]Tarif!$H$26</definedName>
    <definedName name="taux_int">[48]Param!$I$5:$K$18</definedName>
    <definedName name="taux_MF_RD">[13]Parametres!$K$5</definedName>
    <definedName name="taux_MF_vie">[13]Parametres!$K$4</definedName>
    <definedName name="taux_moyen">[23]Param!$G$12</definedName>
    <definedName name="taux_ref">[25]Parametres!$D$7</definedName>
    <definedName name="taux_T1">[11]Param!$C$9</definedName>
    <definedName name="taux_T2">[11]Param!$C$10</definedName>
    <definedName name="taux_T3">[11]Param!$C$11</definedName>
    <definedName name="taux_T4">[11]Param!$C$12</definedName>
    <definedName name="Tax_RD">'[18]P&amp;L'!$H$61</definedName>
    <definedName name="Tax_Vie">'[18]P&amp;L'!$G$61</definedName>
    <definedName name="taxe">[19]Parametres!$D$20</definedName>
    <definedName name="taxe_abf">#REF!</definedName>
    <definedName name="taxe_ch">#REF!</definedName>
    <definedName name="taxe_ch_rd">[14]Param!$D$22</definedName>
    <definedName name="taxe_ch_vie">[14]Param!$D$21</definedName>
    <definedName name="taxe_dc">#REF!</definedName>
    <definedName name="Taxe_DC_acci">[14]Param!$D$27</definedName>
    <definedName name="taxe_gap">#REF!</definedName>
    <definedName name="taxe_hospi">#REF!</definedName>
    <definedName name="taxe_hospi_acci">#REF!</definedName>
    <definedName name="taxe_hospi_rd">[14]Param!$D$26</definedName>
    <definedName name="taxe_hospi_vie">[14]Param!$D$25</definedName>
    <definedName name="taxe_it_rd">#REF!</definedName>
    <definedName name="taxe_it_vie">#REF!</definedName>
    <definedName name="Taxe_PMP">[14]Param!$D$30</definedName>
    <definedName name="Taxe_RD">[49]Param!$C$18</definedName>
    <definedName name="taxe_uf">#REF!</definedName>
    <definedName name="TaxSH">[3]Inputs!$G$29</definedName>
    <definedName name="TDIN">[50]TDINAMICA!$B$3</definedName>
    <definedName name="Term__months">[8]Direct_Benefit_Calc!$D$3</definedName>
    <definedName name="Term_auto">[8]Auto_Benefit_Calc!$C$5</definedName>
    <definedName name="TermM">[3]Inputs!$C$14</definedName>
    <definedName name="TermT">[3]Inputs!$B$14</definedName>
    <definedName name="TesteEdit98">#REF!</definedName>
    <definedName name="TIPO">#REF!</definedName>
    <definedName name="TIPO2">#REF!</definedName>
    <definedName name="Tot">#REF!</definedName>
    <definedName name="tot_ADE">#REF!</definedName>
    <definedName name="Total_Loan_Amount">#REF!</definedName>
    <definedName name="Total_sum_insured">#REF!</definedName>
    <definedName name="TRIM">[51]PARAMETROS!$D$1</definedName>
    <definedName name="trim_calcul">#REF!</definedName>
    <definedName name="trim_d">#REF!</definedName>
    <definedName name="Trim_PB">[7]Parameters!$D$28</definedName>
    <definedName name="trim_prud">#REF!</definedName>
    <definedName name="trim_ref">[25]Parametres!$D$8</definedName>
    <definedName name="tt">[12]Tablas!$AC$1</definedName>
    <definedName name="TTT" hidden="1">{#N/A,#N/A,TRUE,"GLOBAL";#N/A,#N/A,TRUE,"RUSTICOS";#N/A,#N/A,TRUE,"INMUEBLES"}</definedName>
    <definedName name="tx_Eur_T1">[23]Param!$G$5</definedName>
    <definedName name="tx_Eur_T2">[23]Param!$G$6</definedName>
    <definedName name="tx_Eur_T3">[23]Param!$G$7</definedName>
    <definedName name="tx_Eur_T4">[23]Param!$G$8</definedName>
    <definedName name="ty" hidden="1">{#N/A,#N/A,TRUE,"GLOBAL";#N/A,#N/A,TRUE,"RUSTICOS";#N/A,#N/A,TRUE,"INMUEBLES"}</definedName>
    <definedName name="TYH" hidden="1">{#N/A,#N/A,TRUE,"GLOBAL";#N/A,#N/A,TRUE,"RUSTICOS";#N/A,#N/A,TRUE,"INMUEBLES"}</definedName>
    <definedName name="Type_value">#REF!</definedName>
    <definedName name="ui" hidden="1">{#N/A,#N/A,TRUE,"GLOBAL";#N/A,#N/A,TRUE,"RUSTICOS";#N/A,#N/A,TRUE,"INMUEBLES"}</definedName>
    <definedName name="UNIDAD">[50]PARAMETROS!$A$3</definedName>
    <definedName name="UPR">[14]UPR!$D$3:$AB$302</definedName>
    <definedName name="UPR_new">[3]Calculations!#REF!</definedName>
    <definedName name="V5R" hidden="1">{#N/A,#N/A,TRUE,"GLOBAL";#N/A,#N/A,TRUE,"RUSTICOS";#N/A,#N/A,TRUE,"INMUEBLES"}</definedName>
    <definedName name="ValDate">[3]Inputs!$G$43</definedName>
    <definedName name="ValintT">[3]Inputs!$B$19</definedName>
    <definedName name="ValintTm">[3]Inputs!$D$19</definedName>
    <definedName name="VB" hidden="1">{#N/A,#N/A,TRUE,"GLOBAL";#N/A,#N/A,TRUE,"RUSTICOS";#N/A,#N/A,TRUE,"INMUEBLES"}</definedName>
    <definedName name="VBN" hidden="1">{#N/A,#N/A,TRUE,"GLOBAL";#N/A,#N/A,TRUE,"RUSTICOS";#N/A,#N/A,TRUE,"INMUEBLES"}</definedName>
    <definedName name="ver">[2]Portada!$C$22</definedName>
    <definedName name="VFG" hidden="1">{#N/A,#N/A,TRUE,"GLOBAL";#N/A,#N/A,TRUE,"RUSTICOS";#N/A,#N/A,TRUE,"INMUEBLES"}</definedName>
    <definedName name="VFGT" hidden="1">{#N/A,#N/A,TRUE,"GLOBAL";#N/A,#N/A,TRUE,"RUSTICOS";#N/A,#N/A,TRUE,"INMUEBLES"}</definedName>
    <definedName name="Votorantim">#REF!</definedName>
    <definedName name="w" hidden="1">{#N/A,#N/A,TRUE,"COFTOT"}</definedName>
    <definedName name="W2W" hidden="1">{#N/A,#N/A,TRUE,"GLOBAL";#N/A,#N/A,TRUE,"RUSTICOS";#N/A,#N/A,TRUE,"INMUEBLES"}</definedName>
    <definedName name="we" hidden="1">{#N/A,#N/A,TRUE,"GLOBAL";#N/A,#N/A,TRUE,"RUSTICOS";#N/A,#N/A,TRUE,"INMUEBLES"}</definedName>
    <definedName name="WER" hidden="1">{#N/A,#N/A,TRUE,"GLOBAL";#N/A,#N/A,TRUE,"RUSTICOS";#N/A,#N/A,TRUE,"INMUEBLES"}</definedName>
    <definedName name="wrn.FOBAJUDI." hidden="1">{#N/A,#N/A,TRUE,"GLOBAL";#N/A,#N/A,TRUE,"RUSTICOS";#N/A,#N/A,TRUE,"INMUEBLES"}</definedName>
    <definedName name="wrn.imprim." hidden="1">{#N/A,#N/A,TRUE,"COFTOT"}</definedName>
    <definedName name="wrn.imprim2" hidden="1">{#N/A,#N/A,TRUE,"COFTOT"}</definedName>
    <definedName name="wrn.libromensual." hidden="1">{"Caratula",#N/A,FALSE,"Resumen";"libroloca",#N/A,FALSE,"gap_local";"librodolar",#N/A,FALSE,"gap_usdext"}</definedName>
    <definedName name="XCV" hidden="1">{#N/A,#N/A,TRUE,"GLOBAL";#N/A,#N/A,TRUE,"RUSTICOS";#N/A,#N/A,TRUE,"INMUEBLES"}</definedName>
    <definedName name="XSD" hidden="1">{#N/A,#N/A,TRUE,"GLOBAL";#N/A,#N/A,TRUE,"RUSTICOS";#N/A,#N/A,TRUE,"INMUEBLES"}</definedName>
    <definedName name="xx" hidden="1">{#N/A,#N/A,TRUE,"GLOBAL";#N/A,#N/A,TRUE,"RUSTICOS";#N/A,#N/A,TRUE,"INMUEBLES"}</definedName>
    <definedName name="xxx" hidden="1">{#N/A,#N/A,TRUE,"GLOBAL";#N/A,#N/A,TRUE,"RUSTICOS";#N/A,#N/A,TRUE,"INMUEBLES"}</definedName>
    <definedName name="Y7U" hidden="1">{#N/A,#N/A,TRUE,"GLOBAL";#N/A,#N/A,TRUE,"RUSTICOS";#N/A,#N/A,TRUE,"INMUEBLES"}</definedName>
    <definedName name="Year">'[52]Step 1- Data Import'!$C$9</definedName>
    <definedName name="Year_value">#REF!</definedName>
    <definedName name="yu" hidden="1">{#N/A,#N/A,TRUE,"GLOBAL";#N/A,#N/A,TRUE,"RUSTICOS";#N/A,#N/A,TRUE,"INMUEBLES"}</definedName>
    <definedName name="YUI" hidden="1">{#N/A,#N/A,TRUE,"GLOBAL";#N/A,#N/A,TRUE,"RUSTICOS";#N/A,#N/A,TRUE,"INMUEBLES"}</definedName>
    <definedName name="YYY" hidden="1">{#N/A,#N/A,TRUE,"GLOBAL";#N/A,#N/A,TRUE,"RUSTICOS";#N/A,#N/A,TRUE,"INMUEBLES"}</definedName>
    <definedName name="ZAQ" hidden="1">{#N/A,#N/A,TRUE,"GLOBAL";#N/A,#N/A,TRUE,"RUSTICOS";#N/A,#N/A,TRUE,"INMUEBLES"}</definedName>
    <definedName name="ZAS" hidden="1">{#N/A,#N/A,TRUE,"GLOBAL";#N/A,#N/A,TRUE,"RUSTICOS";#N/A,#N/A,TRUE,"INMUEBLES"}</definedName>
    <definedName name="Zone_d_impression_2">#REF!</definedName>
    <definedName name="ZXD" hidden="1">{#N/A,#N/A,TRUE,"GLOBAL";#N/A,#N/A,TRUE,"RUSTICOS";#N/A,#N/A,TRUE,"INMUEBLES"}</definedName>
  </definedNames>
  <calcPr calcId="191029"/>
  <pivotCaches>
    <pivotCache cacheId="0" r:id="rId63"/>
    <pivotCache cacheId="1" r:id="rId6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3" i="5" l="1"/>
  <c r="BO4" i="5"/>
  <c r="BO5" i="5"/>
  <c r="BO6" i="5"/>
  <c r="BO7" i="5"/>
  <c r="BO8" i="5"/>
  <c r="BO9" i="5"/>
  <c r="BO10" i="5"/>
  <c r="BO11" i="5"/>
  <c r="BO12" i="5"/>
  <c r="BO13" i="5"/>
  <c r="BO14" i="5"/>
  <c r="BO15" i="5"/>
  <c r="BO16" i="5"/>
  <c r="BO17" i="5"/>
  <c r="BO18" i="5"/>
  <c r="BO19" i="5"/>
  <c r="BO20" i="5"/>
  <c r="BO21" i="5"/>
  <c r="BO22" i="5"/>
  <c r="BO23" i="5"/>
  <c r="BO24" i="5"/>
  <c r="BO25" i="5"/>
  <c r="BO26" i="5"/>
  <c r="BO27" i="5"/>
  <c r="BO28" i="5"/>
  <c r="BO29" i="5"/>
  <c r="BO30" i="5"/>
  <c r="BO31" i="5"/>
  <c r="BO32" i="5"/>
  <c r="BO2" i="5"/>
  <c r="BJ3" i="5"/>
  <c r="BJ4" i="5"/>
  <c r="BJ5" i="5"/>
  <c r="BJ6" i="5"/>
  <c r="BJ7" i="5"/>
  <c r="BJ8" i="5"/>
  <c r="BJ9" i="5"/>
  <c r="BJ10" i="5"/>
  <c r="BJ11" i="5"/>
  <c r="BJ12" i="5"/>
  <c r="BJ13" i="5"/>
  <c r="BJ14" i="5"/>
  <c r="BJ15" i="5"/>
  <c r="BJ16" i="5"/>
  <c r="BJ17" i="5"/>
  <c r="BJ18" i="5"/>
  <c r="BJ19" i="5"/>
  <c r="BJ20" i="5"/>
  <c r="BJ21" i="5"/>
  <c r="BJ22" i="5"/>
  <c r="BJ23" i="5"/>
  <c r="BJ24" i="5"/>
  <c r="BJ25" i="5"/>
  <c r="BJ26" i="5"/>
  <c r="BJ27" i="5"/>
  <c r="BJ28" i="5"/>
  <c r="BJ29" i="5"/>
  <c r="BJ30" i="5"/>
  <c r="BJ31" i="5"/>
  <c r="BJ32" i="5"/>
  <c r="BJ2" i="5"/>
  <c r="B5" i="25"/>
  <c r="C5" i="25"/>
  <c r="F5" i="25"/>
  <c r="G5" i="25"/>
  <c r="H5" i="25"/>
  <c r="I5" i="25"/>
  <c r="K5" i="25"/>
  <c r="J5" i="25" s="1"/>
  <c r="N5" i="25" s="1"/>
  <c r="L5" i="25"/>
  <c r="M5" i="25"/>
  <c r="O5" i="25"/>
  <c r="S5" i="25"/>
  <c r="T5" i="25"/>
  <c r="U5" i="25" s="1"/>
  <c r="W5" i="25"/>
  <c r="AB5" i="25" s="1"/>
  <c r="B6" i="25"/>
  <c r="C6" i="25"/>
  <c r="F6" i="25"/>
  <c r="G6" i="25"/>
  <c r="H6" i="25"/>
  <c r="I6" i="25"/>
  <c r="K6" i="25"/>
  <c r="J6" i="25" s="1"/>
  <c r="N6" i="25" s="1"/>
  <c r="L6" i="25"/>
  <c r="M6" i="25"/>
  <c r="O6" i="25"/>
  <c r="S6" i="25"/>
  <c r="T6" i="25"/>
  <c r="U6" i="25" s="1"/>
  <c r="Y6" i="25" s="1"/>
  <c r="W6" i="25"/>
  <c r="AB6" i="25" s="1"/>
  <c r="B7" i="25"/>
  <c r="C7" i="25"/>
  <c r="F7" i="25"/>
  <c r="G7" i="25"/>
  <c r="H7" i="25"/>
  <c r="I7" i="25"/>
  <c r="K7" i="25"/>
  <c r="J7" i="25" s="1"/>
  <c r="N7" i="25" s="1"/>
  <c r="L7" i="25"/>
  <c r="M7" i="25"/>
  <c r="O7" i="25"/>
  <c r="S7" i="25"/>
  <c r="T7" i="25"/>
  <c r="X7" i="25" s="1"/>
  <c r="W7" i="25"/>
  <c r="AB7" i="25" s="1"/>
  <c r="B8" i="25"/>
  <c r="C8" i="25"/>
  <c r="F8" i="25"/>
  <c r="G8" i="25"/>
  <c r="H8" i="25"/>
  <c r="I8" i="25"/>
  <c r="K8" i="25"/>
  <c r="J8" i="25" s="1"/>
  <c r="N8" i="25" s="1"/>
  <c r="L8" i="25"/>
  <c r="M8" i="25"/>
  <c r="O8" i="25"/>
  <c r="S8" i="25"/>
  <c r="T8" i="25"/>
  <c r="U8" i="25" s="1"/>
  <c r="Y8" i="25" s="1"/>
  <c r="W8" i="25"/>
  <c r="AB8" i="25" s="1"/>
  <c r="B9" i="25"/>
  <c r="C9" i="25"/>
  <c r="F9" i="25"/>
  <c r="G9" i="25"/>
  <c r="H9" i="25"/>
  <c r="I9" i="25"/>
  <c r="K9" i="25"/>
  <c r="J9" i="25" s="1"/>
  <c r="N9" i="25" s="1"/>
  <c r="L9" i="25"/>
  <c r="M9" i="25"/>
  <c r="O9" i="25"/>
  <c r="S9" i="25"/>
  <c r="T9" i="25"/>
  <c r="U9" i="25" s="1"/>
  <c r="Y9" i="25" s="1"/>
  <c r="W9" i="25"/>
  <c r="AB9" i="25" s="1"/>
  <c r="B10" i="25"/>
  <c r="C10" i="25"/>
  <c r="F10" i="25"/>
  <c r="G10" i="25"/>
  <c r="H10" i="25"/>
  <c r="I10" i="25"/>
  <c r="K10" i="25"/>
  <c r="J10" i="25" s="1"/>
  <c r="N10" i="25" s="1"/>
  <c r="L10" i="25"/>
  <c r="M10" i="25"/>
  <c r="O10" i="25"/>
  <c r="S10" i="25"/>
  <c r="T10" i="25"/>
  <c r="X10" i="25" s="1"/>
  <c r="W10" i="25"/>
  <c r="AB10" i="25" s="1"/>
  <c r="B11" i="25"/>
  <c r="C11" i="25"/>
  <c r="F11" i="25"/>
  <c r="G11" i="25"/>
  <c r="H11" i="25"/>
  <c r="I11" i="25"/>
  <c r="K11" i="25"/>
  <c r="J11" i="25" s="1"/>
  <c r="N11" i="25" s="1"/>
  <c r="L11" i="25"/>
  <c r="M11" i="25"/>
  <c r="O11" i="25"/>
  <c r="S11" i="25"/>
  <c r="T11" i="25"/>
  <c r="U11" i="25" s="1"/>
  <c r="V11" i="25" s="1"/>
  <c r="AA11" i="25" s="1"/>
  <c r="W11" i="25"/>
  <c r="AB11" i="25" s="1"/>
  <c r="B12" i="25"/>
  <c r="C12" i="25"/>
  <c r="F12" i="25"/>
  <c r="G12" i="25"/>
  <c r="H12" i="25"/>
  <c r="I12" i="25"/>
  <c r="K12" i="25"/>
  <c r="J12" i="25" s="1"/>
  <c r="N12" i="25" s="1"/>
  <c r="L12" i="25"/>
  <c r="M12" i="25"/>
  <c r="O12" i="25"/>
  <c r="S12" i="25"/>
  <c r="T12" i="25"/>
  <c r="U12" i="25" s="1"/>
  <c r="Y12" i="25" s="1"/>
  <c r="W12" i="25"/>
  <c r="AB12" i="25" s="1"/>
  <c r="B13" i="25"/>
  <c r="C13" i="25"/>
  <c r="F13" i="25"/>
  <c r="G13" i="25"/>
  <c r="H13" i="25"/>
  <c r="I13" i="25"/>
  <c r="K13" i="25"/>
  <c r="J13" i="25" s="1"/>
  <c r="N13" i="25" s="1"/>
  <c r="L13" i="25"/>
  <c r="M13" i="25"/>
  <c r="O13" i="25"/>
  <c r="S13" i="25"/>
  <c r="T13" i="25"/>
  <c r="X13" i="25" s="1"/>
  <c r="W13" i="25"/>
  <c r="AB13" i="25" s="1"/>
  <c r="B14" i="25"/>
  <c r="C14" i="25"/>
  <c r="F14" i="25"/>
  <c r="G14" i="25"/>
  <c r="H14" i="25"/>
  <c r="I14" i="25"/>
  <c r="K14" i="25"/>
  <c r="J14" i="25" s="1"/>
  <c r="N14" i="25" s="1"/>
  <c r="L14" i="25"/>
  <c r="M14" i="25"/>
  <c r="O14" i="25"/>
  <c r="S14" i="25"/>
  <c r="T14" i="25"/>
  <c r="X14" i="25" s="1"/>
  <c r="W14" i="25"/>
  <c r="AB14" i="25" s="1"/>
  <c r="B15" i="25"/>
  <c r="C15" i="25"/>
  <c r="F15" i="25"/>
  <c r="G15" i="25"/>
  <c r="H15" i="25"/>
  <c r="I15" i="25"/>
  <c r="K15" i="25"/>
  <c r="J15" i="25" s="1"/>
  <c r="N15" i="25" s="1"/>
  <c r="L15" i="25"/>
  <c r="M15" i="25"/>
  <c r="O15" i="25"/>
  <c r="S15" i="25"/>
  <c r="T15" i="25"/>
  <c r="U15" i="25" s="1"/>
  <c r="V15" i="25" s="1"/>
  <c r="AA15" i="25" s="1"/>
  <c r="W15" i="25"/>
  <c r="AB15" i="25" s="1"/>
  <c r="B16" i="25"/>
  <c r="C16" i="25"/>
  <c r="F16" i="25"/>
  <c r="G16" i="25"/>
  <c r="H16" i="25"/>
  <c r="I16" i="25"/>
  <c r="K16" i="25"/>
  <c r="J16" i="25" s="1"/>
  <c r="N16" i="25" s="1"/>
  <c r="L16" i="25"/>
  <c r="M16" i="25"/>
  <c r="O16" i="25"/>
  <c r="S16" i="25"/>
  <c r="T16" i="25"/>
  <c r="X16" i="25" s="1"/>
  <c r="W16" i="25"/>
  <c r="AB16" i="25" s="1"/>
  <c r="B17" i="25"/>
  <c r="C17" i="25"/>
  <c r="F17" i="25"/>
  <c r="G17" i="25"/>
  <c r="H17" i="25"/>
  <c r="I17" i="25"/>
  <c r="K17" i="25"/>
  <c r="J17" i="25" s="1"/>
  <c r="N17" i="25" s="1"/>
  <c r="L17" i="25"/>
  <c r="M17" i="25"/>
  <c r="O17" i="25"/>
  <c r="S17" i="25"/>
  <c r="T17" i="25"/>
  <c r="W17" i="25"/>
  <c r="AB17" i="25" s="1"/>
  <c r="B18" i="25"/>
  <c r="C18" i="25"/>
  <c r="F18" i="25"/>
  <c r="G18" i="25"/>
  <c r="H18" i="25"/>
  <c r="I18" i="25"/>
  <c r="K18" i="25"/>
  <c r="J18" i="25" s="1"/>
  <c r="N18" i="25" s="1"/>
  <c r="L18" i="25"/>
  <c r="M18" i="25"/>
  <c r="O18" i="25"/>
  <c r="S18" i="25"/>
  <c r="T18" i="25"/>
  <c r="X18" i="25" s="1"/>
  <c r="W18" i="25"/>
  <c r="AB18" i="25" s="1"/>
  <c r="B19" i="25"/>
  <c r="C19" i="25"/>
  <c r="F19" i="25"/>
  <c r="G19" i="25"/>
  <c r="H19" i="25"/>
  <c r="I19" i="25"/>
  <c r="K19" i="25"/>
  <c r="J19" i="25" s="1"/>
  <c r="N19" i="25" s="1"/>
  <c r="L19" i="25"/>
  <c r="M19" i="25"/>
  <c r="O19" i="25"/>
  <c r="S19" i="25"/>
  <c r="T19" i="25"/>
  <c r="U19" i="25" s="1"/>
  <c r="V19" i="25" s="1"/>
  <c r="AA19" i="25" s="1"/>
  <c r="W19" i="25"/>
  <c r="AB19" i="25" s="1"/>
  <c r="B20" i="25"/>
  <c r="C20" i="25"/>
  <c r="F20" i="25"/>
  <c r="G20" i="25"/>
  <c r="H20" i="25"/>
  <c r="I20" i="25"/>
  <c r="K20" i="25"/>
  <c r="J20" i="25" s="1"/>
  <c r="N20" i="25" s="1"/>
  <c r="L20" i="25"/>
  <c r="M20" i="25"/>
  <c r="O20" i="25"/>
  <c r="S20" i="25"/>
  <c r="T20" i="25"/>
  <c r="W20" i="25"/>
  <c r="AB20" i="25" s="1"/>
  <c r="B21" i="25"/>
  <c r="C21" i="25"/>
  <c r="F21" i="25"/>
  <c r="G21" i="25"/>
  <c r="H21" i="25"/>
  <c r="I21" i="25"/>
  <c r="K21" i="25"/>
  <c r="J21" i="25" s="1"/>
  <c r="N21" i="25" s="1"/>
  <c r="L21" i="25"/>
  <c r="M21" i="25"/>
  <c r="O21" i="25"/>
  <c r="S21" i="25"/>
  <c r="T21" i="25"/>
  <c r="X21" i="25" s="1"/>
  <c r="W21" i="25"/>
  <c r="AB21" i="25" s="1"/>
  <c r="B22" i="25"/>
  <c r="C22" i="25"/>
  <c r="F22" i="25"/>
  <c r="G22" i="25"/>
  <c r="H22" i="25"/>
  <c r="I22" i="25"/>
  <c r="K22" i="25"/>
  <c r="J22" i="25" s="1"/>
  <c r="N22" i="25" s="1"/>
  <c r="L22" i="25"/>
  <c r="M22" i="25"/>
  <c r="O22" i="25"/>
  <c r="S22" i="25"/>
  <c r="T22" i="25"/>
  <c r="X22" i="25" s="1"/>
  <c r="W22" i="25"/>
  <c r="AB22" i="25" s="1"/>
  <c r="B23" i="25"/>
  <c r="C23" i="25"/>
  <c r="F23" i="25"/>
  <c r="G23" i="25"/>
  <c r="H23" i="25"/>
  <c r="I23" i="25"/>
  <c r="K23" i="25"/>
  <c r="J23" i="25" s="1"/>
  <c r="N23" i="25" s="1"/>
  <c r="L23" i="25"/>
  <c r="M23" i="25"/>
  <c r="O23" i="25"/>
  <c r="S23" i="25"/>
  <c r="T23" i="25"/>
  <c r="X23" i="25" s="1"/>
  <c r="W23" i="25"/>
  <c r="AB23" i="25" s="1"/>
  <c r="B24" i="25"/>
  <c r="C24" i="25"/>
  <c r="F24" i="25"/>
  <c r="G24" i="25"/>
  <c r="H24" i="25"/>
  <c r="I24" i="25"/>
  <c r="K24" i="25"/>
  <c r="J24" i="25" s="1"/>
  <c r="N24" i="25" s="1"/>
  <c r="L24" i="25"/>
  <c r="M24" i="25"/>
  <c r="O24" i="25"/>
  <c r="S24" i="25"/>
  <c r="T24" i="25"/>
  <c r="U24" i="25" s="1"/>
  <c r="Y24" i="25" s="1"/>
  <c r="W24" i="25"/>
  <c r="AB24" i="25" s="1"/>
  <c r="B25" i="25"/>
  <c r="C25" i="25"/>
  <c r="F25" i="25"/>
  <c r="G25" i="25"/>
  <c r="H25" i="25"/>
  <c r="I25" i="25"/>
  <c r="K25" i="25"/>
  <c r="J25" i="25" s="1"/>
  <c r="N25" i="25" s="1"/>
  <c r="L25" i="25"/>
  <c r="M25" i="25"/>
  <c r="O25" i="25"/>
  <c r="S25" i="25"/>
  <c r="T25" i="25"/>
  <c r="X25" i="25" s="1"/>
  <c r="W25" i="25"/>
  <c r="AB25" i="25" s="1"/>
  <c r="B26" i="25"/>
  <c r="C26" i="25"/>
  <c r="F26" i="25"/>
  <c r="G26" i="25"/>
  <c r="H26" i="25"/>
  <c r="I26" i="25"/>
  <c r="K26" i="25"/>
  <c r="J26" i="25" s="1"/>
  <c r="N26" i="25" s="1"/>
  <c r="L26" i="25"/>
  <c r="M26" i="25"/>
  <c r="O26" i="25"/>
  <c r="S26" i="25"/>
  <c r="T26" i="25"/>
  <c r="X26" i="25" s="1"/>
  <c r="W26" i="25"/>
  <c r="AB26" i="25" s="1"/>
  <c r="B27" i="25"/>
  <c r="C27" i="25"/>
  <c r="F27" i="25"/>
  <c r="G27" i="25"/>
  <c r="H27" i="25"/>
  <c r="I27" i="25"/>
  <c r="K27" i="25"/>
  <c r="J27" i="25" s="1"/>
  <c r="N27" i="25" s="1"/>
  <c r="L27" i="25"/>
  <c r="M27" i="25"/>
  <c r="O27" i="25"/>
  <c r="S27" i="25"/>
  <c r="T27" i="25"/>
  <c r="U27" i="25" s="1"/>
  <c r="V27" i="25" s="1"/>
  <c r="AA27" i="25" s="1"/>
  <c r="W27" i="25"/>
  <c r="AB27" i="25" s="1"/>
  <c r="B28" i="25"/>
  <c r="C28" i="25"/>
  <c r="F28" i="25"/>
  <c r="G28" i="25"/>
  <c r="H28" i="25"/>
  <c r="I28" i="25"/>
  <c r="K28" i="25"/>
  <c r="J28" i="25" s="1"/>
  <c r="N28" i="25" s="1"/>
  <c r="L28" i="25"/>
  <c r="M28" i="25"/>
  <c r="O28" i="25"/>
  <c r="S28" i="25"/>
  <c r="T28" i="25"/>
  <c r="X28" i="25" s="1"/>
  <c r="W28" i="25"/>
  <c r="AB28" i="25" s="1"/>
  <c r="B29" i="25"/>
  <c r="C29" i="25"/>
  <c r="F29" i="25"/>
  <c r="G29" i="25"/>
  <c r="H29" i="25"/>
  <c r="I29" i="25"/>
  <c r="K29" i="25"/>
  <c r="J29" i="25" s="1"/>
  <c r="N29" i="25" s="1"/>
  <c r="L29" i="25"/>
  <c r="M29" i="25"/>
  <c r="O29" i="25"/>
  <c r="S29" i="25"/>
  <c r="T29" i="25"/>
  <c r="U29" i="25" s="1"/>
  <c r="Y29" i="25" s="1"/>
  <c r="W29" i="25"/>
  <c r="AB29" i="25" s="1"/>
  <c r="B30" i="25"/>
  <c r="C30" i="25"/>
  <c r="F30" i="25"/>
  <c r="G30" i="25"/>
  <c r="H30" i="25"/>
  <c r="I30" i="25"/>
  <c r="K30" i="25"/>
  <c r="J30" i="25" s="1"/>
  <c r="N30" i="25" s="1"/>
  <c r="L30" i="25"/>
  <c r="M30" i="25"/>
  <c r="O30" i="25"/>
  <c r="S30" i="25"/>
  <c r="T30" i="25"/>
  <c r="X30" i="25" s="1"/>
  <c r="W30" i="25"/>
  <c r="AB30" i="25" s="1"/>
  <c r="B31" i="25"/>
  <c r="C31" i="25"/>
  <c r="F31" i="25"/>
  <c r="G31" i="25"/>
  <c r="H31" i="25"/>
  <c r="I31" i="25"/>
  <c r="K31" i="25"/>
  <c r="J31" i="25" s="1"/>
  <c r="N31" i="25" s="1"/>
  <c r="L31" i="25"/>
  <c r="M31" i="25"/>
  <c r="O31" i="25"/>
  <c r="S31" i="25"/>
  <c r="T31" i="25"/>
  <c r="U31" i="25" s="1"/>
  <c r="V31" i="25" s="1"/>
  <c r="AA31" i="25" s="1"/>
  <c r="W31" i="25"/>
  <c r="AB31" i="25" s="1"/>
  <c r="B32" i="25"/>
  <c r="C32" i="25"/>
  <c r="F32" i="25"/>
  <c r="G32" i="25"/>
  <c r="H32" i="25"/>
  <c r="I32" i="25"/>
  <c r="K32" i="25"/>
  <c r="J32" i="25" s="1"/>
  <c r="N32" i="25" s="1"/>
  <c r="L32" i="25"/>
  <c r="M32" i="25"/>
  <c r="O32" i="25"/>
  <c r="S32" i="25"/>
  <c r="T32" i="25"/>
  <c r="U32" i="25" s="1"/>
  <c r="Y32" i="25" s="1"/>
  <c r="W32" i="25"/>
  <c r="AB32" i="25" s="1"/>
  <c r="A28" i="25"/>
  <c r="A29" i="25"/>
  <c r="A30" i="25"/>
  <c r="A31" i="25"/>
  <c r="A32" i="25"/>
  <c r="A5" i="25"/>
  <c r="A6" i="25"/>
  <c r="A7" i="25"/>
  <c r="A8" i="25"/>
  <c r="A9" i="25"/>
  <c r="A10" i="25"/>
  <c r="A11" i="25"/>
  <c r="A12" i="25"/>
  <c r="A13" i="25"/>
  <c r="A14" i="25"/>
  <c r="A15" i="25"/>
  <c r="A16" i="25"/>
  <c r="A17" i="25"/>
  <c r="A18" i="25"/>
  <c r="A19" i="25"/>
  <c r="A20" i="25"/>
  <c r="A21" i="25"/>
  <c r="A22" i="25"/>
  <c r="A23" i="25"/>
  <c r="A24" i="25"/>
  <c r="A25" i="25"/>
  <c r="A26" i="25"/>
  <c r="A27" i="25"/>
  <c r="BF5" i="5"/>
  <c r="BG5" i="5" s="1"/>
  <c r="R5" i="25" s="1"/>
  <c r="BH5" i="5"/>
  <c r="P5" i="25" s="1"/>
  <c r="BI5" i="5"/>
  <c r="BK5" i="5"/>
  <c r="BL5" i="5"/>
  <c r="BN5" i="5"/>
  <c r="BF6" i="5"/>
  <c r="BG6" i="5" s="1"/>
  <c r="R6" i="25" s="1"/>
  <c r="BH6" i="5"/>
  <c r="P6" i="25" s="1"/>
  <c r="BI6" i="5"/>
  <c r="BK6" i="5"/>
  <c r="BL6" i="5"/>
  <c r="BN6" i="5"/>
  <c r="BF7" i="5"/>
  <c r="Q7" i="25" s="1"/>
  <c r="BH7" i="5"/>
  <c r="P7" i="25" s="1"/>
  <c r="BI7" i="5"/>
  <c r="BK7" i="5"/>
  <c r="BL7" i="5"/>
  <c r="BN7" i="5"/>
  <c r="BF8" i="5"/>
  <c r="Q8" i="25" s="1"/>
  <c r="BH8" i="5"/>
  <c r="P8" i="25" s="1"/>
  <c r="BI8" i="5"/>
  <c r="BK8" i="5"/>
  <c r="BL8" i="5"/>
  <c r="BN8" i="5"/>
  <c r="BF9" i="5"/>
  <c r="Q9" i="25" s="1"/>
  <c r="BH9" i="5"/>
  <c r="P9" i="25" s="1"/>
  <c r="BI9" i="5"/>
  <c r="BK9" i="5"/>
  <c r="BL9" i="5"/>
  <c r="BN9" i="5"/>
  <c r="BF10" i="5"/>
  <c r="Q10" i="25" s="1"/>
  <c r="BH10" i="5"/>
  <c r="P10" i="25" s="1"/>
  <c r="BI10" i="5"/>
  <c r="BK10" i="5"/>
  <c r="BL10" i="5"/>
  <c r="BN10" i="5"/>
  <c r="BF11" i="5"/>
  <c r="BG11" i="5" s="1"/>
  <c r="R11" i="25" s="1"/>
  <c r="BH11" i="5"/>
  <c r="P11" i="25" s="1"/>
  <c r="BI11" i="5"/>
  <c r="BK11" i="5"/>
  <c r="BL11" i="5"/>
  <c r="BN11" i="5"/>
  <c r="BF12" i="5"/>
  <c r="BG12" i="5" s="1"/>
  <c r="R12" i="25" s="1"/>
  <c r="BH12" i="5"/>
  <c r="P12" i="25" s="1"/>
  <c r="BI12" i="5"/>
  <c r="BK12" i="5"/>
  <c r="BL12" i="5"/>
  <c r="BN12" i="5"/>
  <c r="BF13" i="5"/>
  <c r="BG13" i="5" s="1"/>
  <c r="R13" i="25" s="1"/>
  <c r="BH13" i="5"/>
  <c r="P13" i="25" s="1"/>
  <c r="BI13" i="5"/>
  <c r="BK13" i="5"/>
  <c r="BL13" i="5"/>
  <c r="BN13" i="5"/>
  <c r="BF14" i="5"/>
  <c r="Q14" i="25" s="1"/>
  <c r="BH14" i="5"/>
  <c r="P14" i="25" s="1"/>
  <c r="BI14" i="5"/>
  <c r="BK14" i="5"/>
  <c r="BL14" i="5"/>
  <c r="BN14" i="5"/>
  <c r="BF15" i="5"/>
  <c r="Q15" i="25" s="1"/>
  <c r="BH15" i="5"/>
  <c r="P15" i="25" s="1"/>
  <c r="BI15" i="5"/>
  <c r="BK15" i="5"/>
  <c r="BL15" i="5"/>
  <c r="BN15" i="5"/>
  <c r="BF16" i="5"/>
  <c r="Q16" i="25" s="1"/>
  <c r="BH16" i="5"/>
  <c r="P16" i="25" s="1"/>
  <c r="BI16" i="5"/>
  <c r="BK16" i="5"/>
  <c r="BL16" i="5"/>
  <c r="BN16" i="5"/>
  <c r="BF17" i="5"/>
  <c r="BG17" i="5" s="1"/>
  <c r="R17" i="25" s="1"/>
  <c r="BH17" i="5"/>
  <c r="P17" i="25" s="1"/>
  <c r="BI17" i="5"/>
  <c r="BK17" i="5"/>
  <c r="BL17" i="5"/>
  <c r="BN17" i="5"/>
  <c r="BF18" i="5"/>
  <c r="Q18" i="25" s="1"/>
  <c r="BH18" i="5"/>
  <c r="P18" i="25" s="1"/>
  <c r="BI18" i="5"/>
  <c r="BK18" i="5"/>
  <c r="BL18" i="5"/>
  <c r="BN18" i="5"/>
  <c r="BF19" i="5"/>
  <c r="BG19" i="5" s="1"/>
  <c r="R19" i="25" s="1"/>
  <c r="BH19" i="5"/>
  <c r="P19" i="25" s="1"/>
  <c r="BI19" i="5"/>
  <c r="BK19" i="5"/>
  <c r="BL19" i="5"/>
  <c r="BN19" i="5"/>
  <c r="BF20" i="5"/>
  <c r="Q20" i="25" s="1"/>
  <c r="BH20" i="5"/>
  <c r="P20" i="25" s="1"/>
  <c r="BI20" i="5"/>
  <c r="BK20" i="5"/>
  <c r="BL20" i="5"/>
  <c r="BN20" i="5"/>
  <c r="BF21" i="5"/>
  <c r="BG21" i="5" s="1"/>
  <c r="R21" i="25" s="1"/>
  <c r="BH21" i="5"/>
  <c r="P21" i="25" s="1"/>
  <c r="BI21" i="5"/>
  <c r="BK21" i="5"/>
  <c r="BL21" i="5"/>
  <c r="BN21" i="5"/>
  <c r="BF22" i="5"/>
  <c r="BG22" i="5" s="1"/>
  <c r="R22" i="25" s="1"/>
  <c r="BH22" i="5"/>
  <c r="P22" i="25" s="1"/>
  <c r="BI22" i="5"/>
  <c r="BK22" i="5"/>
  <c r="BL22" i="5"/>
  <c r="BN22" i="5"/>
  <c r="BF23" i="5"/>
  <c r="Q23" i="25" s="1"/>
  <c r="BH23" i="5"/>
  <c r="P23" i="25" s="1"/>
  <c r="BI23" i="5"/>
  <c r="BK23" i="5"/>
  <c r="BL23" i="5"/>
  <c r="BN23" i="5"/>
  <c r="BF24" i="5"/>
  <c r="BG24" i="5" s="1"/>
  <c r="R24" i="25" s="1"/>
  <c r="BH24" i="5"/>
  <c r="P24" i="25" s="1"/>
  <c r="BI24" i="5"/>
  <c r="BK24" i="5"/>
  <c r="BL24" i="5"/>
  <c r="BN24" i="5"/>
  <c r="BF25" i="5"/>
  <c r="BG25" i="5" s="1"/>
  <c r="R25" i="25" s="1"/>
  <c r="BH25" i="5"/>
  <c r="P25" i="25" s="1"/>
  <c r="BI25" i="5"/>
  <c r="BK25" i="5"/>
  <c r="BL25" i="5"/>
  <c r="BN25" i="5"/>
  <c r="BF26" i="5"/>
  <c r="Q26" i="25" s="1"/>
  <c r="BH26" i="5"/>
  <c r="P26" i="25" s="1"/>
  <c r="BI26" i="5"/>
  <c r="BK26" i="5"/>
  <c r="BL26" i="5"/>
  <c r="BN26" i="5"/>
  <c r="BF27" i="5"/>
  <c r="BG27" i="5" s="1"/>
  <c r="R27" i="25" s="1"/>
  <c r="BH27" i="5"/>
  <c r="P27" i="25" s="1"/>
  <c r="BI27" i="5"/>
  <c r="BK27" i="5"/>
  <c r="BL27" i="5"/>
  <c r="BN27" i="5"/>
  <c r="BF28" i="5"/>
  <c r="BG28" i="5" s="1"/>
  <c r="R28" i="25" s="1"/>
  <c r="BH28" i="5"/>
  <c r="P28" i="25" s="1"/>
  <c r="BI28" i="5"/>
  <c r="BK28" i="5"/>
  <c r="BL28" i="5"/>
  <c r="BN28" i="5"/>
  <c r="BF29" i="5"/>
  <c r="BG29" i="5" s="1"/>
  <c r="R29" i="25" s="1"/>
  <c r="BH29" i="5"/>
  <c r="P29" i="25" s="1"/>
  <c r="BI29" i="5"/>
  <c r="BK29" i="5"/>
  <c r="BL29" i="5"/>
  <c r="BN29" i="5"/>
  <c r="BF30" i="5"/>
  <c r="Q30" i="25" s="1"/>
  <c r="BH30" i="5"/>
  <c r="P30" i="25" s="1"/>
  <c r="BI30" i="5"/>
  <c r="BK30" i="5"/>
  <c r="BL30" i="5"/>
  <c r="BN30" i="5"/>
  <c r="BF31" i="5"/>
  <c r="Q31" i="25" s="1"/>
  <c r="BH31" i="5"/>
  <c r="P31" i="25" s="1"/>
  <c r="BI31" i="5"/>
  <c r="BK31" i="5"/>
  <c r="BL31" i="5"/>
  <c r="BN31" i="5"/>
  <c r="BF32" i="5"/>
  <c r="BG32" i="5" s="1"/>
  <c r="R32" i="25" s="1"/>
  <c r="BH32" i="5"/>
  <c r="P32" i="25" s="1"/>
  <c r="BI32" i="5"/>
  <c r="BK32" i="5"/>
  <c r="BL32" i="5"/>
  <c r="BN32" i="5"/>
  <c r="BE5" i="5"/>
  <c r="D5" i="25" s="1"/>
  <c r="E5" i="25" s="1"/>
  <c r="BE6" i="5"/>
  <c r="D6" i="25" s="1"/>
  <c r="E6" i="25" s="1"/>
  <c r="BE7" i="5"/>
  <c r="D7" i="25" s="1"/>
  <c r="E7" i="25" s="1"/>
  <c r="BE8" i="5"/>
  <c r="D8" i="25" s="1"/>
  <c r="E8" i="25" s="1"/>
  <c r="BE9" i="5"/>
  <c r="D9" i="25" s="1"/>
  <c r="E9" i="25" s="1"/>
  <c r="BE10" i="5"/>
  <c r="D10" i="25" s="1"/>
  <c r="E10" i="25" s="1"/>
  <c r="BE11" i="5"/>
  <c r="D11" i="25" s="1"/>
  <c r="E11" i="25" s="1"/>
  <c r="BE12" i="5"/>
  <c r="D12" i="25" s="1"/>
  <c r="E12" i="25" s="1"/>
  <c r="BE13" i="5"/>
  <c r="D13" i="25" s="1"/>
  <c r="E13" i="25" s="1"/>
  <c r="BE14" i="5"/>
  <c r="D14" i="25" s="1"/>
  <c r="E14" i="25" s="1"/>
  <c r="BE15" i="5"/>
  <c r="D15" i="25" s="1"/>
  <c r="E15" i="25" s="1"/>
  <c r="BE16" i="5"/>
  <c r="D16" i="25" s="1"/>
  <c r="E16" i="25" s="1"/>
  <c r="BE17" i="5"/>
  <c r="D17" i="25" s="1"/>
  <c r="E17" i="25" s="1"/>
  <c r="BE18" i="5"/>
  <c r="D18" i="25" s="1"/>
  <c r="E18" i="25" s="1"/>
  <c r="BE19" i="5"/>
  <c r="D19" i="25" s="1"/>
  <c r="E19" i="25" s="1"/>
  <c r="BE20" i="5"/>
  <c r="D20" i="25" s="1"/>
  <c r="E20" i="25" s="1"/>
  <c r="BE21" i="5"/>
  <c r="D21" i="25" s="1"/>
  <c r="E21" i="25" s="1"/>
  <c r="BE22" i="5"/>
  <c r="D22" i="25" s="1"/>
  <c r="E22" i="25" s="1"/>
  <c r="BE23" i="5"/>
  <c r="D23" i="25" s="1"/>
  <c r="E23" i="25" s="1"/>
  <c r="BE24" i="5"/>
  <c r="D24" i="25" s="1"/>
  <c r="E24" i="25" s="1"/>
  <c r="BE25" i="5"/>
  <c r="D25" i="25" s="1"/>
  <c r="E25" i="25" s="1"/>
  <c r="BE26" i="5"/>
  <c r="D26" i="25" s="1"/>
  <c r="E26" i="25" s="1"/>
  <c r="BE27" i="5"/>
  <c r="D27" i="25" s="1"/>
  <c r="E27" i="25" s="1"/>
  <c r="BE28" i="5"/>
  <c r="D28" i="25" s="1"/>
  <c r="E28" i="25" s="1"/>
  <c r="BE29" i="5"/>
  <c r="D29" i="25" s="1"/>
  <c r="E29" i="25" s="1"/>
  <c r="BE30" i="5"/>
  <c r="D30" i="25" s="1"/>
  <c r="E30" i="25" s="1"/>
  <c r="BE31" i="5"/>
  <c r="D31" i="25" s="1"/>
  <c r="E31" i="25" s="1"/>
  <c r="BE32" i="5"/>
  <c r="D32" i="25" s="1"/>
  <c r="E32" i="25" s="1"/>
  <c r="A3" i="31"/>
  <c r="B3" i="31"/>
  <c r="C3" i="31"/>
  <c r="F3" i="31"/>
  <c r="G3" i="31"/>
  <c r="H3" i="31"/>
  <c r="I3" i="31"/>
  <c r="K3" i="31"/>
  <c r="J3" i="31" s="1"/>
  <c r="N3" i="31" s="1"/>
  <c r="L3" i="31"/>
  <c r="M3" i="31"/>
  <c r="O3" i="31"/>
  <c r="P3" i="31"/>
  <c r="S3" i="31"/>
  <c r="T3" i="31"/>
  <c r="U3" i="31" s="1"/>
  <c r="Y3" i="31" s="1"/>
  <c r="W3" i="31"/>
  <c r="AB3" i="31" s="1"/>
  <c r="X3" i="31"/>
  <c r="A4" i="31"/>
  <c r="B4" i="31"/>
  <c r="C4" i="31"/>
  <c r="F4" i="31"/>
  <c r="G4" i="31"/>
  <c r="H4" i="31"/>
  <c r="I4" i="31"/>
  <c r="K4" i="31"/>
  <c r="J4" i="31" s="1"/>
  <c r="N4" i="31" s="1"/>
  <c r="L4" i="31"/>
  <c r="M4" i="31"/>
  <c r="O4" i="31"/>
  <c r="P4" i="31"/>
  <c r="S4" i="31"/>
  <c r="T4" i="31"/>
  <c r="U4" i="31" s="1"/>
  <c r="Y4" i="31" s="1"/>
  <c r="W4" i="31"/>
  <c r="AB4" i="31" s="1"/>
  <c r="W2" i="31"/>
  <c r="AB2" i="31" s="1"/>
  <c r="T2" i="31"/>
  <c r="X2" i="31" s="1"/>
  <c r="S2" i="31"/>
  <c r="O2" i="31"/>
  <c r="M2" i="31"/>
  <c r="L2" i="31"/>
  <c r="K2" i="31"/>
  <c r="J2" i="31" s="1"/>
  <c r="N2" i="31" s="1"/>
  <c r="I2" i="31"/>
  <c r="H2" i="31"/>
  <c r="G2" i="31"/>
  <c r="F2" i="31"/>
  <c r="C2" i="31"/>
  <c r="B2" i="31"/>
  <c r="A2" i="31"/>
  <c r="BM4" i="30"/>
  <c r="BK4" i="30"/>
  <c r="BJ4" i="30"/>
  <c r="BI4" i="30"/>
  <c r="BH4" i="30"/>
  <c r="BF4" i="30"/>
  <c r="Q4" i="31" s="1"/>
  <c r="BE4" i="30"/>
  <c r="D4" i="31" s="1"/>
  <c r="E4" i="31" s="1"/>
  <c r="BM3" i="30"/>
  <c r="BK3" i="30"/>
  <c r="BJ3" i="30"/>
  <c r="BI3" i="30"/>
  <c r="BH3" i="30"/>
  <c r="BF3" i="30"/>
  <c r="Q3" i="31" s="1"/>
  <c r="BE3" i="30"/>
  <c r="D3" i="31" s="1"/>
  <c r="E3" i="31" s="1"/>
  <c r="BM2" i="30"/>
  <c r="BK2" i="30"/>
  <c r="BJ2" i="30"/>
  <c r="BI2" i="30"/>
  <c r="BH2" i="30"/>
  <c r="P2" i="31" s="1"/>
  <c r="BF2" i="30"/>
  <c r="Q2" i="31" s="1"/>
  <c r="BE2" i="30"/>
  <c r="D2" i="31" s="1"/>
  <c r="E2" i="31" s="1"/>
  <c r="G29" i="21"/>
  <c r="F29" i="21"/>
  <c r="E29" i="21"/>
  <c r="D29" i="21"/>
  <c r="C29" i="21"/>
  <c r="B29" i="21"/>
  <c r="G24" i="21"/>
  <c r="F24" i="21"/>
  <c r="E24" i="21"/>
  <c r="D24" i="21"/>
  <c r="C24" i="21"/>
  <c r="B24" i="21"/>
  <c r="BI3" i="5"/>
  <c r="BI4" i="5"/>
  <c r="BI2" i="5"/>
  <c r="L6" i="21"/>
  <c r="I6" i="21"/>
  <c r="J6" i="21" s="1"/>
  <c r="B6" i="21"/>
  <c r="C6" i="21" s="1"/>
  <c r="U16" i="25" l="1"/>
  <c r="Y16" i="25" s="1"/>
  <c r="U7" i="25"/>
  <c r="V7" i="25" s="1"/>
  <c r="AA7" i="25" s="1"/>
  <c r="X31" i="25"/>
  <c r="BG23" i="5"/>
  <c r="R23" i="25" s="1"/>
  <c r="X27" i="25"/>
  <c r="BG15" i="5"/>
  <c r="R15" i="25" s="1"/>
  <c r="X29" i="25"/>
  <c r="U23" i="25"/>
  <c r="V23" i="25" s="1"/>
  <c r="AA23" i="25" s="1"/>
  <c r="BG30" i="5"/>
  <c r="R30" i="25" s="1"/>
  <c r="X32" i="25"/>
  <c r="BG31" i="5"/>
  <c r="R31" i="25" s="1"/>
  <c r="BG9" i="5"/>
  <c r="R9" i="25" s="1"/>
  <c r="U25" i="25"/>
  <c r="Y25" i="25" s="1"/>
  <c r="Q32" i="25"/>
  <c r="Q29" i="25"/>
  <c r="Q12" i="25"/>
  <c r="BG7" i="5"/>
  <c r="R7" i="25" s="1"/>
  <c r="Q22" i="25"/>
  <c r="U13" i="25"/>
  <c r="V13" i="25" s="1"/>
  <c r="AA13" i="25" s="1"/>
  <c r="Q6" i="25"/>
  <c r="BG26" i="5"/>
  <c r="R26" i="25" s="1"/>
  <c r="BG20" i="5"/>
  <c r="R20" i="25" s="1"/>
  <c r="BG14" i="5"/>
  <c r="R14" i="25" s="1"/>
  <c r="BG8" i="5"/>
  <c r="R8" i="25" s="1"/>
  <c r="Q25" i="25"/>
  <c r="Q21" i="25"/>
  <c r="Q11" i="25"/>
  <c r="X9" i="25"/>
  <c r="Q28" i="25"/>
  <c r="Q17" i="25"/>
  <c r="Q5" i="25"/>
  <c r="BG16" i="5"/>
  <c r="R16" i="25" s="1"/>
  <c r="BG10" i="5"/>
  <c r="R10" i="25" s="1"/>
  <c r="Q24" i="25"/>
  <c r="X6" i="25"/>
  <c r="X17" i="25"/>
  <c r="Q13" i="25"/>
  <c r="V9" i="25"/>
  <c r="AA9" i="25" s="1"/>
  <c r="Q27" i="25"/>
  <c r="Q19" i="25"/>
  <c r="BG18" i="5"/>
  <c r="R18" i="25" s="1"/>
  <c r="U28" i="25"/>
  <c r="Y28" i="25" s="1"/>
  <c r="U17" i="25"/>
  <c r="Y17" i="25" s="1"/>
  <c r="X19" i="25"/>
  <c r="X12" i="25"/>
  <c r="U21" i="25"/>
  <c r="V16" i="25"/>
  <c r="AA16" i="25" s="1"/>
  <c r="V32" i="25"/>
  <c r="AA32" i="25" s="1"/>
  <c r="X24" i="25"/>
  <c r="X15" i="25"/>
  <c r="X8" i="25"/>
  <c r="X20" i="25"/>
  <c r="X11" i="25"/>
  <c r="V12" i="25"/>
  <c r="AA12" i="25" s="1"/>
  <c r="V29" i="25"/>
  <c r="AA29" i="25" s="1"/>
  <c r="V24" i="25"/>
  <c r="AA24" i="25" s="1"/>
  <c r="V8" i="25"/>
  <c r="AA8" i="25" s="1"/>
  <c r="U20" i="25"/>
  <c r="Y20" i="25" s="1"/>
  <c r="V5" i="25"/>
  <c r="AA5" i="25" s="1"/>
  <c r="Y5" i="25"/>
  <c r="V6" i="25"/>
  <c r="AA6" i="25" s="1"/>
  <c r="X5" i="25"/>
  <c r="U30" i="25"/>
  <c r="Y30" i="25" s="1"/>
  <c r="U26" i="25"/>
  <c r="Y26" i="25" s="1"/>
  <c r="U22" i="25"/>
  <c r="Y22" i="25" s="1"/>
  <c r="U18" i="25"/>
  <c r="Y18" i="25" s="1"/>
  <c r="U14" i="25"/>
  <c r="Y14" i="25" s="1"/>
  <c r="U10" i="25"/>
  <c r="Y10" i="25" s="1"/>
  <c r="Y31" i="25"/>
  <c r="Y23" i="25"/>
  <c r="Y19" i="25"/>
  <c r="Y15" i="25"/>
  <c r="Y11" i="25"/>
  <c r="Y7" i="25"/>
  <c r="Y27" i="25"/>
  <c r="D33" i="21"/>
  <c r="E33" i="21"/>
  <c r="F33" i="21"/>
  <c r="BG2" i="30"/>
  <c r="R2" i="31" s="1"/>
  <c r="BG3" i="30"/>
  <c r="R3" i="31" s="1"/>
  <c r="BG4" i="30"/>
  <c r="R4" i="31" s="1"/>
  <c r="X4" i="31"/>
  <c r="V4" i="31"/>
  <c r="AA4" i="31" s="1"/>
  <c r="V3" i="31"/>
  <c r="AA3" i="31" s="1"/>
  <c r="U2" i="31"/>
  <c r="Y2" i="31" s="1"/>
  <c r="B33" i="21"/>
  <c r="C33" i="21"/>
  <c r="G33" i="21"/>
  <c r="H33" i="21" s="1"/>
  <c r="H29" i="21"/>
  <c r="H24" i="21"/>
  <c r="K101" i="14"/>
  <c r="K102" i="14"/>
  <c r="K103" i="14"/>
  <c r="K104" i="14"/>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K133" i="14"/>
  <c r="K134" i="14"/>
  <c r="K135" i="14"/>
  <c r="K136" i="14"/>
  <c r="K137" i="14"/>
  <c r="K138" i="14"/>
  <c r="K139" i="14"/>
  <c r="K140" i="14"/>
  <c r="K141" i="14"/>
  <c r="K142" i="14"/>
  <c r="K143" i="14"/>
  <c r="K144" i="14"/>
  <c r="K145" i="14"/>
  <c r="K146" i="14"/>
  <c r="K147" i="14"/>
  <c r="K148" i="14"/>
  <c r="K149" i="14"/>
  <c r="K150" i="14"/>
  <c r="K151" i="14"/>
  <c r="K152" i="14"/>
  <c r="K153" i="14"/>
  <c r="K154" i="14"/>
  <c r="K155" i="14"/>
  <c r="K156" i="14"/>
  <c r="K157" i="14"/>
  <c r="K158" i="14"/>
  <c r="K159" i="14"/>
  <c r="K160" i="14"/>
  <c r="K161" i="14"/>
  <c r="K162" i="14"/>
  <c r="K163" i="14"/>
  <c r="K164" i="14"/>
  <c r="K165" i="14"/>
  <c r="K166" i="14"/>
  <c r="K167" i="14"/>
  <c r="K168" i="14"/>
  <c r="K169" i="14"/>
  <c r="K170" i="14"/>
  <c r="K171" i="14"/>
  <c r="K172" i="14"/>
  <c r="K173" i="14"/>
  <c r="K174" i="14"/>
  <c r="K175" i="14"/>
  <c r="K176" i="14"/>
  <c r="K177" i="14"/>
  <c r="K178" i="14"/>
  <c r="K179" i="14"/>
  <c r="K180" i="14"/>
  <c r="K181" i="14"/>
  <c r="K182" i="14"/>
  <c r="K183" i="14"/>
  <c r="K184" i="14"/>
  <c r="K185" i="14"/>
  <c r="K96" i="14"/>
  <c r="K97" i="14"/>
  <c r="K98" i="14"/>
  <c r="K99" i="14"/>
  <c r="K100" i="14"/>
  <c r="G172" i="14"/>
  <c r="G173" i="14"/>
  <c r="G174" i="14"/>
  <c r="G175" i="14"/>
  <c r="G176" i="14"/>
  <c r="G177" i="14"/>
  <c r="G178" i="14"/>
  <c r="G179" i="14"/>
  <c r="G180" i="14"/>
  <c r="G181" i="14"/>
  <c r="G182" i="14"/>
  <c r="G183" i="14"/>
  <c r="G184" i="14"/>
  <c r="G185" i="14"/>
  <c r="G171" i="14"/>
  <c r="G157" i="14"/>
  <c r="G158" i="14"/>
  <c r="G159" i="14"/>
  <c r="G160" i="14"/>
  <c r="G161" i="14"/>
  <c r="G162" i="14"/>
  <c r="G163" i="14"/>
  <c r="G164" i="14"/>
  <c r="G165" i="14"/>
  <c r="G166" i="14"/>
  <c r="G167" i="14"/>
  <c r="G168" i="14"/>
  <c r="G169" i="14"/>
  <c r="G170" i="14"/>
  <c r="G156" i="14"/>
  <c r="G142" i="14"/>
  <c r="G143" i="14"/>
  <c r="G144" i="14"/>
  <c r="G145" i="14"/>
  <c r="G146" i="14"/>
  <c r="G147" i="14"/>
  <c r="G148" i="14"/>
  <c r="G149" i="14"/>
  <c r="G150" i="14"/>
  <c r="G151" i="14"/>
  <c r="G152" i="14"/>
  <c r="G153" i="14"/>
  <c r="G154" i="14"/>
  <c r="G155" i="14"/>
  <c r="G141" i="14"/>
  <c r="G127" i="14"/>
  <c r="G128" i="14"/>
  <c r="G129" i="14"/>
  <c r="G130" i="14"/>
  <c r="G131" i="14"/>
  <c r="G132" i="14"/>
  <c r="G133" i="14"/>
  <c r="G134" i="14"/>
  <c r="G135" i="14"/>
  <c r="G136" i="14"/>
  <c r="G137" i="14"/>
  <c r="G138" i="14"/>
  <c r="G139" i="14"/>
  <c r="G140" i="14"/>
  <c r="G126" i="14"/>
  <c r="G112" i="14"/>
  <c r="G113" i="14"/>
  <c r="G114" i="14"/>
  <c r="G115" i="14"/>
  <c r="G116" i="14"/>
  <c r="G117" i="14"/>
  <c r="G118" i="14"/>
  <c r="G119" i="14"/>
  <c r="G120" i="14"/>
  <c r="G121" i="14"/>
  <c r="G122" i="14"/>
  <c r="G123" i="14"/>
  <c r="G124" i="14"/>
  <c r="G125" i="14"/>
  <c r="G111" i="14"/>
  <c r="G97" i="14"/>
  <c r="G98" i="14"/>
  <c r="G99" i="14"/>
  <c r="G100" i="14"/>
  <c r="G101" i="14"/>
  <c r="G102" i="14"/>
  <c r="G103" i="14"/>
  <c r="G104" i="14"/>
  <c r="G105" i="14"/>
  <c r="G106" i="14"/>
  <c r="G107" i="14"/>
  <c r="G108" i="14"/>
  <c r="G109" i="14"/>
  <c r="G110" i="14"/>
  <c r="G96" i="14"/>
  <c r="V25" i="25" l="1"/>
  <c r="AA25" i="25" s="1"/>
  <c r="V28" i="25"/>
  <c r="AA28" i="25" s="1"/>
  <c r="Y13" i="25"/>
  <c r="V17" i="25"/>
  <c r="AA17" i="25" s="1"/>
  <c r="V20" i="25"/>
  <c r="AA20" i="25" s="1"/>
  <c r="V10" i="25"/>
  <c r="AA10" i="25" s="1"/>
  <c r="Y21" i="25"/>
  <c r="V21" i="25"/>
  <c r="AA21" i="25" s="1"/>
  <c r="V18" i="25"/>
  <c r="AA18" i="25" s="1"/>
  <c r="V22" i="25"/>
  <c r="AA22" i="25" s="1"/>
  <c r="V26" i="25"/>
  <c r="AA26" i="25" s="1"/>
  <c r="V30" i="25"/>
  <c r="AA30" i="25" s="1"/>
  <c r="V14" i="25"/>
  <c r="AA14" i="25" s="1"/>
  <c r="V2" i="31"/>
  <c r="AA2" i="31" s="1"/>
  <c r="K51" i="14"/>
  <c r="K52" i="14"/>
  <c r="K53" i="14"/>
  <c r="K54" i="14"/>
  <c r="K55" i="14"/>
  <c r="K56" i="14"/>
  <c r="K57" i="14"/>
  <c r="K58" i="14"/>
  <c r="K59" i="14"/>
  <c r="K60" i="14"/>
  <c r="K61" i="14"/>
  <c r="K62" i="14"/>
  <c r="K63" i="14"/>
  <c r="K64" i="14"/>
  <c r="K65" i="14"/>
  <c r="K66" i="14"/>
  <c r="K67" i="14"/>
  <c r="K68" i="14"/>
  <c r="K69" i="14"/>
  <c r="K70" i="14"/>
  <c r="K71" i="14"/>
  <c r="K72" i="14"/>
  <c r="K73" i="14"/>
  <c r="K74" i="14"/>
  <c r="K75" i="14"/>
  <c r="K76" i="14"/>
  <c r="K77" i="14"/>
  <c r="K78" i="14"/>
  <c r="K79" i="14"/>
  <c r="K80" i="14"/>
  <c r="K81" i="14"/>
  <c r="K82" i="14"/>
  <c r="K83" i="14"/>
  <c r="K84" i="14"/>
  <c r="K85" i="14"/>
  <c r="K86" i="14"/>
  <c r="K87" i="14"/>
  <c r="K88" i="14"/>
  <c r="K89" i="14"/>
  <c r="K90" i="14"/>
  <c r="K91" i="14"/>
  <c r="K92" i="14"/>
  <c r="K93" i="14"/>
  <c r="K94" i="14"/>
  <c r="K50"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 i="14"/>
  <c r="G81" i="14"/>
  <c r="G82" i="14"/>
  <c r="G83" i="14"/>
  <c r="G84" i="14"/>
  <c r="G85" i="14"/>
  <c r="G86" i="14"/>
  <c r="G87" i="14"/>
  <c r="G88" i="14"/>
  <c r="G89" i="14"/>
  <c r="G90" i="14"/>
  <c r="G91" i="14"/>
  <c r="G92" i="14"/>
  <c r="G93" i="14"/>
  <c r="G94" i="14"/>
  <c r="G80" i="14"/>
  <c r="G66" i="14"/>
  <c r="G67" i="14"/>
  <c r="G68" i="14"/>
  <c r="G69" i="14"/>
  <c r="G70" i="14"/>
  <c r="G71" i="14"/>
  <c r="G72" i="14"/>
  <c r="G73" i="14"/>
  <c r="G74" i="14"/>
  <c r="G75" i="14"/>
  <c r="G76" i="14"/>
  <c r="G77" i="14"/>
  <c r="G78" i="14"/>
  <c r="G79" i="14"/>
  <c r="G65" i="14"/>
  <c r="G51" i="14"/>
  <c r="G52" i="14"/>
  <c r="G53" i="14"/>
  <c r="G54" i="14"/>
  <c r="G55" i="14"/>
  <c r="G56" i="14"/>
  <c r="G57" i="14"/>
  <c r="G58" i="14"/>
  <c r="G59" i="14"/>
  <c r="G60" i="14"/>
  <c r="G61" i="14"/>
  <c r="G62" i="14"/>
  <c r="G63" i="14"/>
  <c r="G64" i="14"/>
  <c r="G50" i="14"/>
  <c r="G36" i="14"/>
  <c r="G37" i="14"/>
  <c r="G38" i="14"/>
  <c r="G39" i="14"/>
  <c r="G40" i="14"/>
  <c r="G41" i="14"/>
  <c r="G42" i="14"/>
  <c r="G43" i="14"/>
  <c r="G44" i="14"/>
  <c r="G45" i="14"/>
  <c r="G46" i="14"/>
  <c r="G47" i="14"/>
  <c r="G48" i="14"/>
  <c r="G49" i="14"/>
  <c r="G6" i="14"/>
  <c r="G7" i="14"/>
  <c r="G8" i="14"/>
  <c r="G9" i="14"/>
  <c r="G10" i="14"/>
  <c r="G11" i="14"/>
  <c r="G12" i="14"/>
  <c r="G13" i="14"/>
  <c r="G14" i="14"/>
  <c r="G15" i="14"/>
  <c r="G16" i="14"/>
  <c r="G17" i="14"/>
  <c r="G18" i="14"/>
  <c r="G19" i="14"/>
  <c r="G5" i="14"/>
  <c r="G35" i="14"/>
  <c r="G34" i="14"/>
  <c r="G33" i="14"/>
  <c r="G32" i="14"/>
  <c r="G31" i="14"/>
  <c r="G30" i="14"/>
  <c r="G29" i="14"/>
  <c r="G28" i="14"/>
  <c r="G27" i="14"/>
  <c r="G26" i="14"/>
  <c r="G25" i="14"/>
  <c r="G24" i="14"/>
  <c r="G23" i="14"/>
  <c r="G22" i="14"/>
  <c r="G21" i="14"/>
  <c r="G20" i="14"/>
  <c r="L3" i="25"/>
  <c r="L4" i="25"/>
  <c r="L2" i="25"/>
  <c r="I3" i="25"/>
  <c r="I4" i="25"/>
  <c r="I2" i="25"/>
  <c r="W3" i="25"/>
  <c r="AB3" i="25" s="1"/>
  <c r="W4" i="25"/>
  <c r="AB4" i="25" s="1"/>
  <c r="W2" i="25"/>
  <c r="AB2" i="25" s="1"/>
  <c r="K6" i="21" l="1"/>
  <c r="C30" i="21"/>
  <c r="C31" i="21" s="1"/>
  <c r="G27" i="21"/>
  <c r="G25" i="21"/>
  <c r="B30" i="21"/>
  <c r="F27" i="21"/>
  <c r="F25" i="21"/>
  <c r="E27" i="21"/>
  <c r="E25" i="21"/>
  <c r="C25" i="21"/>
  <c r="B25" i="21"/>
  <c r="D27" i="21"/>
  <c r="D25" i="21"/>
  <c r="C27" i="21"/>
  <c r="G30" i="21"/>
  <c r="G31" i="21" s="1"/>
  <c r="F30" i="21"/>
  <c r="F31" i="21" s="1"/>
  <c r="B27" i="21"/>
  <c r="E30" i="21"/>
  <c r="E31" i="21" s="1"/>
  <c r="D30" i="21"/>
  <c r="D31" i="21" s="1"/>
  <c r="BL2" i="5"/>
  <c r="BL3" i="5"/>
  <c r="BL4" i="5"/>
  <c r="BK2" i="5"/>
  <c r="BK4" i="5"/>
  <c r="BK3" i="5"/>
  <c r="O3" i="25"/>
  <c r="O4" i="25"/>
  <c r="O2" i="25"/>
  <c r="BH3" i="5"/>
  <c r="P3" i="25" s="1"/>
  <c r="BH4" i="5"/>
  <c r="P4" i="25" s="1"/>
  <c r="BH2" i="5"/>
  <c r="P2" i="25" s="1"/>
  <c r="S3" i="25"/>
  <c r="S4" i="25"/>
  <c r="S2" i="25"/>
  <c r="M3" i="25"/>
  <c r="M4" i="25"/>
  <c r="M2" i="25"/>
  <c r="K3" i="25"/>
  <c r="J3" i="25" s="1"/>
  <c r="N3" i="25" s="1"/>
  <c r="K4" i="25"/>
  <c r="J4" i="25" s="1"/>
  <c r="N4" i="25" s="1"/>
  <c r="K2" i="25"/>
  <c r="BF3" i="5"/>
  <c r="BG3" i="5" s="1"/>
  <c r="BF4" i="5"/>
  <c r="BG4" i="5" s="1"/>
  <c r="BF2" i="5"/>
  <c r="BG2" i="5" s="1"/>
  <c r="H27" i="21" l="1"/>
  <c r="F34" i="21"/>
  <c r="F35" i="21" s="1"/>
  <c r="F26" i="21"/>
  <c r="D34" i="21"/>
  <c r="D35" i="21" s="1"/>
  <c r="D26" i="21"/>
  <c r="H30" i="21"/>
  <c r="B31" i="21"/>
  <c r="H31" i="21" s="1"/>
  <c r="G34" i="21"/>
  <c r="G35" i="21" s="1"/>
  <c r="G26" i="21"/>
  <c r="H25" i="21"/>
  <c r="H26" i="21" s="1"/>
  <c r="B34" i="21"/>
  <c r="B26" i="21"/>
  <c r="C34" i="21"/>
  <c r="C35" i="21" s="1"/>
  <c r="C26" i="21"/>
  <c r="E34" i="21"/>
  <c r="E35" i="21" s="1"/>
  <c r="E26" i="21"/>
  <c r="J2" i="25"/>
  <c r="N2" i="25" s="1"/>
  <c r="Q3" i="25"/>
  <c r="R3" i="25"/>
  <c r="R2" i="25"/>
  <c r="R4" i="25"/>
  <c r="Q2" i="25"/>
  <c r="Q4" i="25"/>
  <c r="H34" i="21" l="1"/>
  <c r="H35" i="21" s="1"/>
  <c r="B35" i="21"/>
  <c r="T3" i="25"/>
  <c r="T4" i="25"/>
  <c r="T2" i="25"/>
  <c r="H3" i="25"/>
  <c r="H4" i="25"/>
  <c r="H2" i="25"/>
  <c r="G3" i="25"/>
  <c r="G4" i="25"/>
  <c r="G2" i="25"/>
  <c r="F3" i="25"/>
  <c r="F4" i="25"/>
  <c r="F2" i="25"/>
  <c r="A3" i="25"/>
  <c r="B3" i="25"/>
  <c r="C3" i="25"/>
  <c r="A4" i="25"/>
  <c r="B4" i="25"/>
  <c r="C4" i="25"/>
  <c r="BN3" i="5"/>
  <c r="BN4" i="5"/>
  <c r="BE3" i="5"/>
  <c r="D3" i="25" s="1"/>
  <c r="E3" i="25" s="1"/>
  <c r="BE4" i="5"/>
  <c r="D4" i="25" s="1"/>
  <c r="E4" i="25" s="1"/>
  <c r="BE2" i="5"/>
  <c r="D2" i="25" s="1"/>
  <c r="E2" i="25" s="1"/>
  <c r="BN2" i="5"/>
  <c r="X3" i="25" l="1"/>
  <c r="U3" i="25"/>
  <c r="Y3" i="25" s="1"/>
  <c r="X2" i="25"/>
  <c r="U2" i="25"/>
  <c r="Y2" i="25" s="1"/>
  <c r="X4" i="25"/>
  <c r="U4" i="25"/>
  <c r="Y4" i="25" s="1"/>
  <c r="C2" i="25"/>
  <c r="B2" i="25"/>
  <c r="A2" i="25"/>
  <c r="V2" i="25" l="1"/>
  <c r="AA2" i="25" s="1"/>
  <c r="V3" i="25"/>
  <c r="AA3" i="25" s="1"/>
  <c r="V4" i="25"/>
  <c r="AA4" i="25" s="1"/>
  <c r="C14" i="21"/>
  <c r="D14" i="21"/>
  <c r="E14" i="21"/>
  <c r="F14" i="21"/>
  <c r="G14" i="21"/>
  <c r="B14" i="21"/>
  <c r="H14" i="21" l="1"/>
  <c r="L5" i="21" l="1"/>
  <c r="I5" i="21"/>
  <c r="B5" i="21"/>
  <c r="D10" i="21" l="1"/>
  <c r="E10" i="21"/>
  <c r="C10" i="21"/>
  <c r="C15" i="21"/>
  <c r="B15" i="21"/>
  <c r="D15" i="21"/>
  <c r="G15" i="21"/>
  <c r="E15" i="21"/>
  <c r="G10" i="21"/>
  <c r="F10" i="21"/>
  <c r="F15" i="21"/>
  <c r="C12" i="21"/>
  <c r="D12" i="21"/>
  <c r="E12" i="21"/>
  <c r="G12" i="21"/>
  <c r="B10" i="21"/>
  <c r="B19" i="21" l="1"/>
  <c r="H15" i="21"/>
  <c r="B16" i="21"/>
  <c r="F9" i="21" l="1"/>
  <c r="G9" i="21"/>
  <c r="G11" i="21" s="1"/>
  <c r="G18" i="21" l="1"/>
  <c r="F18" i="21"/>
  <c r="E9" i="21" l="1"/>
  <c r="D9" i="21"/>
  <c r="C9" i="21"/>
  <c r="B9" i="21"/>
  <c r="H9" i="21" l="1"/>
  <c r="B18" i="21"/>
  <c r="C18" i="21"/>
  <c r="D18" i="21"/>
  <c r="E18" i="21"/>
  <c r="H18" i="21" l="1"/>
  <c r="G16" i="21" l="1"/>
  <c r="F16" i="21"/>
  <c r="G19" i="21" l="1"/>
  <c r="G20" i="21" s="1"/>
  <c r="J5" i="21" l="1"/>
  <c r="C5" i="21" l="1"/>
  <c r="B11" i="21" l="1"/>
  <c r="D11" i="21"/>
  <c r="C11" i="21"/>
  <c r="E11" i="21"/>
  <c r="E16" i="21" l="1"/>
  <c r="E19" i="21"/>
  <c r="E20" i="21" s="1"/>
  <c r="C16" i="21"/>
  <c r="C19" i="21"/>
  <c r="D16" i="21"/>
  <c r="D19" i="21"/>
  <c r="D20" i="21" s="1"/>
  <c r="C20" i="21" l="1"/>
  <c r="H16" i="21"/>
  <c r="B20" i="21"/>
  <c r="K5" i="21" l="1"/>
  <c r="F12" i="21" l="1"/>
  <c r="B12" i="21"/>
  <c r="H12" i="21" l="1"/>
  <c r="H10" i="21"/>
  <c r="F19" i="21"/>
  <c r="F11" i="21"/>
  <c r="F20" i="21" l="1"/>
  <c r="H19" i="21"/>
  <c r="H20" i="21" s="1"/>
  <c r="H11" i="21"/>
  <c r="D6" i="21" s="1"/>
  <c r="E6" i="21" s="1"/>
  <c r="F6" i="21" s="1"/>
  <c r="D5" i="21"/>
  <c r="E5" i="21" s="1"/>
  <c r="F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Haberka, Anna</author>
  </authors>
  <commentList>
    <comment ref="AD4" authorId="0" shapeId="0" xr:uid="{00000000-0006-0000-0800-00000200000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AK4" authorId="0" shapeId="0" xr:uid="{00000000-0006-0000-0800-000003000000}">
      <text>
        <r>
          <rPr>
            <b/>
            <sz val="8"/>
            <color indexed="81"/>
            <rFont val="Tahoma"/>
            <family val="2"/>
          </rPr>
          <t>Haberka, Anna:</t>
        </r>
        <r>
          <rPr>
            <sz val="8"/>
            <color indexed="81"/>
            <rFont val="Tahoma"/>
            <family val="2"/>
          </rPr>
          <t xml:space="preserve">
</t>
        </r>
        <r>
          <rPr>
            <sz val="12"/>
            <color indexed="81"/>
            <rFont val="Tahoma"/>
            <family val="2"/>
          </rPr>
          <t>T&amp;C:The Deductible period is a period of time during which, despite the presence of an indemnifiable event pursuant to the terms and conditions of insurance, the Beneficiary does not have the right to any indemnity.
For example: in the event in which a 30 (thirty) day Deductible period is provided for, the Benefit will not be paid before the end of 30 (thirty) days from date of occurrence of the Loss Event and on condition that, upon expiry of the aforementioned period, the conditions that led to the applicability of the Cover still exist.</t>
        </r>
        <r>
          <rPr>
            <sz val="8"/>
            <color indexed="81"/>
            <rFont val="Tahoma"/>
            <family val="2"/>
          </rPr>
          <t xml:space="preserve">
</t>
        </r>
      </text>
    </comment>
    <comment ref="AL4" authorId="0" shapeId="0" xr:uid="{00000000-0006-0000-0800-000004000000}">
      <text>
        <r>
          <rPr>
            <b/>
            <sz val="8"/>
            <color indexed="81"/>
            <rFont val="Tahoma"/>
            <family val="2"/>
          </rPr>
          <t>Haberka, Anna:</t>
        </r>
        <r>
          <rPr>
            <sz val="8"/>
            <color indexed="81"/>
            <rFont val="Tahoma"/>
            <family val="2"/>
          </rPr>
          <t xml:space="preserve">
</t>
        </r>
        <r>
          <rPr>
            <sz val="12"/>
            <color indexed="81"/>
            <rFont val="Tahoma"/>
            <family val="2"/>
          </rPr>
          <t xml:space="preserve">The Waiting Period is a period of time, immediately following the Start Date of the Policy, during which the cover is not effective. </t>
        </r>
      </text>
    </comment>
    <comment ref="BG4" authorId="0" shapeId="0" xr:uid="{00000000-0006-0000-0800-000005000000}">
      <text>
        <r>
          <rPr>
            <b/>
            <sz val="9"/>
            <color indexed="81"/>
            <rFont val="Tahoma"/>
            <family val="2"/>
          </rPr>
          <t>Haberka, Anna:</t>
        </r>
        <r>
          <rPr>
            <sz val="9"/>
            <color indexed="81"/>
            <rFont val="Tahoma"/>
            <family val="2"/>
          </rPr>
          <t xml:space="preserve">
</t>
        </r>
        <r>
          <rPr>
            <sz val="12"/>
            <color indexed="81"/>
            <rFont val="Tahoma"/>
            <family val="2"/>
          </rPr>
          <t>% of GWP net of Canx &amp; tax.
VAT on TPA Fees: 21% till September 2013 and 22% afterwards</t>
        </r>
      </text>
    </comment>
    <comment ref="BH4" authorId="0" shapeId="0" xr:uid="{00000000-0006-0000-0800-000006000000}">
      <text>
        <r>
          <rPr>
            <b/>
            <sz val="9"/>
            <color indexed="81"/>
            <rFont val="Tahoma"/>
            <family val="2"/>
          </rPr>
          <t>Haberka, Anna:</t>
        </r>
        <r>
          <rPr>
            <sz val="9"/>
            <color indexed="81"/>
            <rFont val="Tahoma"/>
            <family val="2"/>
          </rPr>
          <t xml:space="preserve">
</t>
        </r>
        <r>
          <rPr>
            <sz val="12"/>
            <color indexed="81"/>
            <rFont val="Tahoma"/>
            <family val="2"/>
          </rPr>
          <t>% of GWP net of Canx &amp; tax.
VAT on TPA Fees: 21% till September 2013 and 22% afterwards</t>
        </r>
      </text>
    </comment>
    <comment ref="BT4" authorId="0" shapeId="0" xr:uid="{00000000-0006-0000-0800-00000700000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U4" authorId="0" shapeId="0" xr:uid="{00000000-0006-0000-0800-00000800000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sharedStrings.xml><?xml version="1.0" encoding="utf-8"?>
<sst xmlns="http://schemas.openxmlformats.org/spreadsheetml/2006/main" count="6201" uniqueCount="1931">
  <si>
    <t>Country</t>
  </si>
  <si>
    <t>Channel</t>
  </si>
  <si>
    <t>Total Premium (incl. tax)</t>
  </si>
  <si>
    <t>Tax on Life business</t>
  </si>
  <si>
    <t>Tax on Non-Life business</t>
  </si>
  <si>
    <t>Max Loan</t>
  </si>
  <si>
    <r>
      <t>Exclusion/ Deductible period</t>
    </r>
    <r>
      <rPr>
        <b/>
        <sz val="10"/>
        <color indexed="30"/>
        <rFont val="Calibri"/>
        <family val="2"/>
      </rPr>
      <t xml:space="preserve"> after claim occurance</t>
    </r>
  </si>
  <si>
    <r>
      <rPr>
        <b/>
        <sz val="11"/>
        <color indexed="8"/>
        <rFont val="Calibri"/>
        <family val="2"/>
      </rPr>
      <t>Waiting period-</t>
    </r>
    <r>
      <rPr>
        <b/>
        <sz val="11"/>
        <color indexed="30"/>
        <rFont val="Calibri"/>
        <family val="2"/>
      </rPr>
      <t xml:space="preserve">  immediately after policy inception date </t>
    </r>
  </si>
  <si>
    <t>PEC clause</t>
  </si>
  <si>
    <t>Medical Questionnaire</t>
  </si>
  <si>
    <t>All covers</t>
  </si>
  <si>
    <t>Life Cover 1</t>
  </si>
  <si>
    <t>Life Cover 1 Benefit</t>
  </si>
  <si>
    <t>Life Cover 2</t>
  </si>
  <si>
    <t>Life Cover 2 Benefit</t>
  </si>
  <si>
    <t>Life Cover 2 Deductible Period</t>
  </si>
  <si>
    <t>Life Cover 3</t>
  </si>
  <si>
    <t>Life Cover 3 Benefit</t>
  </si>
  <si>
    <t>Non-Life Cover 1</t>
  </si>
  <si>
    <t>Non-Life Cover 1 Benefit</t>
  </si>
  <si>
    <t>Max Non-Life Cover 1 Benefit</t>
  </si>
  <si>
    <t>Non-Life Cover 1 Waiting Period</t>
  </si>
  <si>
    <t>Non-Life Cover 1 Deductible Period</t>
  </si>
  <si>
    <t>Non-Life Cover 1 Other Criteria</t>
  </si>
  <si>
    <t>Non-Life Cover 1 Comments</t>
  </si>
  <si>
    <t>Italian VAT rate on TPA fees</t>
  </si>
  <si>
    <t>Italy</t>
  </si>
  <si>
    <t>N/A</t>
  </si>
  <si>
    <t>Product Map</t>
  </si>
  <si>
    <t>ITALY</t>
  </si>
  <si>
    <t>Tariff</t>
  </si>
  <si>
    <r>
      <t>IP Product code (</t>
    </r>
    <r>
      <rPr>
        <b/>
        <u/>
        <sz val="11"/>
        <color indexed="60"/>
        <rFont val="Calibri"/>
        <family val="2"/>
      </rPr>
      <t>IP can handle</t>
    </r>
    <r>
      <rPr>
        <b/>
        <sz val="11"/>
        <color indexed="60"/>
        <rFont val="Calibri"/>
        <family val="2"/>
      </rPr>
      <t xml:space="preserve"> </t>
    </r>
    <r>
      <rPr>
        <b/>
        <u/>
        <sz val="11"/>
        <color indexed="60"/>
        <rFont val="Calibri"/>
        <family val="2"/>
      </rPr>
      <t>max. 5 characters)</t>
    </r>
  </si>
  <si>
    <t>Life Policy No</t>
  </si>
  <si>
    <t>Non-Life Premium (incl. tax)</t>
  </si>
  <si>
    <t>Type of tarification</t>
  </si>
  <si>
    <t>% Reinsurance (QS) - CNP SI retention</t>
  </si>
  <si>
    <t>Reinsurance Commission (30% Ceded) 22/02/2016 - 30/04/2016</t>
  </si>
  <si>
    <t>Reinsurance Commission (25% Ceded) 01/05/2016 - 30/04/2017</t>
  </si>
  <si>
    <t xml:space="preserve">TPA fees (Acquisition cost) </t>
  </si>
  <si>
    <t>TPA fees (Admin cost)</t>
  </si>
  <si>
    <t>Early Termination Emission Cost - Life</t>
  </si>
  <si>
    <t xml:space="preserve"> of the ET Emmission costs - Life</t>
  </si>
  <si>
    <t>Early Termination Fee - Life</t>
  </si>
  <si>
    <t xml:space="preserve"> of the ET Fees - Life</t>
  </si>
  <si>
    <t>Early Termination Emission Cost - Non-Life</t>
  </si>
  <si>
    <t xml:space="preserve"> of the ET Emmission costs - Non-Life</t>
  </si>
  <si>
    <t>Early Termination Fee - Non-Life</t>
  </si>
  <si>
    <t xml:space="preserve"> of the ET Fees - Non-Life</t>
  </si>
  <si>
    <t>Total Early Termination Charge</t>
  </si>
  <si>
    <t>Total Insurer's Loadings on Early Termination:</t>
  </si>
  <si>
    <t>Insurer retention - acq</t>
  </si>
  <si>
    <t>Insurer retention - admin</t>
  </si>
  <si>
    <t>Profit Share Limit</t>
  </si>
  <si>
    <t>Profit Share  As a % of technical result</t>
  </si>
  <si>
    <t>Single Premium</t>
  </si>
  <si>
    <t>Leasing</t>
  </si>
  <si>
    <t>Premio netto danni</t>
  </si>
  <si>
    <t>Difference</t>
  </si>
  <si>
    <t>codice prodotto</t>
  </si>
  <si>
    <t>Totale complessivo</t>
  </si>
  <si>
    <t>premi al netto di storni</t>
  </si>
  <si>
    <t>TOTALE</t>
  </si>
  <si>
    <t>Reconciliation report</t>
  </si>
  <si>
    <t>Origin (Volume= number of Policies NB)</t>
  </si>
  <si>
    <t xml:space="preserve"> Uploaded Number of Policies NB</t>
  </si>
  <si>
    <t>Origin Upload NB Premium</t>
  </si>
  <si>
    <t>Upload NB Premium</t>
  </si>
  <si>
    <t>Upload with not blocking issues NB</t>
  </si>
  <si>
    <t>Origin (Volume= number of Policies Cancellations CO)</t>
  </si>
  <si>
    <t>Upload Cancellations CO</t>
  </si>
  <si>
    <t>Origin (Volume= number of Policies Cancellations ET)</t>
  </si>
  <si>
    <t>Upload Cancellations ET</t>
  </si>
  <si>
    <t>Upload Cancellations Premium (Code 45)</t>
  </si>
  <si>
    <t>Upload with not blocking issues Cancellations (Code 45)</t>
  </si>
  <si>
    <t>SCB</t>
  </si>
  <si>
    <t>Total NB sent by SCB</t>
  </si>
  <si>
    <t xml:space="preserve">Total NB calculated by TPA </t>
  </si>
  <si>
    <t xml:space="preserve">Total NB net </t>
  </si>
  <si>
    <t>Total cancellations sent by SCB</t>
  </si>
  <si>
    <t>Total recalculated by TPA</t>
  </si>
  <si>
    <t>Total SCB</t>
  </si>
  <si>
    <t>Total TPA</t>
  </si>
  <si>
    <t>Etichette di riga</t>
  </si>
  <si>
    <t>TOTMR</t>
  </si>
  <si>
    <t>TOTA</t>
  </si>
  <si>
    <t>TOTM</t>
  </si>
  <si>
    <t>TOFA</t>
  </si>
  <si>
    <t>TOFM</t>
  </si>
  <si>
    <t>TOBA</t>
  </si>
  <si>
    <t>TOBM</t>
  </si>
  <si>
    <t>TOTAR</t>
  </si>
  <si>
    <t>TOFAR</t>
  </si>
  <si>
    <t>TOFMR</t>
  </si>
  <si>
    <t>TOBAR</t>
  </si>
  <si>
    <t>TOBMR</t>
  </si>
  <si>
    <t>ITG01</t>
  </si>
  <si>
    <t>ITG02</t>
  </si>
  <si>
    <t xml:space="preserve"> / </t>
  </si>
  <si>
    <t>???</t>
  </si>
  <si>
    <t>100% Gross Premium</t>
  </si>
  <si>
    <t>Duration</t>
  </si>
  <si>
    <t>-</t>
  </si>
  <si>
    <t>Commissioni danni</t>
  </si>
  <si>
    <t>Product code CNPSI 
in TOM Files</t>
  </si>
  <si>
    <t>PRODUCT 
NAME</t>
  </si>
  <si>
    <t>Employment Status
for Policy</t>
  </si>
  <si>
    <t>Life 
Premium</t>
  </si>
  <si>
    <t>Premium 
Frequency</t>
  </si>
  <si>
    <t>Base Commission 
(Distribution)</t>
  </si>
  <si>
    <t>Over-Commission 
(Distribution)</t>
  </si>
  <si>
    <t>Duration 
(typical)</t>
  </si>
  <si>
    <t>Tax on 
Commission</t>
  </si>
  <si>
    <t>Max. 
Duration</t>
  </si>
  <si>
    <t>Cooling Off 
Period</t>
  </si>
  <si>
    <t>Cooling Off 
Refund</t>
  </si>
  <si>
    <t>Right to 
Cancel Policy</t>
  </si>
  <si>
    <t>N</t>
  </si>
  <si>
    <t>CAP</t>
  </si>
  <si>
    <t>Data nascita</t>
  </si>
  <si>
    <t>Data decorrenza</t>
  </si>
  <si>
    <t>Data cancellazione</t>
  </si>
  <si>
    <t>Premio lordo</t>
  </si>
  <si>
    <t>Tassa</t>
  </si>
  <si>
    <t>Premio netto</t>
  </si>
  <si>
    <t>PREMIO</t>
  </si>
  <si>
    <t>Calcolo del premio lordo =</t>
  </si>
  <si>
    <t>N =</t>
  </si>
  <si>
    <t>New Business</t>
  </si>
  <si>
    <t>E =</t>
  </si>
  <si>
    <t>Revoca</t>
  </si>
  <si>
    <t xml:space="preserve">I = </t>
  </si>
  <si>
    <t>Estinzione Anticipata</t>
  </si>
  <si>
    <t>A =</t>
  </si>
  <si>
    <t>Recesso</t>
  </si>
  <si>
    <t>STATO</t>
  </si>
  <si>
    <t>Prezzo veicolo</t>
  </si>
  <si>
    <t>Codice Banca</t>
  </si>
  <si>
    <t>Numero polizza</t>
  </si>
  <si>
    <t>Cognome</t>
  </si>
  <si>
    <t>Nome</t>
  </si>
  <si>
    <t>Età calcolata</t>
  </si>
  <si>
    <t>Città</t>
  </si>
  <si>
    <t>Indirizzo</t>
  </si>
  <si>
    <t>Stato</t>
  </si>
  <si>
    <t>(vuoto)</t>
  </si>
  <si>
    <t>Conteggio di Numero polizza</t>
  </si>
  <si>
    <t>Somma di Premio lordo</t>
  </si>
  <si>
    <t>A</t>
  </si>
  <si>
    <t>Nuove sottoscrizioni [N]</t>
  </si>
  <si>
    <t>Storni/Revoche [A]</t>
  </si>
  <si>
    <t>Estinzioni Anticipate [I]</t>
  </si>
  <si>
    <t>Recessi [E]</t>
  </si>
  <si>
    <t>Codice TOM CNPSI</t>
  </si>
  <si>
    <t>Durata polizza</t>
  </si>
  <si>
    <t>ZERO DEDUCTIBLE</t>
  </si>
  <si>
    <t xml:space="preserve">MKASS_51_NUM_CONTRATTO </t>
  </si>
  <si>
    <t xml:space="preserve">MKASS_51_TIPO_POLIZZA </t>
  </si>
  <si>
    <t xml:space="preserve">MKASS_51_ASSICURATO </t>
  </si>
  <si>
    <t xml:space="preserve">MKASS_51_ASSICURATO_2 </t>
  </si>
  <si>
    <t xml:space="preserve">MKASS_51_INDIRIZZO </t>
  </si>
  <si>
    <t xml:space="preserve">MKASS_51_LOCALITA </t>
  </si>
  <si>
    <t xml:space="preserve">MKASS_51_CAP </t>
  </si>
  <si>
    <t xml:space="preserve">MKASS_51_PROVINCIA </t>
  </si>
  <si>
    <t xml:space="preserve">MKASS_51_COD_FISC_PIVA </t>
  </si>
  <si>
    <t xml:space="preserve">MKASS_51_LOCAL_NAS </t>
  </si>
  <si>
    <t xml:space="preserve">MKASS_51_PROV_NAS </t>
  </si>
  <si>
    <t xml:space="preserve">MKASS_51_DATA_NAS </t>
  </si>
  <si>
    <t xml:space="preserve">MKASS_51_PROFES </t>
  </si>
  <si>
    <t xml:space="preserve">MKASS_51_TELEFONO </t>
  </si>
  <si>
    <t xml:space="preserve">MKASS_51_TEL_CELLULARE </t>
  </si>
  <si>
    <t xml:space="preserve">MKASS_51_SESSO </t>
  </si>
  <si>
    <t xml:space="preserve">MKASS_51_DATA_IMMATRICOLAZ </t>
  </si>
  <si>
    <t xml:space="preserve">MKASS_51_MODELLO </t>
  </si>
  <si>
    <t xml:space="preserve">MKASS_51_MARCA </t>
  </si>
  <si>
    <t xml:space="preserve">MKASS_51_TARGA </t>
  </si>
  <si>
    <t xml:space="preserve">MKASS_51_TELAIO </t>
  </si>
  <si>
    <t xml:space="preserve">MKASS_51_COD_CONCESSIONARIO </t>
  </si>
  <si>
    <t xml:space="preserve">MKASS_51_RAG_SOC_CONCESS </t>
  </si>
  <si>
    <t xml:space="preserve">MKASS_51_INDIRIZZO_CONC </t>
  </si>
  <si>
    <t xml:space="preserve">MKASS_51_LOCALITA_CONC </t>
  </si>
  <si>
    <t xml:space="preserve">MKASS_51_CAP_CONCES </t>
  </si>
  <si>
    <t xml:space="preserve">MKASS_51_PROVINCIA_CONCES </t>
  </si>
  <si>
    <t xml:space="preserve">MKASS_51_COD_FISC_PIVA_CONC </t>
  </si>
  <si>
    <t xml:space="preserve">MKASS_51_TELEFONO_CONCESS </t>
  </si>
  <si>
    <t xml:space="preserve">MKASS_51_CELL_CONCESSIONARIO </t>
  </si>
  <si>
    <t xml:space="preserve">MKASS_51_EMAIL_CONCESSIONARI </t>
  </si>
  <si>
    <t xml:space="preserve">MKASS_51_IMPORTO </t>
  </si>
  <si>
    <t xml:space="preserve">MKASS_51_PROVVIGIONI </t>
  </si>
  <si>
    <t xml:space="preserve">MKASS_51_IMPORTO_MIN </t>
  </si>
  <si>
    <t xml:space="preserve">MKASS_51_DATA_COPERTURA </t>
  </si>
  <si>
    <t xml:space="preserve">MKASS_51_DURATA </t>
  </si>
  <si>
    <t xml:space="preserve">MKASS_51_VAL_ASSICURATO </t>
  </si>
  <si>
    <t xml:space="preserve">MKASS_51_FLAG_STATO </t>
  </si>
  <si>
    <t xml:space="preserve">MKASS_51_CONTR_PRECEDNTE </t>
  </si>
  <si>
    <t xml:space="preserve">MKASS_51_CONTR_SUCC </t>
  </si>
  <si>
    <t xml:space="preserve">MKASS_51_TIPO_BENE </t>
  </si>
  <si>
    <t xml:space="preserve">MKASS_51_FLAG_ESENTE_IVA </t>
  </si>
  <si>
    <t xml:space="preserve">MKASS_51_FLAG_AUTO_DEMO </t>
  </si>
  <si>
    <t xml:space="preserve">MKASS_51_DATA_VARIAZIONE </t>
  </si>
  <si>
    <t xml:space="preserve">MKASS_51_VINCOLATARIO </t>
  </si>
  <si>
    <t xml:space="preserve">MKASS_51_IND_VINCOLATARIO </t>
  </si>
  <si>
    <t xml:space="preserve">MKASS_51_DATA_SCAD_VINCOLO </t>
  </si>
  <si>
    <t xml:space="preserve">MKASS_51_SATELLITARE </t>
  </si>
  <si>
    <t xml:space="preserve">MKASS_51_ZONA </t>
  </si>
  <si>
    <t xml:space="preserve">MKASS_51_FLAG_AUTO_USATA </t>
  </si>
  <si>
    <t xml:space="preserve">MKASS_51_DATA_INIZIO_FINANZI </t>
  </si>
  <si>
    <t xml:space="preserve">MKASS_51_IBAN_CL </t>
  </si>
  <si>
    <t xml:space="preserve">MKASS_51_EMAIL_CLIENTE </t>
  </si>
  <si>
    <t xml:space="preserve">MKASS_51_RAPPEL_SERVIZIO </t>
  </si>
  <si>
    <t>AZAUC</t>
  </si>
  <si>
    <t>RC</t>
  </si>
  <si>
    <t>TORINO</t>
  </si>
  <si>
    <t>TO</t>
  </si>
  <si>
    <t>IM</t>
  </si>
  <si>
    <t xml:space="preserve"> </t>
  </si>
  <si>
    <t>M</t>
  </si>
  <si>
    <t>AR</t>
  </si>
  <si>
    <t>AZAUG</t>
  </si>
  <si>
    <t>MT</t>
  </si>
  <si>
    <t>FI</t>
  </si>
  <si>
    <t>AZAUT</t>
  </si>
  <si>
    <t>AQ</t>
  </si>
  <si>
    <t>F</t>
  </si>
  <si>
    <t>ITSMO001</t>
  </si>
  <si>
    <t>ITSMO002</t>
  </si>
  <si>
    <t>ITSMO003</t>
  </si>
  <si>
    <t>ITSMO004</t>
  </si>
  <si>
    <t>ITSMO005</t>
  </si>
  <si>
    <t>ITSMO006</t>
  </si>
  <si>
    <t>Classic</t>
  </si>
  <si>
    <t>Top</t>
  </si>
  <si>
    <t>Gold</t>
  </si>
  <si>
    <t>Area</t>
  </si>
  <si>
    <t>2,3,4</t>
  </si>
  <si>
    <t>12-96 months</t>
  </si>
  <si>
    <t>Total Gross Tax Premium</t>
  </si>
  <si>
    <t>Total Net Tax Premium</t>
  </si>
  <si>
    <t>Total Commission</t>
  </si>
  <si>
    <t>Amount for 6 months</t>
  </si>
  <si>
    <t>mastercode ?</t>
  </si>
  <si>
    <t>Fixed single premium, depending on package</t>
  </si>
  <si>
    <t>Non-Life Policy Mastercode</t>
  </si>
  <si>
    <t>96 months</t>
  </si>
  <si>
    <t>Min Entry 
Vehicule Age (year)</t>
  </si>
  <si>
    <t>Max Entry 
Vehicule Age (year)</t>
  </si>
  <si>
    <t>Max Expiry
Vehicule Age (year)</t>
  </si>
  <si>
    <t xml:space="preserve"> /</t>
  </si>
  <si>
    <t>Data scadenza</t>
  </si>
  <si>
    <t>Tipo veicolo</t>
  </si>
  <si>
    <t>ZERO DEDUCTIBLE premio</t>
  </si>
  <si>
    <t>ZERO DEDUCTIBLE tassa</t>
  </si>
  <si>
    <t>Per check premio</t>
  </si>
  <si>
    <t>AZLAC</t>
  </si>
  <si>
    <t>AZLAT</t>
  </si>
  <si>
    <t>AZLAG</t>
  </si>
  <si>
    <t>Auto consumo</t>
  </si>
  <si>
    <t>Commissioni</t>
  </si>
  <si>
    <t>ZERO DEDUCTIBLE POS CL</t>
  </si>
  <si>
    <t>ZERO DEDUCTIBLE POS LEASING</t>
  </si>
  <si>
    <t>Nome prodotto</t>
  </si>
  <si>
    <t>60 days</t>
  </si>
  <si>
    <t>ITSMO007</t>
  </si>
  <si>
    <t>ITSMO008</t>
  </si>
  <si>
    <t>ITSMO009</t>
  </si>
  <si>
    <t>ITSMO010</t>
  </si>
  <si>
    <t>ITSMO011</t>
  </si>
  <si>
    <t>ITSMO012</t>
  </si>
  <si>
    <t>0067</t>
  </si>
  <si>
    <t>Theft &amp; Fire, Natural Events &amp; Acts of Vandalism, Windows Damage</t>
  </si>
  <si>
    <t>Variazione</t>
  </si>
  <si>
    <t>V =</t>
  </si>
  <si>
    <t>Numero di polizza</t>
  </si>
  <si>
    <t>Codice contratto</t>
  </si>
  <si>
    <t xml:space="preserve">ZONE TERRITORIALI - PRODOTTI </t>
  </si>
  <si>
    <r>
      <rPr>
        <b/>
        <sz val="11"/>
        <rFont val="Calibri"/>
        <family val="2"/>
      </rPr>
      <t>Area 4</t>
    </r>
    <r>
      <rPr>
        <b/>
        <sz val="10"/>
        <rFont val="Arial"/>
        <family val="2"/>
      </rPr>
      <t> </t>
    </r>
    <r>
      <rPr>
        <sz val="10"/>
        <rFont val="Arial"/>
        <family val="2"/>
      </rPr>
      <t xml:space="preserve"> – Agrigento, Alessandria, Ancora, Aosta, Arezzo, Biella, Belluno, Bologna, Bolzano, Campobasso, Caltanisetta, Cuneo, Como, Enna, Firenze, Fermo, Frosinone, Gorizia, Grosseto, Imperia, Lecca, Livorno, Lucca, Macerata, Mantova, Modena, </t>
    </r>
  </si>
  <si>
    <t>Massa e Carrara, Modena, Nuoro, Oristano, Piacenza, Padova, Perugia, Pisa, Pordenone, Prato, Parma, Pistoria, Pesaro e Urbino, Ravenna, Reggio Emilia, Rieti, Rimini, Rovigo, Siena, Sondrio, Sassari,  Savona, Teramo, Trento, Trentino, Trieste</t>
  </si>
  <si>
    <t>Treviso, Udine, Varese, Vercelli, Venezia, Vicenza, Verona, Viterbo, Forlì Cesena.</t>
  </si>
  <si>
    <r>
      <rPr>
        <b/>
        <sz val="11"/>
        <rFont val="Calibri"/>
        <family val="2"/>
      </rPr>
      <t>Area 3</t>
    </r>
    <r>
      <rPr>
        <b/>
        <sz val="10"/>
        <rFont val="Arial"/>
        <family val="2"/>
      </rPr>
      <t xml:space="preserve">  </t>
    </r>
    <r>
      <rPr>
        <sz val="10"/>
        <rFont val="Arial"/>
        <family val="2"/>
      </rPr>
      <t>– Ascoli Piceno, Aquila, Asti, Bergamo, Brescia, Cagliari,Chieti, Cremona, Ferrara, Genova, Imola, Isernia, Lodi, Monza e Brianza, Messina, Novara, Ogliastra, Palermo, Pescara, Pavia, San Marino, Ragusa, Spezia, Siracusa, Trapani .</t>
    </r>
  </si>
  <si>
    <r>
      <rPr>
        <b/>
        <sz val="11"/>
        <color rgb="FF000000"/>
        <rFont val="Calibri"/>
        <family val="2"/>
      </rPr>
      <t>Area 2</t>
    </r>
    <r>
      <rPr>
        <sz val="10"/>
        <color rgb="FF000000"/>
        <rFont val="Arial"/>
        <family val="2"/>
      </rPr>
      <t xml:space="preserve"> – Avellino, Benevento, Cosenza, Catanzaro, Crotone, Lecce, Latina, Milano, Matera, Potenza, Roma, Torino, Vibo Valentia.</t>
    </r>
  </si>
  <si>
    <r>
      <rPr>
        <b/>
        <sz val="11"/>
        <color rgb="FFFF0000"/>
        <rFont val="Calibri"/>
        <family val="2"/>
      </rPr>
      <t>Area 1</t>
    </r>
    <r>
      <rPr>
        <sz val="10"/>
        <color rgb="FFFF0000"/>
        <rFont val="Arial"/>
        <family val="2"/>
      </rPr>
      <t xml:space="preserve"> - Puglia (esclusa Lecce e provincia), Reggio Calabria, Catania, Napoli, Salerno, Caserta.</t>
    </r>
  </si>
  <si>
    <t>ZERO LEASING tassa</t>
  </si>
  <si>
    <t>ZERO LEASING premio</t>
  </si>
  <si>
    <t>ZERO CL POS</t>
  </si>
  <si>
    <t>ZERO LEASING POS</t>
  </si>
  <si>
    <t>40</t>
  </si>
  <si>
    <t>Premio mensile previsto secondo il codice prod, l'area e la durata</t>
  </si>
  <si>
    <t>Provincia</t>
  </si>
  <si>
    <t>Partita IV se azienda</t>
  </si>
  <si>
    <t>Data di nascita (data di creazione per azienda)</t>
  </si>
  <si>
    <t>Luogo di nascita (vuoto per azienda)</t>
  </si>
  <si>
    <t>Provincia di nascita (vuoto per azienda)</t>
  </si>
  <si>
    <t>Non obbligatorio</t>
  </si>
  <si>
    <t>Lavoro (vuoto per azienda)</t>
  </si>
  <si>
    <t>Genere (vuoto per azienda)</t>
  </si>
  <si>
    <t>Data di immatricolazione veicolo</t>
  </si>
  <si>
    <t>CODICE MARCA AS400</t>
  </si>
  <si>
    <t>DESCRIZIONE</t>
  </si>
  <si>
    <t>N3</t>
  </si>
  <si>
    <t>AB</t>
  </si>
  <si>
    <t>ABARTH</t>
  </si>
  <si>
    <t>A4</t>
  </si>
  <si>
    <t>ABBATE TUL</t>
  </si>
  <si>
    <t>A3</t>
  </si>
  <si>
    <t>ABSOLUTE</t>
  </si>
  <si>
    <t>ACQUAVIVA</t>
  </si>
  <si>
    <t>A0</t>
  </si>
  <si>
    <t>ADIVA</t>
  </si>
  <si>
    <t>AI</t>
  </si>
  <si>
    <t>ADRIA Ital</t>
  </si>
  <si>
    <t>AN</t>
  </si>
  <si>
    <t>AEON</t>
  </si>
  <si>
    <t>5A</t>
  </si>
  <si>
    <t>Aeon</t>
  </si>
  <si>
    <t>AG</t>
  </si>
  <si>
    <t>AGO</t>
  </si>
  <si>
    <t>AY</t>
  </si>
  <si>
    <t>AIRON MARI</t>
  </si>
  <si>
    <t>8D</t>
  </si>
  <si>
    <t>AIWAYS</t>
  </si>
  <si>
    <t>AA</t>
  </si>
  <si>
    <t>AIXAM</t>
  </si>
  <si>
    <t>AJ</t>
  </si>
  <si>
    <t>AJP</t>
  </si>
  <si>
    <t>A5</t>
  </si>
  <si>
    <t>ALB - SAIL</t>
  </si>
  <si>
    <t>ALFA ROMEO</t>
  </si>
  <si>
    <t>AL</t>
  </si>
  <si>
    <t>ALI CIEMME</t>
  </si>
  <si>
    <t>A7</t>
  </si>
  <si>
    <t>ALLURES</t>
  </si>
  <si>
    <t>A8</t>
  </si>
  <si>
    <t>ALPA</t>
  </si>
  <si>
    <t>P8</t>
  </si>
  <si>
    <t>ALPINE</t>
  </si>
  <si>
    <t>ALTRI ITALIANO</t>
  </si>
  <si>
    <t>ALTRI STRANIERO</t>
  </si>
  <si>
    <t>XX</t>
  </si>
  <si>
    <t>ALTRO</t>
  </si>
  <si>
    <t>A9</t>
  </si>
  <si>
    <t>ALTURA YAC</t>
  </si>
  <si>
    <t>Z1</t>
  </si>
  <si>
    <t>AMEL</t>
  </si>
  <si>
    <t>AP</t>
  </si>
  <si>
    <t>APRILIA</t>
  </si>
  <si>
    <t>A1</t>
  </si>
  <si>
    <t>ARCA 2001</t>
  </si>
  <si>
    <t>AC</t>
  </si>
  <si>
    <t>ARCA CAMPE</t>
  </si>
  <si>
    <t>1A</t>
  </si>
  <si>
    <t>ARCHAMBAUL</t>
  </si>
  <si>
    <t>AK</t>
  </si>
  <si>
    <t>ARKOS</t>
  </si>
  <si>
    <t>1B</t>
  </si>
  <si>
    <t>ARVOR</t>
  </si>
  <si>
    <t>AS</t>
  </si>
  <si>
    <t>ASIA MOTORS</t>
  </si>
  <si>
    <t>AF</t>
  </si>
  <si>
    <t>ASKOLL ESPRO</t>
  </si>
  <si>
    <t>AM</t>
  </si>
  <si>
    <t>ASTON MARTIN</t>
  </si>
  <si>
    <t>4A</t>
  </si>
  <si>
    <t>ASTONDOA</t>
  </si>
  <si>
    <t>2A</t>
  </si>
  <si>
    <t>ASTROMAR</t>
  </si>
  <si>
    <t>AT</t>
  </si>
  <si>
    <t>ATALA</t>
  </si>
  <si>
    <t>3A</t>
  </si>
  <si>
    <t>ATLANTIS</t>
  </si>
  <si>
    <t>AD</t>
  </si>
  <si>
    <t>AUDI</t>
  </si>
  <si>
    <t>AW</t>
  </si>
  <si>
    <t>AUSTIN PARKER</t>
  </si>
  <si>
    <t>AV</t>
  </si>
  <si>
    <t>AUSTIN ROVER</t>
  </si>
  <si>
    <t>AE</t>
  </si>
  <si>
    <t>AUTO ROLLE</t>
  </si>
  <si>
    <t>AU</t>
  </si>
  <si>
    <t>AUTOBIANCHI</t>
  </si>
  <si>
    <t>XP</t>
  </si>
  <si>
    <t>AUTOSTAR</t>
  </si>
  <si>
    <t>AX</t>
  </si>
  <si>
    <t>AXY</t>
  </si>
  <si>
    <t>AZ</t>
  </si>
  <si>
    <t>AZIMUT</t>
  </si>
  <si>
    <t>4B</t>
  </si>
  <si>
    <t>B2 MARINE</t>
  </si>
  <si>
    <t>BJ</t>
  </si>
  <si>
    <t>BAJA</t>
  </si>
  <si>
    <t>BA</t>
  </si>
  <si>
    <t>BAJAJ</t>
  </si>
  <si>
    <t>J9</t>
  </si>
  <si>
    <t>BALI CATAM</t>
  </si>
  <si>
    <t>2D</t>
  </si>
  <si>
    <t>B4</t>
  </si>
  <si>
    <t>BARBERIS</t>
  </si>
  <si>
    <t>B5</t>
  </si>
  <si>
    <t>BAT</t>
  </si>
  <si>
    <t>BV</t>
  </si>
  <si>
    <t>BAVARIA</t>
  </si>
  <si>
    <t>B0</t>
  </si>
  <si>
    <t>BAVARIA CAMPER</t>
  </si>
  <si>
    <t>0B</t>
  </si>
  <si>
    <t>BAVARIA MO</t>
  </si>
  <si>
    <t>BY</t>
  </si>
  <si>
    <t>BAYLINER</t>
  </si>
  <si>
    <t>BZ</t>
  </si>
  <si>
    <t>BAZZERLA</t>
  </si>
  <si>
    <t>B3</t>
  </si>
  <si>
    <t>Belarus</t>
  </si>
  <si>
    <t>BG</t>
  </si>
  <si>
    <t>Belize</t>
  </si>
  <si>
    <t>A2</t>
  </si>
  <si>
    <t>BELLIER</t>
  </si>
  <si>
    <t>B2</t>
  </si>
  <si>
    <t>BH</t>
  </si>
  <si>
    <t>BENDA MOTORCYCLE</t>
  </si>
  <si>
    <t>BN</t>
  </si>
  <si>
    <t>BENELLI</t>
  </si>
  <si>
    <t>B6</t>
  </si>
  <si>
    <t>BENETEAU</t>
  </si>
  <si>
    <t>B1</t>
  </si>
  <si>
    <t>BENIMAR</t>
  </si>
  <si>
    <t>BE</t>
  </si>
  <si>
    <t>BENTLEY</t>
  </si>
  <si>
    <t>BR</t>
  </si>
  <si>
    <t>BERTONE</t>
  </si>
  <si>
    <t>B7</t>
  </si>
  <si>
    <t>BERTRAM YA</t>
  </si>
  <si>
    <t>BT</t>
  </si>
  <si>
    <t>BETA MOTOR</t>
  </si>
  <si>
    <t>BF</t>
  </si>
  <si>
    <t>BI</t>
  </si>
  <si>
    <t>BIMOTA</t>
  </si>
  <si>
    <t>BQ</t>
  </si>
  <si>
    <t>BIRO'</t>
  </si>
  <si>
    <t>B9</t>
  </si>
  <si>
    <t>BLU &amp; BLU</t>
  </si>
  <si>
    <t>BP</t>
  </si>
  <si>
    <t>BLU CAMP</t>
  </si>
  <si>
    <t>B8</t>
  </si>
  <si>
    <t>BLU MARTIN</t>
  </si>
  <si>
    <t>5B</t>
  </si>
  <si>
    <t>BLUE ICE</t>
  </si>
  <si>
    <t>2B</t>
  </si>
  <si>
    <t>BM NAUTICA</t>
  </si>
  <si>
    <t>BB</t>
  </si>
  <si>
    <t>BMA</t>
  </si>
  <si>
    <t>BM</t>
  </si>
  <si>
    <t>BMW</t>
  </si>
  <si>
    <t>BD</t>
  </si>
  <si>
    <t>BOMBARD</t>
  </si>
  <si>
    <t>BO</t>
  </si>
  <si>
    <t>BORILE</t>
  </si>
  <si>
    <t>BW</t>
  </si>
  <si>
    <t>BOSTON WHA</t>
  </si>
  <si>
    <t>3B</t>
  </si>
  <si>
    <t>BRAL SERVI</t>
  </si>
  <si>
    <t>BX</t>
  </si>
  <si>
    <t>BRIXTON MOTORCYCLES</t>
  </si>
  <si>
    <t>6B</t>
  </si>
  <si>
    <t>BRP</t>
  </si>
  <si>
    <t>7B</t>
  </si>
  <si>
    <t>BSC COLZANI</t>
  </si>
  <si>
    <t>8B</t>
  </si>
  <si>
    <t>BUCCI MOTO</t>
  </si>
  <si>
    <t>BL</t>
  </si>
  <si>
    <t>BUELL</t>
  </si>
  <si>
    <t>BU</t>
  </si>
  <si>
    <t>BUGATTI</t>
  </si>
  <si>
    <t>BK</t>
  </si>
  <si>
    <t>BUICK</t>
  </si>
  <si>
    <t>BC</t>
  </si>
  <si>
    <t>BULTACO</t>
  </si>
  <si>
    <t>BS</t>
  </si>
  <si>
    <t>BURSTNER</t>
  </si>
  <si>
    <t>9C</t>
  </si>
  <si>
    <t>C&amp;B NAUTIC</t>
  </si>
  <si>
    <t>CB</t>
  </si>
  <si>
    <t>C&amp;B PRESTI</t>
  </si>
  <si>
    <t>CA</t>
  </si>
  <si>
    <t>CADILLAC</t>
  </si>
  <si>
    <t>CG</t>
  </si>
  <si>
    <t>CAGIVA</t>
  </si>
  <si>
    <t>CF</t>
  </si>
  <si>
    <t>CALAFURIA</t>
  </si>
  <si>
    <t>C1</t>
  </si>
  <si>
    <t>CALLEGARI</t>
  </si>
  <si>
    <t>CM</t>
  </si>
  <si>
    <t>CAMPER ITA</t>
  </si>
  <si>
    <t>KM</t>
  </si>
  <si>
    <t>CAMPER MON</t>
  </si>
  <si>
    <t>CD</t>
  </si>
  <si>
    <t>CANADIAN</t>
  </si>
  <si>
    <t>C4</t>
  </si>
  <si>
    <t>CANTIERE D</t>
  </si>
  <si>
    <t>8A</t>
  </si>
  <si>
    <t>CANTIERI C</t>
  </si>
  <si>
    <t>CW</t>
  </si>
  <si>
    <t>CAPELLI</t>
  </si>
  <si>
    <t>OG</t>
  </si>
  <si>
    <t>CARADO Gmb</t>
  </si>
  <si>
    <t>CV</t>
  </si>
  <si>
    <t>CARAVANS I</t>
  </si>
  <si>
    <t>CE</t>
  </si>
  <si>
    <t>CARAVELAIR</t>
  </si>
  <si>
    <t>1H</t>
  </si>
  <si>
    <t>Carthago</t>
  </si>
  <si>
    <t>C2</t>
  </si>
  <si>
    <t>CARVER</t>
  </si>
  <si>
    <t>CN</t>
  </si>
  <si>
    <t>CASALINI</t>
  </si>
  <si>
    <t>7C</t>
  </si>
  <si>
    <t>Castoldi</t>
  </si>
  <si>
    <t>6C</t>
  </si>
  <si>
    <t>CATANA</t>
  </si>
  <si>
    <t>R7</t>
  </si>
  <si>
    <t>CATERHAM</t>
  </si>
  <si>
    <t>8C</t>
  </si>
  <si>
    <t>Caterpilla</t>
  </si>
  <si>
    <t>OC</t>
  </si>
  <si>
    <t>CF MOTOR</t>
  </si>
  <si>
    <t>CL</t>
  </si>
  <si>
    <t>CHALLENGER</t>
  </si>
  <si>
    <t>CP</t>
  </si>
  <si>
    <t>CHAPARRAL</t>
  </si>
  <si>
    <t>CT</t>
  </si>
  <si>
    <t>CHATENET</t>
  </si>
  <si>
    <t>CS</t>
  </si>
  <si>
    <t>CHAUSSON</t>
  </si>
  <si>
    <t>CH</t>
  </si>
  <si>
    <t>CHEVROLET</t>
  </si>
  <si>
    <t>CC</t>
  </si>
  <si>
    <t>CHRIS CRAF</t>
  </si>
  <si>
    <t>CR</t>
  </si>
  <si>
    <t>CHRYSLER</t>
  </si>
  <si>
    <t>C5</t>
  </si>
  <si>
    <t>CIGARETTE</t>
  </si>
  <si>
    <t>C6</t>
  </si>
  <si>
    <t>CIR</t>
  </si>
  <si>
    <t>CI</t>
  </si>
  <si>
    <t>CITROEN</t>
  </si>
  <si>
    <t>9B</t>
  </si>
  <si>
    <t>CJR MOTORECO</t>
  </si>
  <si>
    <t>1C</t>
  </si>
  <si>
    <t>COBRAMARIN</t>
  </si>
  <si>
    <t>2C</t>
  </si>
  <si>
    <t>COLOMBO</t>
  </si>
  <si>
    <t>CK</t>
  </si>
  <si>
    <t>COMAI</t>
  </si>
  <si>
    <t>6A</t>
  </si>
  <si>
    <t>COMAR</t>
  </si>
  <si>
    <t>C7</t>
  </si>
  <si>
    <t>COMAR CLAN</t>
  </si>
  <si>
    <t>3C</t>
  </si>
  <si>
    <t>CONAM</t>
  </si>
  <si>
    <t>C9</t>
  </si>
  <si>
    <t>CONAVER</t>
  </si>
  <si>
    <t>C8</t>
  </si>
  <si>
    <t>CONERO</t>
  </si>
  <si>
    <t>CO</t>
  </si>
  <si>
    <t>CORVETTE</t>
  </si>
  <si>
    <t>CZ</t>
  </si>
  <si>
    <t>CR&amp;S</t>
  </si>
  <si>
    <t>4C</t>
  </si>
  <si>
    <t>CRAMAR</t>
  </si>
  <si>
    <t>C3</t>
  </si>
  <si>
    <t>CRANCHI</t>
  </si>
  <si>
    <t>5C</t>
  </si>
  <si>
    <t>CRUISERS</t>
  </si>
  <si>
    <t>C0</t>
  </si>
  <si>
    <t>Cummins</t>
  </si>
  <si>
    <t>CX</t>
  </si>
  <si>
    <t>CUPRA</t>
  </si>
  <si>
    <t>DC</t>
  </si>
  <si>
    <t>DACIA</t>
  </si>
  <si>
    <t>DA</t>
  </si>
  <si>
    <t>DAELIM</t>
  </si>
  <si>
    <t>DW</t>
  </si>
  <si>
    <t>DAEWOO</t>
  </si>
  <si>
    <t>DQ</t>
  </si>
  <si>
    <t>DAEWOO AVI</t>
  </si>
  <si>
    <t>DI</t>
  </si>
  <si>
    <t>DAF</t>
  </si>
  <si>
    <t>DH</t>
  </si>
  <si>
    <t>DAIHATSU</t>
  </si>
  <si>
    <t>DP</t>
  </si>
  <si>
    <t>DALLA PIET</t>
  </si>
  <si>
    <t>DT</t>
  </si>
  <si>
    <t>DE TOMASO</t>
  </si>
  <si>
    <t>D1</t>
  </si>
  <si>
    <t>DEHLER</t>
  </si>
  <si>
    <t>DE</t>
  </si>
  <si>
    <t>DERBI</t>
  </si>
  <si>
    <t>DL</t>
  </si>
  <si>
    <t>DETHLEFFS</t>
  </si>
  <si>
    <t>DD</t>
  </si>
  <si>
    <t>DI DONNA</t>
  </si>
  <si>
    <t>DO</t>
  </si>
  <si>
    <t>DODGE</t>
  </si>
  <si>
    <t>DB</t>
  </si>
  <si>
    <t>DR MOTOR</t>
  </si>
  <si>
    <t>D2</t>
  </si>
  <si>
    <t>DRACO-WIND</t>
  </si>
  <si>
    <t>DM</t>
  </si>
  <si>
    <t>DREAM</t>
  </si>
  <si>
    <t>DG</t>
  </si>
  <si>
    <t>Dreamer</t>
  </si>
  <si>
    <t>D5</t>
  </si>
  <si>
    <t>DreamLab International</t>
  </si>
  <si>
    <t>DS</t>
  </si>
  <si>
    <t>DU</t>
  </si>
  <si>
    <t>DUCATI</t>
  </si>
  <si>
    <t>D3</t>
  </si>
  <si>
    <t>DUE'</t>
  </si>
  <si>
    <t>UE</t>
  </si>
  <si>
    <t>DR</t>
  </si>
  <si>
    <t>DUE ERRE</t>
  </si>
  <si>
    <t>DF</t>
  </si>
  <si>
    <t>DUFOUR</t>
  </si>
  <si>
    <t>D4</t>
  </si>
  <si>
    <t>Durso</t>
  </si>
  <si>
    <t>EY</t>
  </si>
  <si>
    <t>EASTBAY</t>
  </si>
  <si>
    <t>EB</t>
  </si>
  <si>
    <t>EBRO</t>
  </si>
  <si>
    <t>E3</t>
  </si>
  <si>
    <t>ECOOTER</t>
  </si>
  <si>
    <t>EI</t>
  </si>
  <si>
    <t>EIFELLAND</t>
  </si>
  <si>
    <t>EA</t>
  </si>
  <si>
    <t>ELAN</t>
  </si>
  <si>
    <t>E1</t>
  </si>
  <si>
    <t>ELAN POWER</t>
  </si>
  <si>
    <t>EL</t>
  </si>
  <si>
    <t>ELNAGH</t>
  </si>
  <si>
    <t>ED</t>
  </si>
  <si>
    <t>ENERGICA</t>
  </si>
  <si>
    <t>EN</t>
  </si>
  <si>
    <t>ENFIELD</t>
  </si>
  <si>
    <t>EP</t>
  </si>
  <si>
    <t>ENTERPRISE</t>
  </si>
  <si>
    <t>EH</t>
  </si>
  <si>
    <t>ERIBA HYME</t>
  </si>
  <si>
    <t>ES</t>
  </si>
  <si>
    <t>ESTRIMA</t>
  </si>
  <si>
    <t>ET</t>
  </si>
  <si>
    <t>ETAP</t>
  </si>
  <si>
    <t>EO</t>
  </si>
  <si>
    <t>ETRUSCO</t>
  </si>
  <si>
    <t>EU</t>
  </si>
  <si>
    <t>EURAMOBIL</t>
  </si>
  <si>
    <t>EC</t>
  </si>
  <si>
    <t>EUROCAMP</t>
  </si>
  <si>
    <t>EV</t>
  </si>
  <si>
    <t>EUROVINIL</t>
  </si>
  <si>
    <t>ER</t>
  </si>
  <si>
    <t>Evinrude</t>
  </si>
  <si>
    <t>E8</t>
  </si>
  <si>
    <t>Evo</t>
  </si>
  <si>
    <t>FA</t>
  </si>
  <si>
    <t>FAETON</t>
  </si>
  <si>
    <t>FR</t>
  </si>
  <si>
    <t>FAIRLINE</t>
  </si>
  <si>
    <t>FC</t>
  </si>
  <si>
    <t>FANTIC MOTOR</t>
  </si>
  <si>
    <t>F6</t>
  </si>
  <si>
    <t>FB MONDIAL</t>
  </si>
  <si>
    <t>FD</t>
  </si>
  <si>
    <t>FD MOTORS</t>
  </si>
  <si>
    <t>FG</t>
  </si>
  <si>
    <t>FEELING</t>
  </si>
  <si>
    <t>FN</t>
  </si>
  <si>
    <t>FENDT</t>
  </si>
  <si>
    <t>FE</t>
  </si>
  <si>
    <t>FERRARI</t>
  </si>
  <si>
    <t>FT</t>
  </si>
  <si>
    <t>FERRETTI</t>
  </si>
  <si>
    <t>FM</t>
  </si>
  <si>
    <t>FIART MARE</t>
  </si>
  <si>
    <t>FIAT</t>
  </si>
  <si>
    <t>FS</t>
  </si>
  <si>
    <t>FISSORE</t>
  </si>
  <si>
    <t>FB</t>
  </si>
  <si>
    <t>FJORD BOAT</t>
  </si>
  <si>
    <t>F1</t>
  </si>
  <si>
    <t>FLOATING</t>
  </si>
  <si>
    <t>FL</t>
  </si>
  <si>
    <t>FLORENCE C</t>
  </si>
  <si>
    <t>FV</t>
  </si>
  <si>
    <t>Font Vendo</t>
  </si>
  <si>
    <t>F0</t>
  </si>
  <si>
    <t>FORCE</t>
  </si>
  <si>
    <t>FO</t>
  </si>
  <si>
    <t>FORD</t>
  </si>
  <si>
    <t>FH</t>
  </si>
  <si>
    <t>Ford New H</t>
  </si>
  <si>
    <t>F5</t>
  </si>
  <si>
    <t>F2</t>
  </si>
  <si>
    <t>FORMULA</t>
  </si>
  <si>
    <t>FU</t>
  </si>
  <si>
    <t>FOUNTAINE</t>
  </si>
  <si>
    <t>FW</t>
  </si>
  <si>
    <t>FOUR WINNS</t>
  </si>
  <si>
    <t>F3</t>
  </si>
  <si>
    <t>FRANCHINI</t>
  </si>
  <si>
    <t>FK</t>
  </si>
  <si>
    <t>Frankia campers</t>
  </si>
  <si>
    <t>F4</t>
  </si>
  <si>
    <t>FRIENDSHIP</t>
  </si>
  <si>
    <t>G3</t>
  </si>
  <si>
    <t>GAC GONOW</t>
  </si>
  <si>
    <t>GO</t>
  </si>
  <si>
    <t>GAGLIOTTA</t>
  </si>
  <si>
    <t>GA</t>
  </si>
  <si>
    <t>GARELLI</t>
  </si>
  <si>
    <t>GG</t>
  </si>
  <si>
    <t>GAS GAS</t>
  </si>
  <si>
    <t>GN</t>
  </si>
  <si>
    <t>GEN</t>
  </si>
  <si>
    <t>GE</t>
  </si>
  <si>
    <t>GEROSA</t>
  </si>
  <si>
    <t>GS</t>
  </si>
  <si>
    <t>GIB SEA</t>
  </si>
  <si>
    <t>G5</t>
  </si>
  <si>
    <t>GIÊ  MARE</t>
  </si>
  <si>
    <t>GI</t>
  </si>
  <si>
    <t>GILERA</t>
  </si>
  <si>
    <t>GÈ</t>
  </si>
  <si>
    <t>GIO' MARE</t>
  </si>
  <si>
    <t>GV</t>
  </si>
  <si>
    <t>GIOTTI VIC</t>
  </si>
  <si>
    <t>GL</t>
  </si>
  <si>
    <t>GIOTTILINE</t>
  </si>
  <si>
    <t>G1</t>
  </si>
  <si>
    <t>GIUGLIANO</t>
  </si>
  <si>
    <t>G2</t>
  </si>
  <si>
    <t>GLASTRON</t>
  </si>
  <si>
    <t>GD</t>
  </si>
  <si>
    <t xml:space="preserve">global motorsport </t>
  </si>
  <si>
    <t>GM</t>
  </si>
  <si>
    <t>GMC</t>
  </si>
  <si>
    <t>GB</t>
  </si>
  <si>
    <t>GOBBI</t>
  </si>
  <si>
    <t>G4</t>
  </si>
  <si>
    <t>GOES</t>
  </si>
  <si>
    <t>GW</t>
  </si>
  <si>
    <t>GRADY WHIT</t>
  </si>
  <si>
    <t>GK</t>
  </si>
  <si>
    <t>GRAND BANK</t>
  </si>
  <si>
    <t>GR</t>
  </si>
  <si>
    <t>GRANDUCA</t>
  </si>
  <si>
    <t>GT</t>
  </si>
  <si>
    <t>GREAT WALL</t>
  </si>
  <si>
    <t>GC</t>
  </si>
  <si>
    <t>GRECAV</t>
  </si>
  <si>
    <t>GU</t>
  </si>
  <si>
    <t>GUZZI</t>
  </si>
  <si>
    <t>HA</t>
  </si>
  <si>
    <t>HALLBERG-R</t>
  </si>
  <si>
    <t>HN</t>
  </si>
  <si>
    <t>HANSE</t>
  </si>
  <si>
    <t>HW</t>
  </si>
  <si>
    <t>HANWAY</t>
  </si>
  <si>
    <t>HD</t>
  </si>
  <si>
    <t>HARLEY DAVIDSON</t>
  </si>
  <si>
    <t>H2</t>
  </si>
  <si>
    <t>HARMONY</t>
  </si>
  <si>
    <t>HT</t>
  </si>
  <si>
    <t>HATTERAS</t>
  </si>
  <si>
    <t>HV</t>
  </si>
  <si>
    <t>HAVAL</t>
  </si>
  <si>
    <t>H3</t>
  </si>
  <si>
    <t>HELLAS</t>
  </si>
  <si>
    <t>HI</t>
  </si>
  <si>
    <t>HIDEA</t>
  </si>
  <si>
    <t>H1</t>
  </si>
  <si>
    <t>HOBBY</t>
  </si>
  <si>
    <t>HO</t>
  </si>
  <si>
    <t>HONDA</t>
  </si>
  <si>
    <t>HR</t>
  </si>
  <si>
    <t>HUMMER</t>
  </si>
  <si>
    <t>HE</t>
  </si>
  <si>
    <t>HUNTER</t>
  </si>
  <si>
    <t>HB</t>
  </si>
  <si>
    <t>HUSABERG</t>
  </si>
  <si>
    <t>HU</t>
  </si>
  <si>
    <t>HUSQVARNA</t>
  </si>
  <si>
    <t>H4</t>
  </si>
  <si>
    <t>HYMER</t>
  </si>
  <si>
    <t>H5</t>
  </si>
  <si>
    <t>HYMERCAR</t>
  </si>
  <si>
    <t>HL</t>
  </si>
  <si>
    <t>HYMERMOBIL</t>
  </si>
  <si>
    <t>HS</t>
  </si>
  <si>
    <t>HYOSUNG</t>
  </si>
  <si>
    <t>HY</t>
  </si>
  <si>
    <t>HYUNDAI</t>
  </si>
  <si>
    <t>IC</t>
  </si>
  <si>
    <t>ICE YACHTS</t>
  </si>
  <si>
    <t>IL</t>
  </si>
  <si>
    <t>ILVER</t>
  </si>
  <si>
    <t>ID</t>
  </si>
  <si>
    <t>INDIAN</t>
  </si>
  <si>
    <t>IF</t>
  </si>
  <si>
    <t>INFINITI</t>
  </si>
  <si>
    <t>IN</t>
  </si>
  <si>
    <t>INNOCENTI</t>
  </si>
  <si>
    <t>IZ</t>
  </si>
  <si>
    <t>INNOVAZION</t>
  </si>
  <si>
    <t>INTERMARE</t>
  </si>
  <si>
    <t>IP</t>
  </si>
  <si>
    <t>IP IMPEX</t>
  </si>
  <si>
    <t>IS</t>
  </si>
  <si>
    <t>ISUZU</t>
  </si>
  <si>
    <t>IT</t>
  </si>
  <si>
    <t>ITALJET</t>
  </si>
  <si>
    <t>IE</t>
  </si>
  <si>
    <t>ITALMARINE</t>
  </si>
  <si>
    <t>IA</t>
  </si>
  <si>
    <t>ITAMA</t>
  </si>
  <si>
    <t>II</t>
  </si>
  <si>
    <t>ITINEO</t>
  </si>
  <si>
    <t>IV</t>
  </si>
  <si>
    <t>IVECO</t>
  </si>
  <si>
    <t>JB</t>
  </si>
  <si>
    <t>J BOATS</t>
  </si>
  <si>
    <t>JA</t>
  </si>
  <si>
    <t>JAGUAR</t>
  </si>
  <si>
    <t>JW</t>
  </si>
  <si>
    <t>JAWA</t>
  </si>
  <si>
    <t>JD</t>
  </si>
  <si>
    <t>JDM</t>
  </si>
  <si>
    <t>JN</t>
  </si>
  <si>
    <t>JEANNEAU</t>
  </si>
  <si>
    <t>JE</t>
  </si>
  <si>
    <t>JEEP</t>
  </si>
  <si>
    <t>JC</t>
  </si>
  <si>
    <t>JET CRAFT</t>
  </si>
  <si>
    <t>JH</t>
  </si>
  <si>
    <t>Johnson</t>
  </si>
  <si>
    <t>JO</t>
  </si>
  <si>
    <t>JOINT</t>
  </si>
  <si>
    <t>JF</t>
  </si>
  <si>
    <t>JONWAY</t>
  </si>
  <si>
    <t>JR</t>
  </si>
  <si>
    <t>JORGENSEN</t>
  </si>
  <si>
    <t>KB</t>
  </si>
  <si>
    <t>KARMANN MOBIL</t>
  </si>
  <si>
    <t>KW</t>
  </si>
  <si>
    <t>KAWASAKI</t>
  </si>
  <si>
    <t>K3</t>
  </si>
  <si>
    <t>Keeway Motor</t>
  </si>
  <si>
    <t>K1</t>
  </si>
  <si>
    <t>KELT</t>
  </si>
  <si>
    <t>KE</t>
  </si>
  <si>
    <t>KENTUCKY</t>
  </si>
  <si>
    <t>KA</t>
  </si>
  <si>
    <t>KIA</t>
  </si>
  <si>
    <t>KI</t>
  </si>
  <si>
    <t>KIRI</t>
  </si>
  <si>
    <t>K2</t>
  </si>
  <si>
    <t>KIRIÈ</t>
  </si>
  <si>
    <t>KL</t>
  </si>
  <si>
    <t>KL SCOOTER DIVIS</t>
  </si>
  <si>
    <t>KN</t>
  </si>
  <si>
    <t>KNAUS</t>
  </si>
  <si>
    <t>NN</t>
  </si>
  <si>
    <t>KR</t>
  </si>
  <si>
    <t>KRAMER</t>
  </si>
  <si>
    <t>KS</t>
  </si>
  <si>
    <t>ksr moto</t>
  </si>
  <si>
    <t>KT</t>
  </si>
  <si>
    <t>KTM</t>
  </si>
  <si>
    <t>CU</t>
  </si>
  <si>
    <t>KUSTOM BIKE</t>
  </si>
  <si>
    <t>KY</t>
  </si>
  <si>
    <t>KYMCO</t>
  </si>
  <si>
    <t>LS</t>
  </si>
  <si>
    <t>LA STRADA</t>
  </si>
  <si>
    <t>LD</t>
  </si>
  <si>
    <t>LADA</t>
  </si>
  <si>
    <t>LK</t>
  </si>
  <si>
    <t>LAIKA</t>
  </si>
  <si>
    <t>LM</t>
  </si>
  <si>
    <t>LAMBORGHINI</t>
  </si>
  <si>
    <t>LB</t>
  </si>
  <si>
    <t>Lambretta</t>
  </si>
  <si>
    <t>LA</t>
  </si>
  <si>
    <t>LANCIA</t>
  </si>
  <si>
    <t>LR</t>
  </si>
  <si>
    <t>LAND ROVER</t>
  </si>
  <si>
    <t>LN</t>
  </si>
  <si>
    <t>LARSON</t>
  </si>
  <si>
    <t>LP</t>
  </si>
  <si>
    <t>LASER PERF</t>
  </si>
  <si>
    <t>LV</t>
  </si>
  <si>
    <t>LAVERDA</t>
  </si>
  <si>
    <t>L1</t>
  </si>
  <si>
    <t>LEGEND</t>
  </si>
  <si>
    <t>LF</t>
  </si>
  <si>
    <t>LEM MOTOR</t>
  </si>
  <si>
    <t>L2</t>
  </si>
  <si>
    <t>LEMA</t>
  </si>
  <si>
    <t>L0</t>
  </si>
  <si>
    <t>LEOMAR</t>
  </si>
  <si>
    <t>LE</t>
  </si>
  <si>
    <t>LEXUS</t>
  </si>
  <si>
    <t>LX</t>
  </si>
  <si>
    <t>LI</t>
  </si>
  <si>
    <t>LIBERTY</t>
  </si>
  <si>
    <t>L3</t>
  </si>
  <si>
    <t>LIFAN</t>
  </si>
  <si>
    <t>LG</t>
  </si>
  <si>
    <t>LIGIER</t>
  </si>
  <si>
    <t>LH</t>
  </si>
  <si>
    <t>LINHAI</t>
  </si>
  <si>
    <t>LL</t>
  </si>
  <si>
    <t>LML ITALIA</t>
  </si>
  <si>
    <t>LC</t>
  </si>
  <si>
    <t>LOMAC</t>
  </si>
  <si>
    <t>LT</t>
  </si>
  <si>
    <t>LORD MUNST</t>
  </si>
  <si>
    <t>LO</t>
  </si>
  <si>
    <t>LOTUS</t>
  </si>
  <si>
    <t>LZ</t>
  </si>
  <si>
    <t>LUAZ</t>
  </si>
  <si>
    <t>LU</t>
  </si>
  <si>
    <t>LUHRS</t>
  </si>
  <si>
    <t>LQ</t>
  </si>
  <si>
    <t>LYNK E CO</t>
  </si>
  <si>
    <t>MX</t>
  </si>
  <si>
    <t>MAG</t>
  </si>
  <si>
    <t>1G</t>
  </si>
  <si>
    <t>MAGAZZU'</t>
  </si>
  <si>
    <t>M4</t>
  </si>
  <si>
    <t>Mahindra</t>
  </si>
  <si>
    <t>MC</t>
  </si>
  <si>
    <t>MAICO</t>
  </si>
  <si>
    <t>MP</t>
  </si>
  <si>
    <t>MAINSHIP</t>
  </si>
  <si>
    <t>MK</t>
  </si>
  <si>
    <t>MAKO SHARK</t>
  </si>
  <si>
    <t>ML</t>
  </si>
  <si>
    <t>MALAGUTI</t>
  </si>
  <si>
    <t>MM</t>
  </si>
  <si>
    <t>MALANCA</t>
  </si>
  <si>
    <t>WA</t>
  </si>
  <si>
    <t>MALIBU</t>
  </si>
  <si>
    <t>M0</t>
  </si>
  <si>
    <t>Man</t>
  </si>
  <si>
    <t>MF</t>
  </si>
  <si>
    <t>MAN TGE</t>
  </si>
  <si>
    <t>KD</t>
  </si>
  <si>
    <t>MANARA</t>
  </si>
  <si>
    <t>MÈ</t>
  </si>
  <si>
    <t>MANÊ MARIN</t>
  </si>
  <si>
    <t>8M</t>
  </si>
  <si>
    <t>Mano' Marin</t>
  </si>
  <si>
    <t>MJ</t>
  </si>
  <si>
    <t>MARCHI</t>
  </si>
  <si>
    <t>MS</t>
  </si>
  <si>
    <t>MASERATI</t>
  </si>
  <si>
    <t>0M</t>
  </si>
  <si>
    <t>MASH MOTOR</t>
  </si>
  <si>
    <t>9A</t>
  </si>
  <si>
    <t>M7</t>
  </si>
  <si>
    <t>MATTIA</t>
  </si>
  <si>
    <t>M8</t>
  </si>
  <si>
    <t>MAXUM</t>
  </si>
  <si>
    <t>1X</t>
  </si>
  <si>
    <t>MAXUS</t>
  </si>
  <si>
    <t>MH</t>
  </si>
  <si>
    <t>MAYBACH</t>
  </si>
  <si>
    <t>MA</t>
  </si>
  <si>
    <t>MAZDA</t>
  </si>
  <si>
    <t>NE</t>
  </si>
  <si>
    <t>MB ELECTRIC</t>
  </si>
  <si>
    <t>MB</t>
  </si>
  <si>
    <t>MBK</t>
  </si>
  <si>
    <t>M2</t>
  </si>
  <si>
    <t>MC LOUIS</t>
  </si>
  <si>
    <t>MR</t>
  </si>
  <si>
    <t>MCLAREN</t>
  </si>
  <si>
    <t>KF</t>
  </si>
  <si>
    <t>ME</t>
  </si>
  <si>
    <t>GP</t>
  </si>
  <si>
    <t>ME GROUP</t>
  </si>
  <si>
    <t>XL</t>
  </si>
  <si>
    <t>MELEX</t>
  </si>
  <si>
    <t>MQ</t>
  </si>
  <si>
    <t>MENORQUIN</t>
  </si>
  <si>
    <t>MERCEDES</t>
  </si>
  <si>
    <t>5M</t>
  </si>
  <si>
    <t>Mercruiser</t>
  </si>
  <si>
    <t>CY</t>
  </si>
  <si>
    <t>MERCURY</t>
  </si>
  <si>
    <t>4M</t>
  </si>
  <si>
    <t>Mercury</t>
  </si>
  <si>
    <t>M9</t>
  </si>
  <si>
    <t>MERIDIAN</t>
  </si>
  <si>
    <t>MG</t>
  </si>
  <si>
    <t>M6</t>
  </si>
  <si>
    <t>MICROCAR</t>
  </si>
  <si>
    <t>9Z</t>
  </si>
  <si>
    <t>MILITEM</t>
  </si>
  <si>
    <t>M3</t>
  </si>
  <si>
    <t>MILLER</t>
  </si>
  <si>
    <t>9U</t>
  </si>
  <si>
    <t>Millerpercento</t>
  </si>
  <si>
    <t>M5</t>
  </si>
  <si>
    <t>MINAUTO</t>
  </si>
  <si>
    <t>MN</t>
  </si>
  <si>
    <t>MINI</t>
  </si>
  <si>
    <t>CQ</t>
  </si>
  <si>
    <t>Mini Caravans</t>
  </si>
  <si>
    <t>1M</t>
  </si>
  <si>
    <t>MIRAGE</t>
  </si>
  <si>
    <t>MI</t>
  </si>
  <si>
    <t>MITSUBISHI</t>
  </si>
  <si>
    <t>9M</t>
  </si>
  <si>
    <t>Mizar</t>
  </si>
  <si>
    <t>M1</t>
  </si>
  <si>
    <t>MOBILVETTA</t>
  </si>
  <si>
    <t>MOD.RANDOM MIETITREBBIA</t>
  </si>
  <si>
    <t>00</t>
  </si>
  <si>
    <t>MODELLI RANDOM</t>
  </si>
  <si>
    <t>2M</t>
  </si>
  <si>
    <t>MOLINARI E</t>
  </si>
  <si>
    <t>MW</t>
  </si>
  <si>
    <t>MONDIAL</t>
  </si>
  <si>
    <t>3M</t>
  </si>
  <si>
    <t>MONTE-CARL</t>
  </si>
  <si>
    <t>MO</t>
  </si>
  <si>
    <t>MONTESA</t>
  </si>
  <si>
    <t>OO</t>
  </si>
  <si>
    <t>MOODY</t>
  </si>
  <si>
    <t>9O</t>
  </si>
  <si>
    <t>MZ</t>
  </si>
  <si>
    <t>MOTO GUZZI</t>
  </si>
  <si>
    <t>MOTO MORIN</t>
  </si>
  <si>
    <t>MOTO QUAD GENERICO</t>
  </si>
  <si>
    <t>HM</t>
  </si>
  <si>
    <t>MOTO SPA</t>
  </si>
  <si>
    <t>7M</t>
  </si>
  <si>
    <t>MOTOBI</t>
  </si>
  <si>
    <t>MU</t>
  </si>
  <si>
    <t>MOTOR UNIO</t>
  </si>
  <si>
    <t>MY</t>
  </si>
  <si>
    <t>MOTRON</t>
  </si>
  <si>
    <t>9D</t>
  </si>
  <si>
    <t>MPM MOTORS</t>
  </si>
  <si>
    <t>6M</t>
  </si>
  <si>
    <t>MTU</t>
  </si>
  <si>
    <t>T3</t>
  </si>
  <si>
    <t>MUTT MOTORCYCLES</t>
  </si>
  <si>
    <t>3V</t>
  </si>
  <si>
    <t>MV MARINE</t>
  </si>
  <si>
    <t>MV</t>
  </si>
  <si>
    <t>MVAGUSTA</t>
  </si>
  <si>
    <t>NA</t>
  </si>
  <si>
    <t>Nanni</t>
  </si>
  <si>
    <t>NAUTICA</t>
  </si>
  <si>
    <t>NL</t>
  </si>
  <si>
    <t>NAUTICALOD</t>
  </si>
  <si>
    <t>NC</t>
  </si>
  <si>
    <t>NAUTICAT</t>
  </si>
  <si>
    <t>NV</t>
  </si>
  <si>
    <t>NAUTIVELA</t>
  </si>
  <si>
    <t>NX</t>
  </si>
  <si>
    <t>NCX</t>
  </si>
  <si>
    <t>NG</t>
  </si>
  <si>
    <t>NEGRI NAUT</t>
  </si>
  <si>
    <t>NH</t>
  </si>
  <si>
    <t>NEW HOLLAND</t>
  </si>
  <si>
    <t>ND</t>
  </si>
  <si>
    <t>NIDELV</t>
  </si>
  <si>
    <t>NB</t>
  </si>
  <si>
    <t>Niesmann-Bischoff</t>
  </si>
  <si>
    <t>NI</t>
  </si>
  <si>
    <t>NISSAN</t>
  </si>
  <si>
    <t>NU</t>
  </si>
  <si>
    <t>NIU</t>
  </si>
  <si>
    <t>NO</t>
  </si>
  <si>
    <t>Norton</t>
  </si>
  <si>
    <t>JY</t>
  </si>
  <si>
    <t>Nuova Jolly</t>
  </si>
  <si>
    <t>OH</t>
  </si>
  <si>
    <t>OHVALE</t>
  </si>
  <si>
    <t>OP</t>
  </si>
  <si>
    <t>OPEL</t>
  </si>
  <si>
    <t>OS</t>
  </si>
  <si>
    <t>OSSA</t>
  </si>
  <si>
    <t>OV</t>
  </si>
  <si>
    <t>OVERBIKES</t>
  </si>
  <si>
    <t>PL</t>
  </si>
  <si>
    <t>P.L.A.</t>
  </si>
  <si>
    <t>PA</t>
  </si>
  <si>
    <t>PARADISE</t>
  </si>
  <si>
    <t>PW</t>
  </si>
  <si>
    <t>PATRONE</t>
  </si>
  <si>
    <t>P3</t>
  </si>
  <si>
    <t>PERSHING</t>
  </si>
  <si>
    <t>PE</t>
  </si>
  <si>
    <t>PEUGEOT</t>
  </si>
  <si>
    <t>PG</t>
  </si>
  <si>
    <t>PGO</t>
  </si>
  <si>
    <t>1P</t>
  </si>
  <si>
    <t>PHIL AS</t>
  </si>
  <si>
    <t>PH</t>
  </si>
  <si>
    <t>PHILEAS</t>
  </si>
  <si>
    <t>PI</t>
  </si>
  <si>
    <t>PIAGGIO</t>
  </si>
  <si>
    <t>QU</t>
  </si>
  <si>
    <t>PIAGGIO MO</t>
  </si>
  <si>
    <t>P5</t>
  </si>
  <si>
    <t>PILOTE</t>
  </si>
  <si>
    <t>PN</t>
  </si>
  <si>
    <t>PIONEER</t>
  </si>
  <si>
    <t>PR</t>
  </si>
  <si>
    <t>PIRELLI</t>
  </si>
  <si>
    <t>PV</t>
  </si>
  <si>
    <t>PLASTIVELA</t>
  </si>
  <si>
    <t>P6</t>
  </si>
  <si>
    <t xml:space="preserve">POLARIS </t>
  </si>
  <si>
    <t>PY</t>
  </si>
  <si>
    <t>POLYFORM</t>
  </si>
  <si>
    <t>PC</t>
  </si>
  <si>
    <t>PONTIAC</t>
  </si>
  <si>
    <t>PO</t>
  </si>
  <si>
    <t>PORSCHE</t>
  </si>
  <si>
    <t>P7</t>
  </si>
  <si>
    <t>POSSL</t>
  </si>
  <si>
    <t>PT</t>
  </si>
  <si>
    <t>PRIMATIST</t>
  </si>
  <si>
    <t>PS</t>
  </si>
  <si>
    <t>PRINCESS</t>
  </si>
  <si>
    <t>P2</t>
  </si>
  <si>
    <t>PRIVILEGE</t>
  </si>
  <si>
    <t>P1</t>
  </si>
  <si>
    <t>PROLINE</t>
  </si>
  <si>
    <t>PU</t>
  </si>
  <si>
    <t>PUCH</t>
  </si>
  <si>
    <t>P4</t>
  </si>
  <si>
    <t>PURSUIT</t>
  </si>
  <si>
    <t>QI</t>
  </si>
  <si>
    <t>Quadro Ita</t>
  </si>
  <si>
    <t>QS</t>
  </si>
  <si>
    <t>QUICKSILVE</t>
  </si>
  <si>
    <t>RANCRAFT</t>
  </si>
  <si>
    <t>RD</t>
  </si>
  <si>
    <t>RANIERI INTERNATIONAL</t>
  </si>
  <si>
    <t>RP</t>
  </si>
  <si>
    <t>RAPIDO</t>
  </si>
  <si>
    <t>RA</t>
  </si>
  <si>
    <t>RAY</t>
  </si>
  <si>
    <t>RG</t>
  </si>
  <si>
    <t>REGAL</t>
  </si>
  <si>
    <t>RE</t>
  </si>
  <si>
    <t>RENAULT</t>
  </si>
  <si>
    <t>RT</t>
  </si>
  <si>
    <t>RENAULT TR</t>
  </si>
  <si>
    <t>WX</t>
  </si>
  <si>
    <t>REWACO</t>
  </si>
  <si>
    <t>RH</t>
  </si>
  <si>
    <t>RHEA</t>
  </si>
  <si>
    <t>RJ</t>
  </si>
  <si>
    <t>RIEJU</t>
  </si>
  <si>
    <t>R2</t>
  </si>
  <si>
    <t>RIMAR</t>
  </si>
  <si>
    <t>RM</t>
  </si>
  <si>
    <t>RIMOR</t>
  </si>
  <si>
    <t>R3</t>
  </si>
  <si>
    <t>RIO</t>
  </si>
  <si>
    <t>R4</t>
  </si>
  <si>
    <t>RIVA</t>
  </si>
  <si>
    <t>RV</t>
  </si>
  <si>
    <t>RIVIERA</t>
  </si>
  <si>
    <t>RI</t>
  </si>
  <si>
    <t>RIZZATO</t>
  </si>
  <si>
    <t>RU</t>
  </si>
  <si>
    <t>RMU MOTO</t>
  </si>
  <si>
    <t>RB</t>
  </si>
  <si>
    <t>ROBALO</t>
  </si>
  <si>
    <t>RL</t>
  </si>
  <si>
    <t>ROLLER</t>
  </si>
  <si>
    <t>R1</t>
  </si>
  <si>
    <t>ROLLER TEA</t>
  </si>
  <si>
    <t>RR</t>
  </si>
  <si>
    <t>ROLLS ROYCE</t>
  </si>
  <si>
    <t>R6</t>
  </si>
  <si>
    <t>ROMANITAL</t>
  </si>
  <si>
    <t>R5</t>
  </si>
  <si>
    <t>Romar</t>
  </si>
  <si>
    <t>RN</t>
  </si>
  <si>
    <t>RONAUTICA</t>
  </si>
  <si>
    <t>RO</t>
  </si>
  <si>
    <t>ROVER</t>
  </si>
  <si>
    <t>RQ</t>
  </si>
  <si>
    <t>ROYAL ALLOY</t>
  </si>
  <si>
    <t>RF</t>
  </si>
  <si>
    <t>ROYAL ENFI</t>
  </si>
  <si>
    <t>SA</t>
  </si>
  <si>
    <t>SAAB</t>
  </si>
  <si>
    <t>SX</t>
  </si>
  <si>
    <t>SACHS</t>
  </si>
  <si>
    <t>S7</t>
  </si>
  <si>
    <t>SALPA</t>
  </si>
  <si>
    <t>S5</t>
  </si>
  <si>
    <t>Same</t>
  </si>
  <si>
    <t>S8</t>
  </si>
  <si>
    <t>SAN REMO</t>
  </si>
  <si>
    <t>SN</t>
  </si>
  <si>
    <t>SANTANA</t>
  </si>
  <si>
    <t>SG</t>
  </si>
  <si>
    <t>SASGA YACH</t>
  </si>
  <si>
    <t>S9</t>
  </si>
  <si>
    <t>SAVER</t>
  </si>
  <si>
    <t>S4</t>
  </si>
  <si>
    <t>SCANIA</t>
  </si>
  <si>
    <t>SB</t>
  </si>
  <si>
    <t>SCARAB</t>
  </si>
  <si>
    <t>SJ</t>
  </si>
  <si>
    <t>SCIALLINO</t>
  </si>
  <si>
    <t>SC</t>
  </si>
  <si>
    <t>SCORPA</t>
  </si>
  <si>
    <t>S1</t>
  </si>
  <si>
    <t>SEA</t>
  </si>
  <si>
    <t>8S</t>
  </si>
  <si>
    <t>SEA LEADER</t>
  </si>
  <si>
    <t>RY</t>
  </si>
  <si>
    <t>SEA RAY</t>
  </si>
  <si>
    <t>SP</t>
  </si>
  <si>
    <t>SEA SPA</t>
  </si>
  <si>
    <t>2S</t>
  </si>
  <si>
    <t>SEACO</t>
  </si>
  <si>
    <t>ZL</t>
  </si>
  <si>
    <t>Seagull</t>
  </si>
  <si>
    <t>1S</t>
  </si>
  <si>
    <t>SEALINE</t>
  </si>
  <si>
    <t>SE</t>
  </si>
  <si>
    <t>SEAT</t>
  </si>
  <si>
    <t>SW</t>
  </si>
  <si>
    <t>SEAWORLD</t>
  </si>
  <si>
    <t>S0</t>
  </si>
  <si>
    <t>Selva</t>
  </si>
  <si>
    <t>ZE</t>
  </si>
  <si>
    <t>SD</t>
  </si>
  <si>
    <t>Senke</t>
  </si>
  <si>
    <t>E2</t>
  </si>
  <si>
    <t>SERES</t>
  </si>
  <si>
    <t>3S</t>
  </si>
  <si>
    <t>SESSA MARI</t>
  </si>
  <si>
    <t>S2</t>
  </si>
  <si>
    <t>SHARKY</t>
  </si>
  <si>
    <t>SH</t>
  </si>
  <si>
    <t>SHE LUNG</t>
  </si>
  <si>
    <t>T4</t>
  </si>
  <si>
    <t>SHELBY</t>
  </si>
  <si>
    <t>ST</t>
  </si>
  <si>
    <t>SHERCO ITA</t>
  </si>
  <si>
    <t>SO</t>
  </si>
  <si>
    <t>SHERCO TRI</t>
  </si>
  <si>
    <t>4S</t>
  </si>
  <si>
    <t>SHIPMAN</t>
  </si>
  <si>
    <t>SQ</t>
  </si>
  <si>
    <t>SHUANGHUAN</t>
  </si>
  <si>
    <t>SI</t>
  </si>
  <si>
    <t>SIAMOTO</t>
  </si>
  <si>
    <t>5S</t>
  </si>
  <si>
    <t>SIBMA NAVA</t>
  </si>
  <si>
    <t>OA</t>
  </si>
  <si>
    <t>SILENCE</t>
  </si>
  <si>
    <t>SF</t>
  </si>
  <si>
    <t>SILENTCRAF</t>
  </si>
  <si>
    <t>SV</t>
  </si>
  <si>
    <t>SILVER</t>
  </si>
  <si>
    <t>6S</t>
  </si>
  <si>
    <t>SIMPRO</t>
  </si>
  <si>
    <t>7S</t>
  </si>
  <si>
    <t>SKAGEN</t>
  </si>
  <si>
    <t>SK</t>
  </si>
  <si>
    <t>SKODA</t>
  </si>
  <si>
    <t>W9</t>
  </si>
  <si>
    <t>SLY YACHTS</t>
  </si>
  <si>
    <t>SM</t>
  </si>
  <si>
    <t>SMART</t>
  </si>
  <si>
    <t>MD</t>
  </si>
  <si>
    <t>9S</t>
  </si>
  <si>
    <t>SOLCIO</t>
  </si>
  <si>
    <t>OT</t>
  </si>
  <si>
    <t>SOMOTO</t>
  </si>
  <si>
    <t>0S</t>
  </si>
  <si>
    <t>SONIC</t>
  </si>
  <si>
    <t>SS</t>
  </si>
  <si>
    <t>SSANGYONG</t>
  </si>
  <si>
    <t>SR</t>
  </si>
  <si>
    <t>STERCKEMAN</t>
  </si>
  <si>
    <t>K6</t>
  </si>
  <si>
    <t>Steyr</t>
  </si>
  <si>
    <t>S6</t>
  </si>
  <si>
    <t>SU</t>
  </si>
  <si>
    <t>SUBARU</t>
  </si>
  <si>
    <t>S3</t>
  </si>
  <si>
    <t>SUN LIVING</t>
  </si>
  <si>
    <t>SL</t>
  </si>
  <si>
    <t>SUN ROLLER</t>
  </si>
  <si>
    <t>GH</t>
  </si>
  <si>
    <t>SUNLIGHT</t>
  </si>
  <si>
    <t>EE</t>
  </si>
  <si>
    <t>SUNSEEKER</t>
  </si>
  <si>
    <t>UB</t>
  </si>
  <si>
    <t>SUPER COCO</t>
  </si>
  <si>
    <t>SUPRA</t>
  </si>
  <si>
    <t>SZ</t>
  </si>
  <si>
    <t>SUZUKI</t>
  </si>
  <si>
    <t>9T</t>
  </si>
  <si>
    <t>SWM MOTORCYCLES</t>
  </si>
  <si>
    <t>SY</t>
  </si>
  <si>
    <t>SYM</t>
  </si>
  <si>
    <t>TC</t>
  </si>
  <si>
    <t>TABBERT CA</t>
  </si>
  <si>
    <t>TY</t>
  </si>
  <si>
    <t>TAI</t>
  </si>
  <si>
    <t>T1</t>
  </si>
  <si>
    <t>TARGA</t>
  </si>
  <si>
    <t>TA</t>
  </si>
  <si>
    <t>TATA</t>
  </si>
  <si>
    <t>TE</t>
  </si>
  <si>
    <t>TECNOMAR</t>
  </si>
  <si>
    <t>9E</t>
  </si>
  <si>
    <t>TESLA</t>
  </si>
  <si>
    <t>TG</t>
  </si>
  <si>
    <t>TGB</t>
  </si>
  <si>
    <t>T2</t>
  </si>
  <si>
    <t>TIARA</t>
  </si>
  <si>
    <t>TI</t>
  </si>
  <si>
    <t>TM RACING</t>
  </si>
  <si>
    <t>TU</t>
  </si>
  <si>
    <t>TODAY SUNSGINE</t>
  </si>
  <si>
    <t>T5</t>
  </si>
  <si>
    <t>TODAY SUNSHINE</t>
  </si>
  <si>
    <t>TH</t>
  </si>
  <si>
    <t>Tohatsu</t>
  </si>
  <si>
    <t>TM</t>
  </si>
  <si>
    <t>TOMOS</t>
  </si>
  <si>
    <t>TS</t>
  </si>
  <si>
    <t>Tomos</t>
  </si>
  <si>
    <t>TN</t>
  </si>
  <si>
    <t>TORNADO</t>
  </si>
  <si>
    <t>TOYOTA</t>
  </si>
  <si>
    <t>TT</t>
  </si>
  <si>
    <t>TRATTORI GENERICI</t>
  </si>
  <si>
    <t>TR</t>
  </si>
  <si>
    <t>TRIUMPH</t>
  </si>
  <si>
    <t>TJ</t>
  </si>
  <si>
    <t>TROJAN</t>
  </si>
  <si>
    <t>TP</t>
  </si>
  <si>
    <t>TROPHY</t>
  </si>
  <si>
    <t>TB</t>
  </si>
  <si>
    <t>TRS MOTORC</t>
  </si>
  <si>
    <t>UA</t>
  </si>
  <si>
    <t>UAZ</t>
  </si>
  <si>
    <t>UC</t>
  </si>
  <si>
    <t xml:space="preserve">UM </t>
  </si>
  <si>
    <t>UM</t>
  </si>
  <si>
    <t>UMM</t>
  </si>
  <si>
    <t>UR</t>
  </si>
  <si>
    <t>URA</t>
  </si>
  <si>
    <t>UL</t>
  </si>
  <si>
    <t>URAL</t>
  </si>
  <si>
    <t>VV</t>
  </si>
  <si>
    <t>V.O.R.</t>
  </si>
  <si>
    <t>VL</t>
  </si>
  <si>
    <t>VELE</t>
  </si>
  <si>
    <t>VE</t>
  </si>
  <si>
    <t>VELOCIFERO</t>
  </si>
  <si>
    <t>VM</t>
  </si>
  <si>
    <t>VEM ITALIA</t>
  </si>
  <si>
    <t>VN</t>
  </si>
  <si>
    <t>VENT</t>
  </si>
  <si>
    <t>VR</t>
  </si>
  <si>
    <t>VERTEMATI</t>
  </si>
  <si>
    <t>V1</t>
  </si>
  <si>
    <t>VERVE MOTO</t>
  </si>
  <si>
    <t>VY</t>
  </si>
  <si>
    <t>Victory</t>
  </si>
  <si>
    <t>VI</t>
  </si>
  <si>
    <t>VIL</t>
  </si>
  <si>
    <t>VA</t>
  </si>
  <si>
    <t>VINCENZO C</t>
  </si>
  <si>
    <t>VG</t>
  </si>
  <si>
    <t>VOGE</t>
  </si>
  <si>
    <t>VW</t>
  </si>
  <si>
    <t>VOLKSWAGEN</t>
  </si>
  <si>
    <t>VO</t>
  </si>
  <si>
    <t>VOLVO</t>
  </si>
  <si>
    <t>VT</t>
  </si>
  <si>
    <t>VOLVO TRUCK</t>
  </si>
  <si>
    <t>WZ</t>
  </si>
  <si>
    <t>WAUQUIEZ</t>
  </si>
  <si>
    <t>WF</t>
  </si>
  <si>
    <t>WAYEL</t>
  </si>
  <si>
    <t>WN</t>
  </si>
  <si>
    <t>WEINSBERG</t>
  </si>
  <si>
    <t>WC</t>
  </si>
  <si>
    <t>WELLCRAFT</t>
  </si>
  <si>
    <t>WE</t>
  </si>
  <si>
    <t>WESTFALIA</t>
  </si>
  <si>
    <t>WK</t>
  </si>
  <si>
    <t>WILK</t>
  </si>
  <si>
    <t>W1</t>
  </si>
  <si>
    <t>win</t>
  </si>
  <si>
    <t>WY</t>
  </si>
  <si>
    <t>WINDY</t>
  </si>
  <si>
    <t>WI</t>
  </si>
  <si>
    <t>WINGAMM</t>
  </si>
  <si>
    <t>WB</t>
  </si>
  <si>
    <t>Winnebago</t>
  </si>
  <si>
    <t>WO</t>
  </si>
  <si>
    <t>WOTTAN MOTOR</t>
  </si>
  <si>
    <t>XE</t>
  </si>
  <si>
    <t>XEV</t>
  </si>
  <si>
    <t>XG</t>
  </si>
  <si>
    <t>XGO</t>
  </si>
  <si>
    <t>YA</t>
  </si>
  <si>
    <t>YAMAHA</t>
  </si>
  <si>
    <t>YM</t>
  </si>
  <si>
    <t>Yanmar</t>
  </si>
  <si>
    <t>YY</t>
  </si>
  <si>
    <t>YARDING YA</t>
  </si>
  <si>
    <t>YC</t>
  </si>
  <si>
    <t>YCF</t>
  </si>
  <si>
    <t>YO</t>
  </si>
  <si>
    <t>YONGKANG JINLING</t>
  </si>
  <si>
    <t>ZB</t>
  </si>
  <si>
    <t>ZANIBONI</t>
  </si>
  <si>
    <t>ZF</t>
  </si>
  <si>
    <t>ZAR FORMEN</t>
  </si>
  <si>
    <t>ZM</t>
  </si>
  <si>
    <t>ZERO MOTOR</t>
  </si>
  <si>
    <t>ZG</t>
  </si>
  <si>
    <t>ZETA GROUP</t>
  </si>
  <si>
    <t>ZH</t>
  </si>
  <si>
    <t>ZHIDOU</t>
  </si>
  <si>
    <t>ZO</t>
  </si>
  <si>
    <t>ZODIAC</t>
  </si>
  <si>
    <t>ZS</t>
  </si>
  <si>
    <t>ZONTES</t>
  </si>
  <si>
    <t>ZU</t>
  </si>
  <si>
    <t>ZUANELLI</t>
  </si>
  <si>
    <t>Marca del veicolo (vedere tabella a destra)</t>
  </si>
  <si>
    <t>Codice modello del veicolo (vedere tabella a destra)</t>
  </si>
  <si>
    <t>Targa del veicolo</t>
  </si>
  <si>
    <t>Telaio del veicolo</t>
  </si>
  <si>
    <t>Vuoto</t>
  </si>
  <si>
    <t>Commissioni della Banca</t>
  </si>
  <si>
    <t>Data di decorrenza della polizza</t>
  </si>
  <si>
    <t>Durata delle polizza (da 6 mesi in mesi)</t>
  </si>
  <si>
    <t>Prezzo d'aquisto del veicolo</t>
  </si>
  <si>
    <t>N=40=New Business</t>
  </si>
  <si>
    <t>A=45=Revoca</t>
  </si>
  <si>
    <t>E=91=Estinzione Anticipata</t>
  </si>
  <si>
    <t>V=Variation (cambio/aggiunta della targa e/o del telaio)</t>
  </si>
  <si>
    <t>Stato della polizza :</t>
  </si>
  <si>
    <t>Tipologia del veicolo :</t>
  </si>
  <si>
    <t>M=Camper</t>
  </si>
  <si>
    <t>A=Auto</t>
  </si>
  <si>
    <t>C=Moto</t>
  </si>
  <si>
    <t>Nome persona o Nome azienda</t>
  </si>
  <si>
    <t>Data di variazione se stato=V=Variazione</t>
  </si>
  <si>
    <t>Data di :</t>
  </si>
  <si>
    <t>Data di cancellazione se stato=E=91=Estinzione Anticipata</t>
  </si>
  <si>
    <t>Area 2 = il resto dell'Italia</t>
  </si>
  <si>
    <t>Area 1 = Puglia (esclusa Lecce e provincia), Reggio Calabria, Catania, Napoli, Salerno, Caserta</t>
  </si>
  <si>
    <t xml:space="preserve">Area (vedere tabella sotto) : </t>
  </si>
  <si>
    <t>Data di decorrenza del finanziamento</t>
  </si>
  <si>
    <t>Iban del cliente in caso di Estinzione Anticipata</t>
  </si>
  <si>
    <t>Email (non obbligatorio)</t>
  </si>
  <si>
    <r>
      <rPr>
        <b/>
        <sz val="10"/>
        <color rgb="FFFF0000"/>
        <rFont val="Arial"/>
        <family val="2"/>
      </rPr>
      <t>Area 4</t>
    </r>
    <r>
      <rPr>
        <sz val="10"/>
        <rFont val="Arial"/>
        <family val="2"/>
      </rPr>
      <t xml:space="preserve"> – Agrigento, Alessandria, Ancora, Aosta, Arezzo, Biella, Belluno, Bologna, Bolzano, Campobasso, 
Caltanisetta, Cuneo, Como, Enna, Firenze, Fermo, Frosinone, Gorizia, Grosseto, Imperia, Lecca, Livorno, 
Lucca, Macerata, Mantova, Modena, Massa e Carrara, Modena, Nuoro, Oristano, Piacenza, Padova, 
Perugia, Pisa, Pordenone, Prato, Parma, 
Pistoria, Pesaro e Urbino, Ravenna, Reggio Emilia, Rieti, Rimini, Rovigo, Siena, Sondrio, Sassari,  Savona, 
Teramo, Trento, Trentino, TriesteTreviso, Udine, Varese, Vercelli, Venezia, Vicenza, Verona, Viterbo, Forlì Cesena.</t>
    </r>
  </si>
  <si>
    <r>
      <rPr>
        <b/>
        <sz val="10"/>
        <color rgb="FFFF0000"/>
        <rFont val="Arial"/>
        <family val="2"/>
      </rPr>
      <t>Area 3 </t>
    </r>
    <r>
      <rPr>
        <sz val="10"/>
        <rFont val="Arial"/>
        <family val="2"/>
      </rPr>
      <t>– Ascoli Piceno, Aquila, Asti, Bergamo, Brescia, Cagliari,Chieti, Cremona, Ferrara, Genova, Imola, 
Isernia, Lodi, Monza e Brianza, Messina, Novara, Ogliastra, Palermo, Pescara, Pavia, San Marino, Ragusa, Spezia, Siracusa, Trapani .</t>
    </r>
  </si>
  <si>
    <r>
      <rPr>
        <b/>
        <sz val="10"/>
        <color rgb="FFFF0000"/>
        <rFont val="Arial"/>
        <family val="2"/>
      </rPr>
      <t>Area 2</t>
    </r>
    <r>
      <rPr>
        <sz val="10"/>
        <rFont val="Arial"/>
        <family val="2"/>
      </rPr>
      <t xml:space="preserve"> – Avellino, Benevento, Cosenza, Catanzaro, Crotone, Lecce, Latina, Milano, Matera, Potenza, 
Roma, Torino, Vibo Valentia.</t>
    </r>
  </si>
  <si>
    <r>
      <rPr>
        <b/>
        <sz val="10"/>
        <color theme="0"/>
        <rFont val="Arial"/>
        <family val="2"/>
      </rPr>
      <t xml:space="preserve">Area 1 </t>
    </r>
    <r>
      <rPr>
        <sz val="10"/>
        <color theme="0"/>
        <rFont val="Arial"/>
        <family val="2"/>
      </rPr>
      <t>- Puglia (esclusa Lecce e provincia), Reggio Calabria, Catania, Napoli, Salerno, Caserta.</t>
    </r>
  </si>
  <si>
    <t>CLAUDIO</t>
  </si>
  <si>
    <t>TERZAGO</t>
  </si>
  <si>
    <t>VIA SAN GIOVANNI BOSCO,96</t>
  </si>
  <si>
    <t>TRZCLD63A18L219K</t>
  </si>
  <si>
    <t>328 9262779</t>
  </si>
  <si>
    <t>YAR</t>
  </si>
  <si>
    <t>GK507KS</t>
  </si>
  <si>
    <t>JTDKBABB40A071106</t>
  </si>
  <si>
    <t>AUTODAY DI EDOARDO GIACHINO</t>
  </si>
  <si>
    <t>VIA ANDREA SANSOVINO,290 B</t>
  </si>
  <si>
    <t>GCHDRD57L31L219J</t>
  </si>
  <si>
    <t>011 2205791</t>
  </si>
  <si>
    <t>348 4723703</t>
  </si>
  <si>
    <t>autoday@tiscali.it</t>
  </si>
  <si>
    <t>IT71M0200801004000040206400</t>
  </si>
  <si>
    <t>SEGRETERIA@STUDIOTERZAGO.COM</t>
  </si>
  <si>
    <t>IN.TECH S.P.A.</t>
  </si>
  <si>
    <t>VIA MARCIANA MARINA,42</t>
  </si>
  <si>
    <t>ROMA</t>
  </si>
  <si>
    <t>06 39375969</t>
  </si>
  <si>
    <t>327 8877410</t>
  </si>
  <si>
    <t>XC6</t>
  </si>
  <si>
    <t>ESTERO</t>
  </si>
  <si>
    <t>LYVUZK9VDMB791657</t>
  </si>
  <si>
    <t>LINK MOTORS FRANCHISING SRL</t>
  </si>
  <si>
    <t>VIA GUIDUBALDO DEL MONTE,61</t>
  </si>
  <si>
    <t>06 86203661</t>
  </si>
  <si>
    <t>FINANZIAMENTILINK@GMAIL.COM</t>
  </si>
  <si>
    <t>IT06H0538739150000002553496</t>
  </si>
  <si>
    <t>COMUNICAZIONI@PEC.INTECHSPA.IT</t>
  </si>
  <si>
    <t>ASMA</t>
  </si>
  <si>
    <t>LAFKHID</t>
  </si>
  <si>
    <t>VIA XXV APRILE,15</t>
  </si>
  <si>
    <t>CANOSA DI PUGLIA</t>
  </si>
  <si>
    <t>LFKSMA65S54Z330Z</t>
  </si>
  <si>
    <t>MAROCCO</t>
  </si>
  <si>
    <t>327 1188379</t>
  </si>
  <si>
    <t>GLA</t>
  </si>
  <si>
    <t>FT070HR</t>
  </si>
  <si>
    <t>WDC1569081J551636</t>
  </si>
  <si>
    <t>TECNO AUTO DI ROTONDO MICHELE</t>
  </si>
  <si>
    <t>PZA TERME,31</t>
  </si>
  <si>
    <t>RTNMHL61P29B619L</t>
  </si>
  <si>
    <t>0883 615220</t>
  </si>
  <si>
    <t>333 3800840</t>
  </si>
  <si>
    <t>tecno-auto@libero.it</t>
  </si>
  <si>
    <t>IT82H0200841401000105765795</t>
  </si>
  <si>
    <t>MORCHIDZAHIRA9@GMAIL.COM</t>
  </si>
  <si>
    <t>DANIELA</t>
  </si>
  <si>
    <t>GRANDONI</t>
  </si>
  <si>
    <t>VIA FRANCESCO BARACCA IS. E</t>
  </si>
  <si>
    <t>MARANO DI NAPOLI</t>
  </si>
  <si>
    <t>GRNDNL75L43F839P</t>
  </si>
  <si>
    <t>NAPOLI</t>
  </si>
  <si>
    <t>081 5860069</t>
  </si>
  <si>
    <t>393 4410590</t>
  </si>
  <si>
    <t>50L</t>
  </si>
  <si>
    <t>FN146MN</t>
  </si>
  <si>
    <t>ZFA1990000545074</t>
  </si>
  <si>
    <t>GRUPPO MORRA S.R.L.</t>
  </si>
  <si>
    <t>VIA CAMPANA,246</t>
  </si>
  <si>
    <t>QUALIANO</t>
  </si>
  <si>
    <t>081 8181197</t>
  </si>
  <si>
    <t>MORRA.GRUPPOMORRA@PEC.IT</t>
  </si>
  <si>
    <t>IT22J0623003555000056939476</t>
  </si>
  <si>
    <t>DANYG75@TISCALI.IT</t>
  </si>
  <si>
    <t>SILVIO</t>
  </si>
  <si>
    <t>ADAMO</t>
  </si>
  <si>
    <t>VIA P.LA TORRE,2</t>
  </si>
  <si>
    <t>CALVIZZANO</t>
  </si>
  <si>
    <t>DMASLV96E08F799O</t>
  </si>
  <si>
    <t>MUGNANO DI NAPOLI</t>
  </si>
  <si>
    <t>338 2267469</t>
  </si>
  <si>
    <t>50X</t>
  </si>
  <si>
    <t>FN260FE</t>
  </si>
  <si>
    <t>ZFA3340000P626572</t>
  </si>
  <si>
    <t>COSTANTINO SAS DI COSTANTINO</t>
  </si>
  <si>
    <t>CORSO ITALIA, 84</t>
  </si>
  <si>
    <t>081 7121058</t>
  </si>
  <si>
    <t>COSTANTINOSAS@LEGALMAIL.IT</t>
  </si>
  <si>
    <t>SILVIOADAMO@ICLOUD.COM</t>
  </si>
  <si>
    <t>TOMMASO</t>
  </si>
  <si>
    <t>DE DOMINICIS</t>
  </si>
  <si>
    <t>VIA SAN FELICE,31</t>
  </si>
  <si>
    <t>BOLOGNA</t>
  </si>
  <si>
    <t>DDMTMS56B27C377Y</t>
  </si>
  <si>
    <t>CAVALLINO</t>
  </si>
  <si>
    <t>339 7775124</t>
  </si>
  <si>
    <t>GJ381DL</t>
  </si>
  <si>
    <t>ZFACF4FR0M5582172</t>
  </si>
  <si>
    <t>AUTOMOBILI CALDERARA SAS DI SA</t>
  </si>
  <si>
    <t>VIA STELLONI PONENTE,3</t>
  </si>
  <si>
    <t>SALA BOLOGNESE</t>
  </si>
  <si>
    <t>051 727087</t>
  </si>
  <si>
    <t>srossi@automobilicalderara.it</t>
  </si>
  <si>
    <t>IT95D0200802455000004399716</t>
  </si>
  <si>
    <t>DEDOMINICIS.DARIO66@GMAIL.COM</t>
  </si>
  <si>
    <t>MATTEO</t>
  </si>
  <si>
    <t>MIGLIETTA</t>
  </si>
  <si>
    <t>VIA ADA NEGRI,2</t>
  </si>
  <si>
    <t>TREPUZZI</t>
  </si>
  <si>
    <t>MGLMTT94C06I119S</t>
  </si>
  <si>
    <t>SAN PIETRO VERNOTICO</t>
  </si>
  <si>
    <t>388 3989552</t>
  </si>
  <si>
    <t>OO8</t>
  </si>
  <si>
    <t>GE932HP</t>
  </si>
  <si>
    <t>VF3MCYHZULS309415</t>
  </si>
  <si>
    <t>AUTO STORE 2.O SRLS</t>
  </si>
  <si>
    <t>VLE DELLA LIBERTA',SNC</t>
  </si>
  <si>
    <t>LUSCIANO</t>
  </si>
  <si>
    <t>081 19814214</t>
  </si>
  <si>
    <t>AUTOSTORESRLS@PEC.IT</t>
  </si>
  <si>
    <t>IT93Q0306980104100000001063</t>
  </si>
  <si>
    <t>MATTEOMIGLIETTA.EGAS@GMAIL.COM</t>
  </si>
  <si>
    <t>MARIANO</t>
  </si>
  <si>
    <t>VIA BARI,36 INT 13</t>
  </si>
  <si>
    <t>SURBO</t>
  </si>
  <si>
    <t>MRNCLD57M02H501X</t>
  </si>
  <si>
    <t>338 2169821</t>
  </si>
  <si>
    <t>PAN</t>
  </si>
  <si>
    <t>GH520EJ</t>
  </si>
  <si>
    <t>ZFABF5BJ3M3G53091</t>
  </si>
  <si>
    <t>AUTOPIN MOTO SRL</t>
  </si>
  <si>
    <t>CSO UMBERTO I,116</t>
  </si>
  <si>
    <t>SAVA</t>
  </si>
  <si>
    <t>0999 748422</t>
  </si>
  <si>
    <t>AUTOPINMOTO@PEC.IT</t>
  </si>
  <si>
    <t>IT69T0200816012000010988398</t>
  </si>
  <si>
    <t>COCO_1957@LIBERO.IT</t>
  </si>
  <si>
    <t>GABRIELLA</t>
  </si>
  <si>
    <t>COLANGELO</t>
  </si>
  <si>
    <t>VIA MARCHESE DE ROSA,94 C</t>
  </si>
  <si>
    <t>FOGGIA</t>
  </si>
  <si>
    <t>CLNGRL67L68D643L</t>
  </si>
  <si>
    <t>088 1662164</t>
  </si>
  <si>
    <t>389 1666195</t>
  </si>
  <si>
    <t>BAY</t>
  </si>
  <si>
    <t>GK175BF</t>
  </si>
  <si>
    <t>NLHBN81HANZ168982</t>
  </si>
  <si>
    <t>MP MOTORS SRL</t>
  </si>
  <si>
    <t>VIA DI MOTTA DELLA REGINA, 2</t>
  </si>
  <si>
    <t>0881 568101</t>
  </si>
  <si>
    <t>340 6256252</t>
  </si>
  <si>
    <t>info@mp-motors.com</t>
  </si>
  <si>
    <t>IT97V0300215703000048824137</t>
  </si>
  <si>
    <t>GABRY.COLANGELO@LIBERO.IT</t>
  </si>
  <si>
    <t>MICHELE</t>
  </si>
  <si>
    <t>FACCHINO</t>
  </si>
  <si>
    <t>VIA MERCADANTE,10</t>
  </si>
  <si>
    <t>STORNARELLA</t>
  </si>
  <si>
    <t>FCCMHL83D15D643C</t>
  </si>
  <si>
    <t>348 7443453</t>
  </si>
  <si>
    <t>TUC</t>
  </si>
  <si>
    <t>TMAJD81AANJ191934</t>
  </si>
  <si>
    <t>IT27K0760115700000090517327</t>
  </si>
  <si>
    <t>MICHELEFM1983@ALICE.IT</t>
  </si>
  <si>
    <t>PARTENOPE COSTRUZIONI S.R.L.</t>
  </si>
  <si>
    <t>VIA PRINCIPE DI PIEMONTE,220</t>
  </si>
  <si>
    <t>POMIGLIANO D'ARCO</t>
  </si>
  <si>
    <t>081 8030976</t>
  </si>
  <si>
    <t>335 6266198</t>
  </si>
  <si>
    <t>TIG</t>
  </si>
  <si>
    <t>GJ791PG</t>
  </si>
  <si>
    <t>WVGZZZ5NZNW525023</t>
  </si>
  <si>
    <t>JACK AUTO SRL</t>
  </si>
  <si>
    <t>VIA NAZIONALE DELLE PUGLIE,55</t>
  </si>
  <si>
    <t>AVELLA</t>
  </si>
  <si>
    <t>081 8259233</t>
  </si>
  <si>
    <t>rega@jackauto.it</t>
  </si>
  <si>
    <t>IT60H0103040070000001592383</t>
  </si>
  <si>
    <t>PARTENOPECOSTRUZIONISRL@PEC.IT</t>
  </si>
  <si>
    <t>MOSCHIANO</t>
  </si>
  <si>
    <t>VIA GUGLIELMO MARCONI,88</t>
  </si>
  <si>
    <t>MSCMHL64D10F762M</t>
  </si>
  <si>
    <t>328 8727488</t>
  </si>
  <si>
    <t>SPO</t>
  </si>
  <si>
    <t>GJ982FV</t>
  </si>
  <si>
    <t>U5YPX81GBNL021036</t>
  </si>
  <si>
    <t>IT48O0100540020000000000321</t>
  </si>
  <si>
    <t>MICHELE.MOSCHIANO@LIBERO.IT</t>
  </si>
  <si>
    <t>DIEGO</t>
  </si>
  <si>
    <t>SOLIMES</t>
  </si>
  <si>
    <t>CDA SAVINI,22</t>
  </si>
  <si>
    <t>ORTONA</t>
  </si>
  <si>
    <t>SLMDGI78M21G482K</t>
  </si>
  <si>
    <t>PESCARA</t>
  </si>
  <si>
    <t>335 1914604</t>
  </si>
  <si>
    <t>FA704YF</t>
  </si>
  <si>
    <t>WBA2B31010V651883</t>
  </si>
  <si>
    <t>ITALTRADE SRLS</t>
  </si>
  <si>
    <t>VIA ADRIATICA 265</t>
  </si>
  <si>
    <t>FRANCAVILLA AL MARE</t>
  </si>
  <si>
    <t>0854 917416</t>
  </si>
  <si>
    <t>ITALTRADESRLS@ARUBAPEC.IT</t>
  </si>
  <si>
    <t>IT31M0306977691100000002649</t>
  </si>
  <si>
    <t>DIEGO.SOLIMES@GMAIL.COM</t>
  </si>
  <si>
    <t>SABINO</t>
  </si>
  <si>
    <t>ROTONDO</t>
  </si>
  <si>
    <t>VIA BENEDETTO CROCE,17</t>
  </si>
  <si>
    <t>RTNSBN58T21B619X</t>
  </si>
  <si>
    <t>088 3612984</t>
  </si>
  <si>
    <t>328 8943653</t>
  </si>
  <si>
    <t>FP871GL</t>
  </si>
  <si>
    <t>IT56B0303241400010000064141</t>
  </si>
  <si>
    <t>ROTONDOSABINO@GMAIL.COM</t>
  </si>
  <si>
    <t>ANDREA</t>
  </si>
  <si>
    <t>CASTIGLIONI</t>
  </si>
  <si>
    <t>VIA COL DI LANA,5</t>
  </si>
  <si>
    <t>LEGNANO</t>
  </si>
  <si>
    <t>CSTNDR81E18E514U</t>
  </si>
  <si>
    <t>335 6687633</t>
  </si>
  <si>
    <t>SOR</t>
  </si>
  <si>
    <t>FG309CG</t>
  </si>
  <si>
    <t>KNAPH81BDG5145342</t>
  </si>
  <si>
    <t>AUTOHERO ITALIA S.R.L.</t>
  </si>
  <si>
    <t>PIAZZALE LUIGI CADORNA 2</t>
  </si>
  <si>
    <t>MILANO</t>
  </si>
  <si>
    <t>0333 1186127</t>
  </si>
  <si>
    <t>AUTOHERO@PEC.IT</t>
  </si>
  <si>
    <t>IT13I0306920200100000003998</t>
  </si>
  <si>
    <t>ANDREA.CIC@LIBERO.IT</t>
  </si>
  <si>
    <t>SIMONE</t>
  </si>
  <si>
    <t>SCHITO</t>
  </si>
  <si>
    <t>VIA G.FALCONE,114</t>
  </si>
  <si>
    <t>OTRANTO</t>
  </si>
  <si>
    <t>SCHSMN97B15E815D</t>
  </si>
  <si>
    <t>MAGLIE</t>
  </si>
  <si>
    <t>333 4102047</t>
  </si>
  <si>
    <t>REN</t>
  </si>
  <si>
    <t>1C4NJCDS7MPN18572</t>
  </si>
  <si>
    <t>IT33T0200879861000103619792</t>
  </si>
  <si>
    <t>SIMONE.SCHITO.OTR@GMAIL.COM</t>
  </si>
  <si>
    <t>ANTONIO</t>
  </si>
  <si>
    <t>DANESE</t>
  </si>
  <si>
    <t>VLE GIOVANNI GENTILE,326</t>
  </si>
  <si>
    <t>DNSNTN65B28D643M</t>
  </si>
  <si>
    <t>0881 665034</t>
  </si>
  <si>
    <t>338 7427229</t>
  </si>
  <si>
    <t>TMAJD81BANJ202768</t>
  </si>
  <si>
    <t>IT03J0760115700000081380578</t>
  </si>
  <si>
    <t>DANESEANTONIO65@ALICE.IT</t>
  </si>
  <si>
    <t>PAOLA</t>
  </si>
  <si>
    <t>CEREGHINI</t>
  </si>
  <si>
    <t>CSLE GARABUSO,14</t>
  </si>
  <si>
    <t>CREMENO</t>
  </si>
  <si>
    <t>CRGPLA64L49E507I</t>
  </si>
  <si>
    <t>LECCO</t>
  </si>
  <si>
    <t>339 1205073</t>
  </si>
  <si>
    <t>GH948VN</t>
  </si>
  <si>
    <t>ZFACF1CJ7NJF39507</t>
  </si>
  <si>
    <t>AUTO RESEGONE SAS DI NEGRI IVA</t>
  </si>
  <si>
    <t>VIA CADUTI LECCHESI A FOSSOLI</t>
  </si>
  <si>
    <t>0341 1692394</t>
  </si>
  <si>
    <t>GARAGERESEGONE@PEC.IT</t>
  </si>
  <si>
    <t>IT25S0306922910100000004996</t>
  </si>
  <si>
    <t>PIETROBALO@GMAIL.COM</t>
  </si>
  <si>
    <t>CRISTIANO</t>
  </si>
  <si>
    <t>RUBES</t>
  </si>
  <si>
    <t>VIA MARTIN LUTHER KING,16</t>
  </si>
  <si>
    <t>RIVAROLO MANTOVANO</t>
  </si>
  <si>
    <t>RBSCST67B04H342E</t>
  </si>
  <si>
    <t>335 8345351</t>
  </si>
  <si>
    <t>STO</t>
  </si>
  <si>
    <t>FN828TE</t>
  </si>
  <si>
    <t>AUTO ZATTI SRL</t>
  </si>
  <si>
    <t>VIA DELLA CISA,51/1</t>
  </si>
  <si>
    <t>BRESCELLO</t>
  </si>
  <si>
    <t>0522 680220</t>
  </si>
  <si>
    <t>IT56L0103057470000003125239</t>
  </si>
  <si>
    <t>CRISTIANO.RUBES67@GMAIL.COM</t>
  </si>
  <si>
    <t>GIAN PAOLO</t>
  </si>
  <si>
    <t>PERA</t>
  </si>
  <si>
    <t>VIA DON GIOVANNI MINZONI,95</t>
  </si>
  <si>
    <t>POMBIA</t>
  </si>
  <si>
    <t>PREGPL72E16L746K</t>
  </si>
  <si>
    <t>VERBANIA</t>
  </si>
  <si>
    <t>VB</t>
  </si>
  <si>
    <t>334 6985777</t>
  </si>
  <si>
    <t>CLA</t>
  </si>
  <si>
    <t>W1K1186841N113682</t>
  </si>
  <si>
    <t>ELITCAR SRL</t>
  </si>
  <si>
    <t>VIA FRATELLI DI DIO,11/13</t>
  </si>
  <si>
    <t>MAGENTA</t>
  </si>
  <si>
    <t>02 97001402</t>
  </si>
  <si>
    <t>mluisa.garanzini@elitcar.it</t>
  </si>
  <si>
    <t>IT26J0503445720000000000986</t>
  </si>
  <si>
    <t>GPDEBBY@GMAIL.COM</t>
  </si>
  <si>
    <t>GIUSEPPE</t>
  </si>
  <si>
    <t>AMATO</t>
  </si>
  <si>
    <t>VIA DELL'EREMO,8</t>
  </si>
  <si>
    <t>MTAGPP46P19F839U</t>
  </si>
  <si>
    <t>081 5874858</t>
  </si>
  <si>
    <t>349 2130546</t>
  </si>
  <si>
    <t>AYG</t>
  </si>
  <si>
    <t>GF819RK</t>
  </si>
  <si>
    <t>SIMIOLI AUTO PER TUTTI SRL SEM</t>
  </si>
  <si>
    <t>VIA GRAMSCI, 2</t>
  </si>
  <si>
    <t>081 7130868</t>
  </si>
  <si>
    <t>MIMMOAUTOPERTUTTI@GMAIL.COM</t>
  </si>
  <si>
    <t>IT73K0200803462000000375303</t>
  </si>
  <si>
    <t>AMATO.GIUSEPPE@LIBERO.IT</t>
  </si>
  <si>
    <t>MAURIZIO</t>
  </si>
  <si>
    <t>ROMANO</t>
  </si>
  <si>
    <t>VIA NORVEGIA,29</t>
  </si>
  <si>
    <t>TURSI</t>
  </si>
  <si>
    <t>RMNMRZ89T04G786A</t>
  </si>
  <si>
    <t>POLICORO</t>
  </si>
  <si>
    <t>389 9828238</t>
  </si>
  <si>
    <t>C</t>
  </si>
  <si>
    <t>FG255ME</t>
  </si>
  <si>
    <t>WDD2050041R251948</t>
  </si>
  <si>
    <t>STALFIERI MIRKO</t>
  </si>
  <si>
    <t>VLE DEGLI ARTIGIANI,SNC</t>
  </si>
  <si>
    <t>SCANZANO JONICO</t>
  </si>
  <si>
    <t>STLMRK69B11D969L</t>
  </si>
  <si>
    <t>0835 533739</t>
  </si>
  <si>
    <t>328 6554646</t>
  </si>
  <si>
    <t>krim969@gmail.com</t>
  </si>
  <si>
    <t>IT08C0538580480000000019136</t>
  </si>
  <si>
    <t>MAURIZIOROMANO89@GMAIL.COM</t>
  </si>
  <si>
    <t>MARIANO CLAUDIO</t>
  </si>
  <si>
    <t>VETTORI</t>
  </si>
  <si>
    <t>VIA C.BENSO DI CAVOUR,95</t>
  </si>
  <si>
    <t>MERANO</t>
  </si>
  <si>
    <t>VTTMNC48L20F132K</t>
  </si>
  <si>
    <t>337 1582700</t>
  </si>
  <si>
    <t>EDG</t>
  </si>
  <si>
    <t>FZ606ML</t>
  </si>
  <si>
    <t>2FMTK4A39KBB07052</t>
  </si>
  <si>
    <t>IT64W0808111600000300234664</t>
  </si>
  <si>
    <t>MARIANO.VETTORI@LIBERO.IT</t>
  </si>
  <si>
    <t>MARIA ROSARIA</t>
  </si>
  <si>
    <t>PAIANO</t>
  </si>
  <si>
    <t>VIA SAN ZENONE,14</t>
  </si>
  <si>
    <t>VALERA FRATTA</t>
  </si>
  <si>
    <t>PNAMRS70C58G136V</t>
  </si>
  <si>
    <t>ORTELLE</t>
  </si>
  <si>
    <t>327 2491904</t>
  </si>
  <si>
    <t>SPS</t>
  </si>
  <si>
    <t>MMCXNA03ANH012773</t>
  </si>
  <si>
    <t>GALLUCCIO ANGELO SRL</t>
  </si>
  <si>
    <t>VIA SAN COLOMBANO,61</t>
  </si>
  <si>
    <t>LODI</t>
  </si>
  <si>
    <t>0371 431388</t>
  </si>
  <si>
    <t>CLAUDIA.GALLUCCIO@GALLUCCIO-LODI.IT</t>
  </si>
  <si>
    <t>IT50T0760101600001016330282</t>
  </si>
  <si>
    <t>ROSARIAPAIANO70@GMAIL.COM</t>
  </si>
  <si>
    <t>SALVATORE ROBERTO</t>
  </si>
  <si>
    <t>LECCE</t>
  </si>
  <si>
    <t>VIA PAPA GIOVANNI PAOLO I</t>
  </si>
  <si>
    <t>BARI</t>
  </si>
  <si>
    <t>LCCSVT53T15H826P</t>
  </si>
  <si>
    <t>SAN DONATO DI LECCE</t>
  </si>
  <si>
    <t>349 6802462</t>
  </si>
  <si>
    <t>FK876YA</t>
  </si>
  <si>
    <t>EUROMOTOR AUTOMOBILI S.R.L.</t>
  </si>
  <si>
    <t>S.S.96</t>
  </si>
  <si>
    <t>MODUGNO</t>
  </si>
  <si>
    <t>080 5057017</t>
  </si>
  <si>
    <t>333 9360220</t>
  </si>
  <si>
    <t>amministrazionekia@euromotor.it</t>
  </si>
  <si>
    <t>IT12E0760104000001049963752</t>
  </si>
  <si>
    <t>GORILLA53@LIBERO.IT</t>
  </si>
  <si>
    <t>LUCIANA</t>
  </si>
  <si>
    <t>DELFINI</t>
  </si>
  <si>
    <t>VIA LEONE DEHON,64</t>
  </si>
  <si>
    <t>DLFLCN59E71C034J</t>
  </si>
  <si>
    <t>CASSINO</t>
  </si>
  <si>
    <t>335 8140113</t>
  </si>
  <si>
    <t>SMC</t>
  </si>
  <si>
    <t>WME4534441K253575</t>
  </si>
  <si>
    <t>GMT AUTO SRL</t>
  </si>
  <si>
    <t>VIA PONTINA 323</t>
  </si>
  <si>
    <t>06 89170115</t>
  </si>
  <si>
    <t>GMTAUTOSRL@PECIMPRESE.IT</t>
  </si>
  <si>
    <t>IT89N0310403201000000040695</t>
  </si>
  <si>
    <t>BEA.AMODEO@GMAIL.COM</t>
  </si>
  <si>
    <t>GASPARE</t>
  </si>
  <si>
    <t>FIORINO</t>
  </si>
  <si>
    <t>VLE RIVIERA BERICA,531</t>
  </si>
  <si>
    <t>VICENZA</t>
  </si>
  <si>
    <t>FRNGPR53B26E974U</t>
  </si>
  <si>
    <t>MARSALA</t>
  </si>
  <si>
    <t>347 0125282</t>
  </si>
  <si>
    <t>JMZKBAC310A220950</t>
  </si>
  <si>
    <t>BISSON AUTO SPA</t>
  </si>
  <si>
    <t>VIA NAZIONALE,56 FRAZ.VALCIMUG</t>
  </si>
  <si>
    <t>GRUMOLO DELLE ABBADESSE</t>
  </si>
  <si>
    <t>0444 210860</t>
  </si>
  <si>
    <t>fbisson@bissonbissonauto.it</t>
  </si>
  <si>
    <t>IT38G0760111800001054745953</t>
  </si>
  <si>
    <t>ELIDE1950@ALICE.IT</t>
  </si>
  <si>
    <t>ANNALISA</t>
  </si>
  <si>
    <t>STRACCIALANO</t>
  </si>
  <si>
    <t>VIA SERAFINI,17</t>
  </si>
  <si>
    <t>CAMPOBASSO</t>
  </si>
  <si>
    <t>STRNLS75P64F839G</t>
  </si>
  <si>
    <t>339 8825160</t>
  </si>
  <si>
    <t>FK988XD</t>
  </si>
  <si>
    <t>WVGZZZ5NZJW810753</t>
  </si>
  <si>
    <t>AC CAR COMMERCE SOCIETA' A RES</t>
  </si>
  <si>
    <t>VLE PRINCIPE DI PIEMONTE,131/E</t>
  </si>
  <si>
    <t>0874 686713</t>
  </si>
  <si>
    <t>340 9240143</t>
  </si>
  <si>
    <t>AC.CARCOMMERCE@PEC.IT</t>
  </si>
  <si>
    <t>IT59J0306903805100000012848</t>
  </si>
  <si>
    <t>ASTRACCIALANO@GMAIL.COM</t>
  </si>
  <si>
    <t>IVAN DANIELE</t>
  </si>
  <si>
    <t>SERAFINO</t>
  </si>
  <si>
    <t>VIA GIUSEPPE TOMASELLI,1/E</t>
  </si>
  <si>
    <t>SRFVDN73R26F205V</t>
  </si>
  <si>
    <t>348 2879080</t>
  </si>
  <si>
    <t>EHS</t>
  </si>
  <si>
    <t>LSJA24394NN020289</t>
  </si>
  <si>
    <t>IT24B0306909400100000107766</t>
  </si>
  <si>
    <t>IVAN.SERAFINO@SERRAVALLE.IT</t>
  </si>
  <si>
    <t>GIOVANNA</t>
  </si>
  <si>
    <t>MIGLIO</t>
  </si>
  <si>
    <t>VIA CAMILLO CAVOUR,15</t>
  </si>
  <si>
    <t>BELLINZAGO NOVARESE</t>
  </si>
  <si>
    <t>MGLGNN67S65D872Y</t>
  </si>
  <si>
    <t>GALLIATE</t>
  </si>
  <si>
    <t>340 3476167</t>
  </si>
  <si>
    <t>FY644SN</t>
  </si>
  <si>
    <t>ERREESSE AUTO SRL</t>
  </si>
  <si>
    <t>VIA DON SILVIO GALLOTTI,4</t>
  </si>
  <si>
    <t>NOVARA</t>
  </si>
  <si>
    <t>0321 627977</t>
  </si>
  <si>
    <t>info@erreesse-auto.it</t>
  </si>
  <si>
    <t>IT26O0306945170100000001273</t>
  </si>
  <si>
    <t>FEDERICA.POLI92@GMAIL.COM</t>
  </si>
  <si>
    <t>CONFEZIONI DVN S.R.L.</t>
  </si>
  <si>
    <t>VIA VINCENZO GAMMARIELLO,24</t>
  </si>
  <si>
    <t>ANDRIA</t>
  </si>
  <si>
    <t>088 3597127</t>
  </si>
  <si>
    <t>338 8408585</t>
  </si>
  <si>
    <t>GE797MN</t>
  </si>
  <si>
    <t>KNADD817AM6530626</t>
  </si>
  <si>
    <t>IT78P0303241349010000000761</t>
  </si>
  <si>
    <t>CONFEZIONIDVN@PEC.IT</t>
  </si>
  <si>
    <t>Data 
nascita</t>
  </si>
  <si>
    <t>Data 
decorrenza</t>
  </si>
  <si>
    <t>Data 
ultima scadenza</t>
  </si>
  <si>
    <t>Data 
cancellazione</t>
  </si>
  <si>
    <t>Check 
premio</t>
  </si>
  <si>
    <t>Check 
commissioni</t>
  </si>
  <si>
    <t>Check
durata</t>
  </si>
  <si>
    <t>C.F/P.IVA</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</si>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</sst>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_-;\-* #,##0.00_-;_-* &quot;-&quot;??_-;_-@_-"/>
    <numFmt numFmtId="164" formatCode="_-* #,##0_-;\-* #,##0_-;_-* &quot;-&quot;??_-;_-@_-"/>
    <numFmt numFmtId="165" formatCode="&quot;€&quot;\ #,##0.00"/>
    <numFmt numFmtId="166" formatCode="#,##0.00\ &quot;€&quot;"/>
    <numFmt numFmtId="167" formatCode="0.0000000"/>
    <numFmt numFmtId="168" formatCode="0.00000"/>
    <numFmt numFmtId="169" formatCode="_-&quot;£&quot;* #,##0.00_-;\-&quot;£&quot;* #,##0.00_-;_-&quot;£&quot;* &quot;-&quot;??_-;_-@_-"/>
    <numFmt numFmtId="170" formatCode="0.0%"/>
  </numFmts>
  <fonts count="9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b/>
      <sz val="11"/>
      <color theme="1"/>
      <name val="Calibri"/>
      <family val="2"/>
      <scheme val="minor"/>
    </font>
    <font>
      <b/>
      <sz val="11"/>
      <color rgb="FFC00000"/>
      <name val="Calibri"/>
      <family val="2"/>
      <scheme val="minor"/>
    </font>
    <font>
      <b/>
      <sz val="10"/>
      <color theme="1"/>
      <name val="Calibri"/>
      <family val="2"/>
      <scheme val="minor"/>
    </font>
    <font>
      <b/>
      <sz val="10"/>
      <color indexed="30"/>
      <name val="Calibri"/>
      <family val="2"/>
    </font>
    <font>
      <b/>
      <sz val="11"/>
      <color rgb="FF0070C0"/>
      <name val="Calibri"/>
      <family val="2"/>
      <scheme val="minor"/>
    </font>
    <font>
      <b/>
      <sz val="11"/>
      <color indexed="8"/>
      <name val="Calibri"/>
      <family val="2"/>
    </font>
    <font>
      <b/>
      <sz val="11"/>
      <color indexed="30"/>
      <name val="Calibri"/>
      <family val="2"/>
    </font>
    <font>
      <b/>
      <sz val="8"/>
      <color indexed="81"/>
      <name val="Tahoma"/>
      <family val="2"/>
    </font>
    <font>
      <sz val="8"/>
      <color indexed="81"/>
      <name val="Tahoma"/>
      <family val="2"/>
    </font>
    <font>
      <sz val="12"/>
      <color indexed="81"/>
      <name val="Tahoma"/>
      <family val="2"/>
    </font>
    <font>
      <b/>
      <sz val="10"/>
      <name val="Arial"/>
      <family val="2"/>
    </font>
    <font>
      <sz val="11"/>
      <color indexed="8"/>
      <name val="Calibri"/>
      <family val="2"/>
    </font>
    <font>
      <sz val="9"/>
      <color indexed="81"/>
      <name val="Tahoma"/>
      <family val="2"/>
    </font>
    <font>
      <b/>
      <sz val="9"/>
      <color indexed="81"/>
      <name val="Tahoma"/>
      <family val="2"/>
    </font>
    <font>
      <sz val="11"/>
      <name val="Calibri"/>
      <family val="2"/>
    </font>
    <font>
      <b/>
      <sz val="24"/>
      <color theme="1"/>
      <name val="Calibri"/>
      <family val="2"/>
      <scheme val="minor"/>
    </font>
    <font>
      <b/>
      <u/>
      <sz val="11"/>
      <color indexed="60"/>
      <name val="Calibri"/>
      <family val="2"/>
    </font>
    <font>
      <b/>
      <sz val="11"/>
      <color indexed="60"/>
      <name val="Calibri"/>
      <family val="2"/>
    </font>
    <font>
      <b/>
      <sz val="11"/>
      <color theme="0" tint="-0.499984740745262"/>
      <name val="Calibri"/>
      <family val="2"/>
      <scheme val="minor"/>
    </font>
    <font>
      <b/>
      <sz val="11"/>
      <color theme="1"/>
      <name val="Calibri"/>
      <family val="2"/>
    </font>
    <font>
      <sz val="11"/>
      <color theme="1"/>
      <name val="Calibri"/>
      <family val="2"/>
    </font>
    <font>
      <sz val="11"/>
      <color indexed="81"/>
      <name val="Tahoma"/>
      <family val="2"/>
    </font>
    <font>
      <sz val="10"/>
      <color indexed="8"/>
      <name val="Arial"/>
      <family val="2"/>
    </font>
    <font>
      <sz val="10"/>
      <color theme="1"/>
      <name val="Tahoma"/>
      <family val="2"/>
    </font>
    <font>
      <sz val="10"/>
      <name val="MS Sans Serif"/>
      <family val="2"/>
    </font>
    <font>
      <b/>
      <sz val="10"/>
      <color theme="0"/>
      <name val="Tahoma"/>
      <family val="2"/>
    </font>
    <font>
      <b/>
      <sz val="12"/>
      <color indexed="8"/>
      <name val="Calibri"/>
      <family val="2"/>
    </font>
    <font>
      <b/>
      <sz val="10"/>
      <color theme="1"/>
      <name val="Tahoma"/>
      <family val="2"/>
    </font>
    <font>
      <b/>
      <sz val="12"/>
      <color rgb="FF44546A"/>
      <name val="Arial"/>
      <family val="2"/>
    </font>
    <font>
      <b/>
      <sz val="11"/>
      <color rgb="FFFF0000"/>
      <name val="Calibri"/>
      <family val="2"/>
    </font>
    <font>
      <b/>
      <sz val="10"/>
      <color rgb="FF000000"/>
      <name val="Tahoma"/>
      <family val="2"/>
    </font>
    <font>
      <sz val="10"/>
      <color rgb="FF000000"/>
      <name val="Tahoma"/>
      <family val="2"/>
    </font>
    <font>
      <sz val="11"/>
      <color rgb="FFFF0000"/>
      <name val="Calibri"/>
      <family val="2"/>
      <scheme val="minor"/>
    </font>
    <font>
      <sz val="10"/>
      <color rgb="FFFF0000"/>
      <name val="Arial"/>
      <family val="2"/>
    </font>
    <font>
      <b/>
      <sz val="11"/>
      <color theme="0"/>
      <name val="Calibri"/>
      <family val="2"/>
      <scheme val="minor"/>
    </font>
    <font>
      <sz val="10"/>
      <name val="Arial"/>
      <family val="2"/>
    </font>
    <font>
      <sz val="8"/>
      <name val="Arial"/>
      <family val="2"/>
    </font>
    <font>
      <u/>
      <sz val="11"/>
      <color rgb="FF0000FF"/>
      <name val="Calibri"/>
      <family val="2"/>
      <scheme val="minor"/>
    </font>
    <font>
      <b/>
      <sz val="11"/>
      <name val="Calibri"/>
      <family val="2"/>
      <scheme val="minor"/>
    </font>
    <font>
      <sz val="11"/>
      <name val="Calibri"/>
      <family val="2"/>
      <scheme val="minor"/>
    </font>
    <font>
      <b/>
      <sz val="10"/>
      <color theme="0"/>
      <name val="Arial"/>
      <family val="2"/>
    </font>
    <font>
      <i/>
      <sz val="10"/>
      <name val="Arial"/>
      <family val="2"/>
    </font>
    <font>
      <b/>
      <sz val="12"/>
      <color theme="0"/>
      <name val="Arial"/>
      <family val="2"/>
    </font>
    <font>
      <b/>
      <sz val="10"/>
      <name val="MS Sans Serif"/>
    </font>
    <font>
      <b/>
      <i/>
      <sz val="10"/>
      <color theme="0"/>
      <name val="Arial"/>
      <family val="2"/>
    </font>
    <font>
      <b/>
      <sz val="10"/>
      <name val="Tahoma"/>
      <family val="2"/>
    </font>
    <font>
      <b/>
      <sz val="11"/>
      <color rgb="FFFFFF00"/>
      <name val="Calibri"/>
      <family val="2"/>
      <scheme val="minor"/>
    </font>
    <font>
      <i/>
      <sz val="11"/>
      <color theme="1"/>
      <name val="Calibri"/>
      <family val="2"/>
      <scheme val="minor"/>
    </font>
    <font>
      <b/>
      <i/>
      <sz val="11"/>
      <color theme="1"/>
      <name val="Calibri"/>
      <family val="2"/>
      <scheme val="minor"/>
    </font>
    <font>
      <sz val="12"/>
      <color rgb="FF000000"/>
      <name val="Calibri"/>
      <family val="2"/>
    </font>
    <font>
      <b/>
      <sz val="11"/>
      <name val="Calibri"/>
      <family val="2"/>
    </font>
    <font>
      <sz val="10"/>
      <color rgb="FF000000"/>
      <name val="Arial"/>
      <family val="2"/>
    </font>
    <font>
      <sz val="11"/>
      <color rgb="FF000000"/>
      <name val="Calibri"/>
      <family val="2"/>
    </font>
    <font>
      <b/>
      <sz val="11"/>
      <color rgb="FF000000"/>
      <name val="Calibri"/>
      <family val="2"/>
    </font>
    <font>
      <sz val="11"/>
      <color rgb="FFFF0000"/>
      <name val="Calibri"/>
      <family val="2"/>
    </font>
    <font>
      <b/>
      <sz val="11"/>
      <color rgb="FF7030A0"/>
      <name val="Calibri"/>
      <family val="2"/>
      <scheme val="minor"/>
    </font>
    <font>
      <sz val="10"/>
      <color rgb="FF7030A0"/>
      <name val="Arial"/>
      <family val="2"/>
    </font>
    <font>
      <b/>
      <sz val="10"/>
      <color rgb="FF7030A0"/>
      <name val="Arial"/>
      <family val="2"/>
    </font>
    <font>
      <sz val="10"/>
      <color theme="0"/>
      <name val="Arial"/>
      <family val="2"/>
    </font>
    <font>
      <b/>
      <sz val="10"/>
      <color rgb="FFFF0000"/>
      <name val="Arial"/>
      <family val="2"/>
    </font>
    <font>
      <b/>
      <sz val="10"/>
      <color rgb="FFFFFF00"/>
      <name val="Arial"/>
      <family val="2"/>
    </font>
  </fonts>
  <fills count="26">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00"/>
        <bgColor rgb="FF000000"/>
      </patternFill>
    </fill>
    <fill>
      <patternFill patternType="solid">
        <fgColor theme="8" tint="0.39997558519241921"/>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9" tint="0.39997558519241921"/>
        <bgColor rgb="FF000000"/>
      </patternFill>
    </fill>
    <fill>
      <patternFill patternType="solid">
        <fgColor theme="6" tint="0.39997558519241921"/>
        <bgColor rgb="FF000000"/>
      </patternFill>
    </fill>
    <fill>
      <patternFill patternType="solid">
        <fgColor theme="6" tint="0.39997558519241921"/>
        <bgColor indexed="64"/>
      </patternFill>
    </fill>
    <fill>
      <patternFill patternType="solid">
        <fgColor theme="7" tint="-0.249977111117893"/>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79FF"/>
        <bgColor indexed="64"/>
      </patternFill>
    </fill>
    <fill>
      <patternFill patternType="solid">
        <fgColor rgb="FF00B0F0"/>
        <bgColor indexed="64"/>
      </patternFill>
    </fill>
    <fill>
      <patternFill patternType="solid">
        <fgColor theme="3" tint="0.79998168889431442"/>
        <bgColor indexed="64"/>
      </patternFill>
    </fill>
    <fill>
      <patternFill patternType="solid">
        <fgColor rgb="FFFFFFFF"/>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6" tint="0.59999389629810485"/>
        <bgColor indexed="64"/>
      </patternFill>
    </fill>
  </fills>
  <borders count="7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right/>
      <top/>
      <bottom style="medium">
        <color indexed="64"/>
      </bottom>
      <diagonal/>
    </border>
    <border>
      <left style="medium">
        <color indexed="64"/>
      </left>
      <right/>
      <top/>
      <bottom style="medium">
        <color theme="1"/>
      </bottom>
      <diagonal/>
    </border>
    <border>
      <left style="medium">
        <color indexed="64"/>
      </left>
      <right style="medium">
        <color indexed="64"/>
      </right>
      <top/>
      <bottom style="medium">
        <color theme="1"/>
      </bottom>
      <diagonal/>
    </border>
    <border>
      <left style="thin">
        <color indexed="64"/>
      </left>
      <right style="thin">
        <color indexed="64"/>
      </right>
      <top/>
      <bottom style="medium">
        <color indexed="64"/>
      </bottom>
      <diagonal/>
    </border>
    <border>
      <left style="medium">
        <color indexed="64"/>
      </left>
      <right style="medium">
        <color indexed="64"/>
      </right>
      <top style="medium">
        <color theme="1"/>
      </top>
      <bottom style="medium">
        <color theme="1"/>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ck">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dotted">
        <color auto="1"/>
      </bottom>
      <diagonal/>
    </border>
    <border>
      <left/>
      <right style="thick">
        <color auto="1"/>
      </right>
      <top style="thick">
        <color auto="1"/>
      </top>
      <bottom style="dotted">
        <color auto="1"/>
      </bottom>
      <diagonal/>
    </border>
    <border>
      <left style="thick">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theme="1"/>
      </top>
      <bottom style="medium">
        <color theme="1"/>
      </bottom>
      <diagonal/>
    </border>
    <border>
      <left/>
      <right style="thin">
        <color indexed="64"/>
      </right>
      <top style="medium">
        <color theme="1"/>
      </top>
      <bottom/>
      <diagonal/>
    </border>
    <border>
      <left style="medium">
        <color indexed="64"/>
      </left>
      <right style="thin">
        <color indexed="64"/>
      </right>
      <top style="medium">
        <color theme="1"/>
      </top>
      <bottom style="medium">
        <color theme="1"/>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theme="1"/>
      </top>
      <bottom style="medium">
        <color theme="1"/>
      </bottom>
      <diagonal/>
    </border>
    <border>
      <left style="thin">
        <color indexed="64"/>
      </left>
      <right/>
      <top/>
      <bottom style="medium">
        <color indexed="64"/>
      </bottom>
      <diagonal/>
    </border>
    <border>
      <left/>
      <right/>
      <top style="thick">
        <color auto="1"/>
      </top>
      <bottom/>
      <diagonal/>
    </border>
    <border>
      <left style="thin">
        <color indexed="64"/>
      </left>
      <right/>
      <top style="thick">
        <color auto="1"/>
      </top>
      <bottom/>
      <diagonal/>
    </border>
    <border>
      <left style="thin">
        <color indexed="64"/>
      </left>
      <right style="thin">
        <color indexed="64"/>
      </right>
      <top style="medium">
        <color theme="1"/>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top/>
      <bottom style="thick">
        <color indexed="64"/>
      </bottom>
      <diagonal/>
    </border>
    <border>
      <left style="thick">
        <color rgb="FF7030A0"/>
      </left>
      <right style="medium">
        <color rgb="FF7030A0"/>
      </right>
      <top style="thick">
        <color rgb="FF7030A0"/>
      </top>
      <bottom style="thin">
        <color rgb="FF7030A0"/>
      </bottom>
      <diagonal/>
    </border>
    <border>
      <left style="medium">
        <color rgb="FF7030A0"/>
      </left>
      <right style="thick">
        <color rgb="FF7030A0"/>
      </right>
      <top style="thick">
        <color rgb="FF7030A0"/>
      </top>
      <bottom style="thin">
        <color rgb="FF7030A0"/>
      </bottom>
      <diagonal/>
    </border>
    <border>
      <left style="thick">
        <color rgb="FF7030A0"/>
      </left>
      <right style="medium">
        <color rgb="FF7030A0"/>
      </right>
      <top style="thin">
        <color rgb="FF7030A0"/>
      </top>
      <bottom style="thin">
        <color rgb="FF7030A0"/>
      </bottom>
      <diagonal/>
    </border>
    <border>
      <left style="medium">
        <color rgb="FF7030A0"/>
      </left>
      <right style="thick">
        <color rgb="FF7030A0"/>
      </right>
      <top style="thin">
        <color rgb="FF7030A0"/>
      </top>
      <bottom style="thin">
        <color rgb="FF7030A0"/>
      </bottom>
      <diagonal/>
    </border>
    <border>
      <left style="thick">
        <color rgb="FF7030A0"/>
      </left>
      <right style="medium">
        <color rgb="FF7030A0"/>
      </right>
      <top style="thin">
        <color rgb="FF7030A0"/>
      </top>
      <bottom style="thick">
        <color rgb="FF7030A0"/>
      </bottom>
      <diagonal/>
    </border>
    <border>
      <left style="medium">
        <color rgb="FF7030A0"/>
      </left>
      <right style="thick">
        <color rgb="FF7030A0"/>
      </right>
      <top style="thin">
        <color rgb="FF7030A0"/>
      </top>
      <bottom style="thick">
        <color rgb="FF7030A0"/>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s>
  <cellStyleXfs count="60">
    <xf numFmtId="0" fontId="0" fillId="0" borderId="0"/>
    <xf numFmtId="43" fontId="30" fillId="0" borderId="0" applyFont="0" applyFill="0" applyBorder="0" applyAlignment="0" applyProtection="0"/>
    <xf numFmtId="0" fontId="31" fillId="0" borderId="0" applyNumberFormat="0" applyFill="0" applyBorder="0" applyAlignment="0" applyProtection="0"/>
    <xf numFmtId="44" fontId="30" fillId="0" borderId="0" applyFont="0" applyFill="0" applyBorder="0" applyAlignment="0" applyProtection="0"/>
    <xf numFmtId="0" fontId="30" fillId="0" borderId="0"/>
    <xf numFmtId="0" fontId="30" fillId="0" borderId="0"/>
    <xf numFmtId="0" fontId="29" fillId="0" borderId="0"/>
    <xf numFmtId="0" fontId="29" fillId="2" borderId="1" applyNumberFormat="0" applyFont="0" applyAlignment="0" applyProtection="0"/>
    <xf numFmtId="9" fontId="30" fillId="0" borderId="0" applyFont="0" applyFill="0" applyBorder="0" applyAlignment="0" applyProtection="0"/>
    <xf numFmtId="0" fontId="30" fillId="0" borderId="0"/>
    <xf numFmtId="0" fontId="28" fillId="0" borderId="0"/>
    <xf numFmtId="43" fontId="28" fillId="0" borderId="0" applyFont="0" applyFill="0" applyBorder="0" applyAlignment="0" applyProtection="0"/>
    <xf numFmtId="9" fontId="28" fillId="0" borderId="0" applyFont="0" applyFill="0" applyBorder="0" applyAlignment="0" applyProtection="0"/>
    <xf numFmtId="0" fontId="27" fillId="0" borderId="0"/>
    <xf numFmtId="0" fontId="27" fillId="2" borderId="1" applyNumberFormat="0" applyFont="0" applyAlignment="0" applyProtection="0"/>
    <xf numFmtId="0" fontId="27" fillId="0" borderId="0"/>
    <xf numFmtId="43" fontId="27" fillId="0" borderId="0" applyFont="0" applyFill="0" applyBorder="0" applyAlignment="0" applyProtection="0"/>
    <xf numFmtId="9" fontId="27" fillId="0" borderId="0" applyFont="0" applyFill="0" applyBorder="0" applyAlignment="0" applyProtection="0"/>
    <xf numFmtId="0" fontId="26" fillId="0" borderId="0"/>
    <xf numFmtId="0" fontId="46" fillId="0" borderId="0"/>
    <xf numFmtId="0" fontId="25" fillId="0" borderId="0"/>
    <xf numFmtId="0" fontId="24" fillId="0" borderId="0"/>
    <xf numFmtId="0" fontId="23" fillId="0" borderId="0"/>
    <xf numFmtId="9" fontId="23" fillId="0" borderId="0" applyFont="0" applyFill="0" applyBorder="0" applyAlignment="0" applyProtection="0"/>
    <xf numFmtId="43" fontId="23" fillId="0" borderId="0" applyFont="0" applyFill="0" applyBorder="0" applyAlignment="0" applyProtection="0"/>
    <xf numFmtId="43" fontId="43" fillId="0" borderId="0" applyFont="0" applyFill="0" applyBorder="0" applyAlignment="0" applyProtection="0"/>
    <xf numFmtId="0" fontId="54" fillId="0" borderId="0"/>
    <xf numFmtId="0" fontId="30" fillId="0" borderId="0"/>
    <xf numFmtId="9" fontId="43" fillId="0" borderId="0" applyFont="0" applyFill="0" applyBorder="0" applyAlignment="0" applyProtection="0"/>
    <xf numFmtId="9" fontId="30" fillId="0" borderId="0" applyFont="0" applyFill="0" applyBorder="0" applyAlignment="0" applyProtection="0"/>
    <xf numFmtId="0" fontId="30" fillId="0" borderId="0"/>
    <xf numFmtId="0" fontId="55" fillId="0" borderId="0"/>
    <xf numFmtId="0" fontId="22" fillId="0" borderId="0"/>
    <xf numFmtId="0" fontId="56" fillId="0" borderId="0"/>
    <xf numFmtId="0" fontId="30" fillId="0" borderId="0"/>
    <xf numFmtId="43" fontId="22" fillId="0" borderId="0" applyFont="0" applyFill="0" applyBorder="0" applyAlignment="0" applyProtection="0"/>
    <xf numFmtId="0" fontId="21" fillId="0" borderId="0"/>
    <xf numFmtId="0" fontId="20" fillId="0" borderId="0"/>
    <xf numFmtId="0" fontId="19" fillId="0" borderId="0"/>
    <xf numFmtId="0" fontId="18" fillId="0" borderId="0"/>
    <xf numFmtId="0" fontId="17" fillId="0" borderId="0"/>
    <xf numFmtId="0" fontId="16" fillId="0" borderId="0"/>
    <xf numFmtId="0" fontId="16" fillId="0" borderId="0"/>
    <xf numFmtId="0" fontId="15" fillId="0" borderId="0"/>
    <xf numFmtId="0" fontId="15" fillId="0" borderId="0"/>
    <xf numFmtId="0" fontId="14" fillId="0" borderId="0"/>
    <xf numFmtId="0" fontId="13" fillId="0" borderId="0"/>
    <xf numFmtId="0" fontId="12" fillId="0" borderId="0"/>
    <xf numFmtId="9" fontId="67" fillId="0" borderId="0" applyFont="0" applyFill="0" applyBorder="0" applyAlignment="0" applyProtection="0"/>
    <xf numFmtId="0" fontId="11" fillId="0" borderId="0"/>
    <xf numFmtId="0" fontId="10" fillId="0" borderId="0"/>
    <xf numFmtId="0" fontId="69" fillId="0" borderId="0" applyNumberFormat="0" applyFill="0" applyBorder="0" applyAlignment="0" applyProtection="0"/>
    <xf numFmtId="0" fontId="9" fillId="0" borderId="0"/>
    <xf numFmtId="0" fontId="8" fillId="0" borderId="0"/>
    <xf numFmtId="0" fontId="7" fillId="0" borderId="0"/>
    <xf numFmtId="0" fontId="6" fillId="0" borderId="0"/>
    <xf numFmtId="0" fontId="4" fillId="0" borderId="0"/>
    <xf numFmtId="43" fontId="4" fillId="0" borderId="0" applyFont="0" applyFill="0" applyBorder="0" applyAlignment="0" applyProtection="0"/>
    <xf numFmtId="169" fontId="30" fillId="0" borderId="0" applyFont="0" applyFill="0" applyBorder="0" applyAlignment="0" applyProtection="0"/>
    <xf numFmtId="0" fontId="1" fillId="0" borderId="0"/>
  </cellStyleXfs>
  <cellXfs count="399">
    <xf numFmtId="0" fontId="0" fillId="0" borderId="0" xfId="0"/>
    <xf numFmtId="0" fontId="0" fillId="0" borderId="0" xfId="0"/>
    <xf numFmtId="0" fontId="23" fillId="0" borderId="0" xfId="22" applyAlignment="1">
      <alignment vertical="center"/>
    </xf>
    <xf numFmtId="0" fontId="23" fillId="0" borderId="4" xfId="22" applyBorder="1" applyAlignment="1">
      <alignment vertical="center"/>
    </xf>
    <xf numFmtId="0" fontId="23" fillId="0" borderId="5" xfId="22" applyBorder="1" applyAlignment="1">
      <alignment vertical="center"/>
    </xf>
    <xf numFmtId="0" fontId="23" fillId="0" borderId="4" xfId="22" applyFill="1" applyBorder="1" applyAlignment="1">
      <alignment vertical="center"/>
    </xf>
    <xf numFmtId="0" fontId="23" fillId="0" borderId="0" xfId="22" applyBorder="1" applyAlignment="1">
      <alignment vertical="center"/>
    </xf>
    <xf numFmtId="0" fontId="22" fillId="0" borderId="0" xfId="32"/>
    <xf numFmtId="0" fontId="56" fillId="0" borderId="3" xfId="33" applyFill="1" applyBorder="1" applyAlignment="1">
      <alignment horizontal="center" vertical="center"/>
    </xf>
    <xf numFmtId="0" fontId="56" fillId="0" borderId="3" xfId="33" applyBorder="1" applyAlignment="1">
      <alignment horizontal="center" vertical="center"/>
    </xf>
    <xf numFmtId="0" fontId="60" fillId="0" borderId="0" xfId="34" applyFont="1" applyFill="1" applyBorder="1"/>
    <xf numFmtId="0" fontId="30" fillId="0" borderId="0" xfId="34" applyFont="1" applyFill="1" applyBorder="1"/>
    <xf numFmtId="0" fontId="52" fillId="0" borderId="0" xfId="32" applyFont="1" applyFill="1" applyBorder="1"/>
    <xf numFmtId="17" fontId="30" fillId="0" borderId="0" xfId="34" applyNumberFormat="1" applyFont="1" applyFill="1" applyBorder="1"/>
    <xf numFmtId="0" fontId="52" fillId="0" borderId="0" xfId="32" applyFont="1" applyFill="1" applyBorder="1" applyAlignment="1">
      <alignment vertical="center"/>
    </xf>
    <xf numFmtId="1" fontId="30" fillId="0" borderId="0" xfId="34" applyNumberFormat="1" applyFont="1" applyFill="1" applyBorder="1"/>
    <xf numFmtId="0" fontId="42" fillId="0" borderId="0" xfId="34" applyFont="1" applyFill="1" applyBorder="1" applyAlignment="1">
      <alignment horizontal="right"/>
    </xf>
    <xf numFmtId="165" fontId="62" fillId="0" borderId="16" xfId="33" applyNumberFormat="1" applyFont="1" applyFill="1" applyBorder="1" applyAlignment="1">
      <alignment horizontal="center" vertical="center"/>
    </xf>
    <xf numFmtId="165" fontId="62" fillId="0" borderId="17" xfId="33" applyNumberFormat="1" applyFont="1" applyFill="1" applyBorder="1" applyAlignment="1">
      <alignment horizontal="center" vertical="center"/>
    </xf>
    <xf numFmtId="0" fontId="30" fillId="8" borderId="19" xfId="34" applyFont="1" applyFill="1" applyBorder="1"/>
    <xf numFmtId="164" fontId="30" fillId="0" borderId="0" xfId="35" applyNumberFormat="1" applyFont="1" applyFill="1" applyBorder="1"/>
    <xf numFmtId="10" fontId="30" fillId="0" borderId="0" xfId="34" applyNumberFormat="1"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Fill="1" applyAlignment="1">
      <alignment horizontal="center" vertical="center"/>
    </xf>
    <xf numFmtId="165" fontId="63" fillId="0" borderId="15" xfId="33" applyNumberFormat="1" applyFont="1" applyFill="1" applyBorder="1" applyAlignment="1">
      <alignment horizontal="center" vertical="center"/>
    </xf>
    <xf numFmtId="165" fontId="63" fillId="0" borderId="14" xfId="33" applyNumberFormat="1" applyFont="1" applyFill="1" applyBorder="1" applyAlignment="1">
      <alignment horizontal="center" vertical="center"/>
    </xf>
    <xf numFmtId="165" fontId="63" fillId="0" borderId="23" xfId="33" applyNumberFormat="1" applyFont="1" applyFill="1" applyBorder="1" applyAlignment="1">
      <alignment horizontal="center" vertical="center"/>
    </xf>
    <xf numFmtId="0" fontId="52" fillId="0" borderId="17" xfId="32" applyFont="1" applyFill="1" applyBorder="1"/>
    <xf numFmtId="165" fontId="52" fillId="0" borderId="17" xfId="32" applyNumberFormat="1" applyFont="1" applyFill="1" applyBorder="1"/>
    <xf numFmtId="17" fontId="30" fillId="0" borderId="21" xfId="34" applyNumberFormat="1" applyFont="1" applyFill="1" applyBorder="1"/>
    <xf numFmtId="165" fontId="63" fillId="0" borderId="0" xfId="33" applyNumberFormat="1" applyFont="1" applyFill="1" applyBorder="1" applyAlignment="1">
      <alignment horizontal="center" vertical="center"/>
    </xf>
    <xf numFmtId="0" fontId="0" fillId="0" borderId="0" xfId="0" applyFill="1" applyAlignment="1">
      <alignment horizontal="center"/>
    </xf>
    <xf numFmtId="14" fontId="0" fillId="0" borderId="0" xfId="0" applyNumberFormat="1" applyFill="1" applyAlignment="1">
      <alignment horizontal="center" vertical="center"/>
    </xf>
    <xf numFmtId="0" fontId="23" fillId="0" borderId="0" xfId="22" applyFill="1" applyAlignment="1">
      <alignment vertical="center"/>
    </xf>
    <xf numFmtId="0" fontId="32" fillId="0" borderId="0" xfId="32" applyFont="1" applyAlignment="1">
      <alignment horizontal="center" vertical="center"/>
    </xf>
    <xf numFmtId="0" fontId="32" fillId="0" borderId="0" xfId="32" applyFont="1"/>
    <xf numFmtId="166" fontId="52" fillId="0" borderId="0" xfId="32" applyNumberFormat="1" applyFont="1" applyFill="1" applyBorder="1"/>
    <xf numFmtId="0" fontId="64" fillId="0" borderId="0" xfId="22" applyFont="1" applyAlignment="1">
      <alignment vertical="center"/>
    </xf>
    <xf numFmtId="0" fontId="71" fillId="0" borderId="0" xfId="22" applyFont="1" applyAlignment="1">
      <alignment vertical="center"/>
    </xf>
    <xf numFmtId="0" fontId="22" fillId="0" borderId="0" xfId="32" applyFill="1"/>
    <xf numFmtId="0" fontId="65" fillId="0" borderId="0" xfId="34" applyFont="1" applyFill="1" applyBorder="1"/>
    <xf numFmtId="165" fontId="55" fillId="0" borderId="3" xfId="33" applyNumberFormat="1" applyFont="1" applyFill="1" applyBorder="1" applyAlignment="1">
      <alignment horizontal="center" vertical="center"/>
    </xf>
    <xf numFmtId="0" fontId="23" fillId="0" borderId="0" xfId="22" applyFill="1" applyBorder="1" applyAlignment="1">
      <alignment vertical="center"/>
    </xf>
    <xf numFmtId="0" fontId="23" fillId="0" borderId="0" xfId="22" applyAlignment="1">
      <alignment horizontal="center" vertical="center" wrapText="1"/>
    </xf>
    <xf numFmtId="0" fontId="32" fillId="4" borderId="6" xfId="22" applyFont="1" applyFill="1" applyBorder="1" applyAlignment="1">
      <alignment horizontal="center" vertical="center" wrapText="1"/>
    </xf>
    <xf numFmtId="0" fontId="32" fillId="4" borderId="7" xfId="22" applyFont="1" applyFill="1" applyBorder="1" applyAlignment="1">
      <alignment horizontal="center" vertical="center" wrapText="1"/>
    </xf>
    <xf numFmtId="0" fontId="33" fillId="4" borderId="6" xfId="22" applyFont="1" applyFill="1" applyBorder="1" applyAlignment="1">
      <alignment horizontal="center" vertical="center" wrapText="1"/>
    </xf>
    <xf numFmtId="0" fontId="32" fillId="4" borderId="8" xfId="22" applyFont="1" applyFill="1" applyBorder="1" applyAlignment="1">
      <alignment horizontal="center" vertical="center" wrapText="1"/>
    </xf>
    <xf numFmtId="0" fontId="34" fillId="4" borderId="6" xfId="22" applyFont="1" applyFill="1" applyBorder="1" applyAlignment="1">
      <alignment horizontal="center" vertical="center" wrapText="1"/>
    </xf>
    <xf numFmtId="0" fontId="36" fillId="4" borderId="9" xfId="22" applyFont="1" applyFill="1" applyBorder="1" applyAlignment="1">
      <alignment horizontal="center" vertical="center" wrapText="1"/>
    </xf>
    <xf numFmtId="0" fontId="50" fillId="4" borderId="7" xfId="22" applyFont="1" applyFill="1" applyBorder="1" applyAlignment="1">
      <alignment horizontal="center" vertical="center" wrapText="1"/>
    </xf>
    <xf numFmtId="10" fontId="32" fillId="4" borderId="7" xfId="23" applyNumberFormat="1" applyFont="1" applyFill="1" applyBorder="1" applyAlignment="1">
      <alignment horizontal="center" vertical="center" wrapText="1"/>
    </xf>
    <xf numFmtId="0" fontId="23" fillId="0" borderId="0" xfId="22" applyBorder="1" applyAlignment="1">
      <alignment horizontal="center" vertical="center"/>
    </xf>
    <xf numFmtId="0" fontId="23" fillId="0" borderId="0" xfId="22" applyAlignment="1">
      <alignment horizontal="center" vertical="center"/>
    </xf>
    <xf numFmtId="0" fontId="23" fillId="0" borderId="4" xfId="22" applyBorder="1" applyAlignment="1">
      <alignment horizontal="center" vertical="center"/>
    </xf>
    <xf numFmtId="0" fontId="23" fillId="0" borderId="5" xfId="22" applyBorder="1" applyAlignment="1">
      <alignment horizontal="center" vertical="center"/>
    </xf>
    <xf numFmtId="0" fontId="64" fillId="0" borderId="4" xfId="22" applyFont="1" applyBorder="1" applyAlignment="1">
      <alignment vertical="center"/>
    </xf>
    <xf numFmtId="0" fontId="23" fillId="0" borderId="0" xfId="22" applyFill="1" applyAlignment="1">
      <alignment horizontal="center" vertical="center"/>
    </xf>
    <xf numFmtId="0" fontId="32" fillId="0" borderId="0" xfId="22" applyFont="1" applyBorder="1" applyAlignment="1">
      <alignment horizontal="left" vertical="center"/>
    </xf>
    <xf numFmtId="0" fontId="47" fillId="0" borderId="0" xfId="22" applyFont="1" applyAlignment="1">
      <alignment horizontal="left" vertical="center"/>
    </xf>
    <xf numFmtId="0" fontId="0" fillId="0" borderId="0" xfId="0" applyAlignment="1">
      <alignment horizontal="center" vertical="center"/>
    </xf>
    <xf numFmtId="0" fontId="65" fillId="0" borderId="0" xfId="0" applyFont="1"/>
    <xf numFmtId="0" fontId="30" fillId="0" borderId="0" xfId="0" applyFont="1" applyAlignment="1">
      <alignment horizontal="center" vertical="center"/>
    </xf>
    <xf numFmtId="14" fontId="30" fillId="0" borderId="0" xfId="0" applyNumberFormat="1" applyFont="1" applyAlignment="1">
      <alignment horizontal="center" vertical="center"/>
    </xf>
    <xf numFmtId="2" fontId="30" fillId="0" borderId="0" xfId="0" applyNumberFormat="1" applyFont="1" applyAlignment="1">
      <alignment horizontal="center" vertical="center"/>
    </xf>
    <xf numFmtId="167" fontId="30" fillId="0" borderId="0" xfId="0" applyNumberFormat="1" applyFont="1" applyAlignment="1">
      <alignment horizontal="center" vertical="center"/>
    </xf>
    <xf numFmtId="0" fontId="73" fillId="0" borderId="0" xfId="0" applyFont="1" applyFill="1" applyAlignment="1">
      <alignment horizontal="center"/>
    </xf>
    <xf numFmtId="165" fontId="62" fillId="0" borderId="20" xfId="33" applyNumberFormat="1" applyFont="1" applyFill="1" applyBorder="1" applyAlignment="1">
      <alignment horizontal="center" vertical="center"/>
    </xf>
    <xf numFmtId="164" fontId="42" fillId="0" borderId="0" xfId="35" applyNumberFormat="1" applyFont="1" applyFill="1" applyBorder="1"/>
    <xf numFmtId="165" fontId="62" fillId="0" borderId="0" xfId="33" applyNumberFormat="1" applyFont="1" applyFill="1" applyBorder="1" applyAlignment="1">
      <alignment horizontal="center" vertical="center"/>
    </xf>
    <xf numFmtId="0" fontId="51" fillId="0" borderId="0" xfId="32" applyFont="1" applyFill="1" applyBorder="1"/>
    <xf numFmtId="0" fontId="30" fillId="0" borderId="26" xfId="32" applyFont="1" applyFill="1" applyBorder="1" applyAlignment="1">
      <alignment horizontal="center" vertical="center" wrapText="1"/>
    </xf>
    <xf numFmtId="0" fontId="30" fillId="0" borderId="27" xfId="32" applyFont="1" applyFill="1" applyBorder="1" applyAlignment="1">
      <alignment horizontal="center" vertical="center" wrapText="1"/>
    </xf>
    <xf numFmtId="0" fontId="52" fillId="0" borderId="28" xfId="32" applyFont="1" applyFill="1" applyBorder="1"/>
    <xf numFmtId="0" fontId="52" fillId="0" borderId="29" xfId="32" applyFont="1" applyFill="1" applyBorder="1"/>
    <xf numFmtId="1" fontId="52" fillId="0" borderId="28" xfId="32" applyNumberFormat="1" applyFont="1" applyFill="1" applyBorder="1"/>
    <xf numFmtId="0" fontId="61" fillId="0" borderId="2" xfId="32" applyFont="1" applyFill="1" applyBorder="1" applyAlignment="1">
      <alignment vertical="center" wrapText="1"/>
    </xf>
    <xf numFmtId="0" fontId="52" fillId="0" borderId="30" xfId="32" applyFont="1" applyFill="1" applyBorder="1"/>
    <xf numFmtId="0" fontId="30" fillId="0" borderId="31" xfId="32" applyFont="1" applyFill="1" applyBorder="1" applyAlignment="1">
      <alignment vertical="center" wrapText="1"/>
    </xf>
    <xf numFmtId="165" fontId="52" fillId="0" borderId="29" xfId="32" applyNumberFormat="1" applyFont="1" applyFill="1" applyBorder="1"/>
    <xf numFmtId="165" fontId="62" fillId="0" borderId="24" xfId="33" applyNumberFormat="1" applyFont="1" applyFill="1" applyBorder="1" applyAlignment="1">
      <alignment horizontal="center" vertical="center"/>
    </xf>
    <xf numFmtId="165" fontId="62" fillId="0" borderId="18" xfId="33" applyNumberFormat="1" applyFont="1" applyFill="1" applyBorder="1" applyAlignment="1">
      <alignment horizontal="center" vertical="center" wrapText="1"/>
    </xf>
    <xf numFmtId="165" fontId="63" fillId="0" borderId="25" xfId="33" applyNumberFormat="1" applyFont="1" applyFill="1" applyBorder="1" applyAlignment="1">
      <alignment horizontal="center" vertical="center"/>
    </xf>
    <xf numFmtId="165" fontId="63" fillId="0" borderId="11" xfId="33" applyNumberFormat="1" applyFont="1" applyFill="1" applyBorder="1" applyAlignment="1">
      <alignment horizontal="center" vertical="center"/>
    </xf>
    <xf numFmtId="165" fontId="62" fillId="0" borderId="33" xfId="33" applyNumberFormat="1" applyFont="1" applyFill="1" applyBorder="1" applyAlignment="1">
      <alignment horizontal="center" vertical="center"/>
    </xf>
    <xf numFmtId="0" fontId="30" fillId="8" borderId="32" xfId="34" applyFont="1" applyFill="1" applyBorder="1"/>
    <xf numFmtId="165" fontId="63" fillId="0" borderId="34" xfId="33" applyNumberFormat="1" applyFont="1" applyFill="1" applyBorder="1" applyAlignment="1">
      <alignment horizontal="center" vertical="center"/>
    </xf>
    <xf numFmtId="0" fontId="30" fillId="8" borderId="10" xfId="34" applyFont="1" applyFill="1" applyBorder="1"/>
    <xf numFmtId="165" fontId="63" fillId="0" borderId="35" xfId="33" applyNumberFormat="1" applyFont="1" applyFill="1" applyBorder="1" applyAlignment="1">
      <alignment horizontal="center" vertical="center"/>
    </xf>
    <xf numFmtId="165" fontId="63" fillId="0" borderId="8" xfId="33" applyNumberFormat="1" applyFont="1" applyFill="1" applyBorder="1" applyAlignment="1">
      <alignment horizontal="center" vertical="center"/>
    </xf>
    <xf numFmtId="0" fontId="30" fillId="8" borderId="21" xfId="34" applyFont="1" applyFill="1" applyBorder="1"/>
    <xf numFmtId="0" fontId="30" fillId="7" borderId="26" xfId="32" applyFont="1" applyFill="1" applyBorder="1" applyAlignment="1">
      <alignment horizontal="center" vertical="center" wrapText="1"/>
    </xf>
    <xf numFmtId="0" fontId="30" fillId="7" borderId="27" xfId="32" applyFont="1" applyFill="1" applyBorder="1" applyAlignment="1">
      <alignment horizontal="center" vertical="center" wrapText="1"/>
    </xf>
    <xf numFmtId="0" fontId="52" fillId="7" borderId="28" xfId="32" applyFont="1" applyFill="1" applyBorder="1"/>
    <xf numFmtId="0" fontId="52" fillId="7" borderId="29" xfId="32" applyFont="1" applyFill="1" applyBorder="1"/>
    <xf numFmtId="0" fontId="0" fillId="0" borderId="0" xfId="0" applyAlignment="1">
      <alignment wrapText="1"/>
    </xf>
    <xf numFmtId="0" fontId="42" fillId="0" borderId="36" xfId="0" applyFont="1" applyBorder="1" applyAlignment="1">
      <alignment horizontal="right"/>
    </xf>
    <xf numFmtId="0" fontId="30" fillId="0" borderId="37" xfId="0" applyFont="1" applyBorder="1"/>
    <xf numFmtId="0" fontId="42" fillId="0" borderId="38" xfId="0" applyFont="1" applyBorder="1" applyAlignment="1">
      <alignment horizontal="right"/>
    </xf>
    <xf numFmtId="0" fontId="30" fillId="0" borderId="39" xfId="0" applyFont="1" applyBorder="1"/>
    <xf numFmtId="0" fontId="0" fillId="0" borderId="36" xfId="0" applyBorder="1"/>
    <xf numFmtId="0" fontId="0" fillId="0" borderId="37" xfId="0" applyBorder="1"/>
    <xf numFmtId="0" fontId="30" fillId="0" borderId="0" xfId="0" applyFont="1"/>
    <xf numFmtId="165" fontId="55" fillId="0" borderId="13" xfId="33" applyNumberFormat="1" applyFont="1" applyFill="1" applyBorder="1" applyAlignment="1">
      <alignment horizontal="center" vertical="center"/>
    </xf>
    <xf numFmtId="0" fontId="75" fillId="0" borderId="3" xfId="33" applyFont="1" applyBorder="1" applyAlignment="1">
      <alignment horizontal="center" vertical="center"/>
    </xf>
    <xf numFmtId="0" fontId="0" fillId="0" borderId="0" xfId="0" applyAlignment="1">
      <alignment horizontal="right" vertical="center"/>
    </xf>
    <xf numFmtId="0" fontId="73" fillId="0" borderId="0" xfId="0" applyFont="1" applyFill="1" applyAlignment="1">
      <alignment horizontal="center" vertical="center"/>
    </xf>
    <xf numFmtId="165" fontId="57" fillId="10" borderId="3" xfId="33" applyNumberFormat="1" applyFont="1" applyFill="1" applyBorder="1" applyAlignment="1">
      <alignment horizontal="center" vertical="center"/>
    </xf>
    <xf numFmtId="165" fontId="77" fillId="9" borderId="3" xfId="33" applyNumberFormat="1" applyFont="1" applyFill="1" applyBorder="1" applyAlignment="1">
      <alignment horizontal="center" vertical="center"/>
    </xf>
    <xf numFmtId="165" fontId="59" fillId="11" borderId="3" xfId="33" applyNumberFormat="1" applyFont="1" applyFill="1" applyBorder="1" applyAlignment="1">
      <alignment horizontal="center" vertical="center"/>
    </xf>
    <xf numFmtId="165" fontId="59" fillId="11" borderId="13" xfId="33" applyNumberFormat="1" applyFont="1" applyFill="1" applyBorder="1" applyAlignment="1">
      <alignment horizontal="center" vertical="center"/>
    </xf>
    <xf numFmtId="0" fontId="52" fillId="0" borderId="42" xfId="32" applyFont="1" applyFill="1" applyBorder="1"/>
    <xf numFmtId="0" fontId="71" fillId="0" borderId="0" xfId="22" applyFont="1" applyBorder="1" applyAlignment="1">
      <alignment horizontal="center" vertical="center"/>
    </xf>
    <xf numFmtId="0" fontId="71" fillId="0" borderId="0" xfId="22" applyFont="1" applyBorder="1" applyAlignment="1">
      <alignment horizontal="center" vertical="center" wrapText="1"/>
    </xf>
    <xf numFmtId="0" fontId="71" fillId="0" borderId="0" xfId="22" applyNumberFormat="1" applyFont="1" applyBorder="1" applyAlignment="1">
      <alignment horizontal="center" vertical="center"/>
    </xf>
    <xf numFmtId="0" fontId="71" fillId="0" borderId="0" xfId="22" applyFont="1" applyFill="1" applyBorder="1" applyAlignment="1">
      <alignment horizontal="center" vertical="center"/>
    </xf>
    <xf numFmtId="0" fontId="23" fillId="0" borderId="0" xfId="22" applyFill="1" applyBorder="1" applyAlignment="1">
      <alignment horizontal="center" vertical="center"/>
    </xf>
    <xf numFmtId="168" fontId="71" fillId="0" borderId="0" xfId="22" applyNumberFormat="1" applyFont="1" applyBorder="1" applyAlignment="1">
      <alignment horizontal="center" vertical="center"/>
    </xf>
    <xf numFmtId="168" fontId="71" fillId="0" borderId="0" xfId="22" applyNumberFormat="1" applyFont="1" applyFill="1" applyBorder="1" applyAlignment="1">
      <alignment horizontal="center" vertical="center"/>
    </xf>
    <xf numFmtId="0" fontId="23" fillId="0" borderId="0" xfId="22" applyNumberFormat="1" applyBorder="1" applyAlignment="1">
      <alignment horizontal="center" vertical="center"/>
    </xf>
    <xf numFmtId="165" fontId="63" fillId="3" borderId="16" xfId="33" applyNumberFormat="1" applyFont="1" applyFill="1" applyBorder="1" applyAlignment="1">
      <alignment horizontal="center" vertical="center"/>
    </xf>
    <xf numFmtId="165" fontId="63" fillId="3" borderId="17" xfId="33" applyNumberFormat="1" applyFont="1" applyFill="1" applyBorder="1" applyAlignment="1">
      <alignment horizontal="center" vertical="center"/>
    </xf>
    <xf numFmtId="165" fontId="62" fillId="3" borderId="18" xfId="33" applyNumberFormat="1" applyFont="1" applyFill="1" applyBorder="1" applyAlignment="1">
      <alignment horizontal="center" vertical="center"/>
    </xf>
    <xf numFmtId="165" fontId="63" fillId="5" borderId="22" xfId="33" applyNumberFormat="1" applyFont="1" applyFill="1" applyBorder="1" applyAlignment="1">
      <alignment horizontal="center" vertical="center"/>
    </xf>
    <xf numFmtId="165" fontId="63" fillId="5" borderId="17" xfId="33" applyNumberFormat="1" applyFont="1" applyFill="1" applyBorder="1" applyAlignment="1">
      <alignment horizontal="center" vertical="center"/>
    </xf>
    <xf numFmtId="165" fontId="62" fillId="5" borderId="18" xfId="33" applyNumberFormat="1" applyFont="1" applyFill="1" applyBorder="1" applyAlignment="1">
      <alignment horizontal="center" vertical="center"/>
    </xf>
    <xf numFmtId="0" fontId="30" fillId="12" borderId="19" xfId="34" applyFont="1" applyFill="1" applyBorder="1"/>
    <xf numFmtId="0" fontId="30" fillId="12" borderId="32" xfId="34" applyFont="1" applyFill="1" applyBorder="1"/>
    <xf numFmtId="0" fontId="30" fillId="12" borderId="21" xfId="34" applyFont="1" applyFill="1" applyBorder="1"/>
    <xf numFmtId="0" fontId="42" fillId="13" borderId="19" xfId="34" applyFont="1" applyFill="1" applyBorder="1"/>
    <xf numFmtId="0" fontId="42" fillId="13" borderId="32" xfId="34" applyFont="1" applyFill="1" applyBorder="1"/>
    <xf numFmtId="0" fontId="42" fillId="13" borderId="21" xfId="34" applyFont="1" applyFill="1" applyBorder="1"/>
    <xf numFmtId="165" fontId="63" fillId="14" borderId="22" xfId="33" applyNumberFormat="1" applyFont="1" applyFill="1" applyBorder="1" applyAlignment="1">
      <alignment horizontal="center" vertical="center"/>
    </xf>
    <xf numFmtId="165" fontId="63" fillId="14" borderId="17" xfId="33" applyNumberFormat="1" applyFont="1" applyFill="1" applyBorder="1" applyAlignment="1">
      <alignment horizontal="center" vertical="center"/>
    </xf>
    <xf numFmtId="165" fontId="62" fillId="14" borderId="18" xfId="33" applyNumberFormat="1" applyFont="1" applyFill="1" applyBorder="1" applyAlignment="1">
      <alignment horizontal="center" vertical="center"/>
    </xf>
    <xf numFmtId="14" fontId="0" fillId="0" borderId="0" xfId="0" applyNumberFormat="1" applyFill="1" applyAlignment="1">
      <alignment horizontal="center"/>
    </xf>
    <xf numFmtId="0" fontId="42" fillId="0" borderId="0" xfId="0" applyFont="1" applyAlignment="1">
      <alignment horizontal="center" vertical="center"/>
    </xf>
    <xf numFmtId="14" fontId="0" fillId="6" borderId="0" xfId="0" applyNumberFormat="1" applyFill="1" applyAlignment="1">
      <alignment horizontal="center" vertical="center"/>
    </xf>
    <xf numFmtId="0" fontId="0" fillId="6" borderId="0" xfId="0" applyFill="1" applyAlignment="1">
      <alignment horizontal="center" vertical="center"/>
    </xf>
    <xf numFmtId="0" fontId="42" fillId="6" borderId="5" xfId="0" applyFont="1" applyFill="1" applyBorder="1" applyAlignment="1">
      <alignment horizontal="center" vertical="center" wrapText="1"/>
    </xf>
    <xf numFmtId="14" fontId="42" fillId="6" borderId="5" xfId="0" applyNumberFormat="1" applyFont="1" applyFill="1" applyBorder="1" applyAlignment="1">
      <alignment horizontal="center" vertical="center" wrapText="1"/>
    </xf>
    <xf numFmtId="0" fontId="30" fillId="0" borderId="0" xfId="0" applyFont="1" applyFill="1" applyAlignment="1">
      <alignment horizontal="center" vertical="center"/>
    </xf>
    <xf numFmtId="14" fontId="30" fillId="0" borderId="0" xfId="0" applyNumberFormat="1" applyFont="1" applyFill="1" applyAlignment="1">
      <alignment horizontal="center" vertical="center"/>
    </xf>
    <xf numFmtId="0" fontId="0" fillId="0" borderId="0" xfId="0" applyFill="1"/>
    <xf numFmtId="0" fontId="65" fillId="0" borderId="0" xfId="0" applyFont="1" applyFill="1"/>
    <xf numFmtId="0" fontId="42" fillId="3" borderId="5" xfId="0" applyFont="1" applyFill="1" applyBorder="1" applyAlignment="1">
      <alignment horizontal="center" vertical="center" wrapText="1"/>
    </xf>
    <xf numFmtId="0" fontId="73" fillId="17" borderId="0" xfId="0" applyFont="1" applyFill="1" applyAlignment="1">
      <alignment horizontal="center"/>
    </xf>
    <xf numFmtId="0" fontId="0" fillId="0" borderId="0" xfId="0" applyFill="1" applyAlignment="1">
      <alignment horizontal="center" wrapText="1"/>
    </xf>
    <xf numFmtId="0" fontId="30" fillId="6" borderId="0" xfId="0" applyFont="1" applyFill="1" applyAlignment="1">
      <alignment horizontal="center" vertical="center"/>
    </xf>
    <xf numFmtId="0" fontId="5" fillId="0" borderId="0" xfId="22" applyFont="1" applyFill="1" applyBorder="1" applyAlignment="1">
      <alignment horizontal="center" vertical="center"/>
    </xf>
    <xf numFmtId="0" fontId="71" fillId="0" borderId="0" xfId="22" applyNumberFormat="1" applyFont="1" applyFill="1" applyBorder="1" applyAlignment="1">
      <alignment horizontal="center" vertical="center"/>
    </xf>
    <xf numFmtId="0" fontId="23" fillId="0" borderId="0" xfId="22" applyNumberFormat="1" applyFill="1" applyBorder="1" applyAlignment="1">
      <alignment horizontal="center" vertical="center"/>
    </xf>
    <xf numFmtId="0" fontId="3" fillId="0" borderId="0" xfId="22" applyFont="1" applyFill="1" applyBorder="1" applyAlignment="1">
      <alignment horizontal="center" vertical="center" wrapText="1"/>
    </xf>
    <xf numFmtId="0" fontId="23" fillId="18" borderId="0" xfId="22" applyFill="1" applyBorder="1" applyAlignment="1">
      <alignment horizontal="center" vertical="center"/>
    </xf>
    <xf numFmtId="0" fontId="3" fillId="18" borderId="0" xfId="22" applyFont="1" applyFill="1" applyBorder="1" applyAlignment="1">
      <alignment horizontal="center" vertical="center"/>
    </xf>
    <xf numFmtId="0" fontId="5" fillId="18" borderId="0" xfId="22" applyFont="1" applyFill="1" applyBorder="1" applyAlignment="1">
      <alignment horizontal="center" vertical="center"/>
    </xf>
    <xf numFmtId="2" fontId="23" fillId="0" borderId="0" xfId="22" applyNumberFormat="1" applyFill="1" applyBorder="1" applyAlignment="1">
      <alignment horizontal="center" vertical="center"/>
    </xf>
    <xf numFmtId="2" fontId="23" fillId="18" borderId="0" xfId="22" applyNumberFormat="1" applyFill="1" applyBorder="1" applyAlignment="1">
      <alignment horizontal="center" vertical="center"/>
    </xf>
    <xf numFmtId="0" fontId="3" fillId="0" borderId="0" xfId="22" applyFont="1" applyAlignment="1">
      <alignment vertical="center"/>
    </xf>
    <xf numFmtId="0" fontId="78" fillId="7" borderId="0" xfId="22" applyFont="1" applyFill="1" applyAlignment="1">
      <alignment horizontal="center" vertical="center"/>
    </xf>
    <xf numFmtId="0" fontId="32" fillId="7" borderId="8" xfId="22" applyFont="1" applyFill="1" applyBorder="1" applyAlignment="1">
      <alignment horizontal="center" vertical="center" wrapText="1"/>
    </xf>
    <xf numFmtId="0" fontId="23" fillId="7" borderId="0" xfId="22" applyFill="1" applyBorder="1" applyAlignment="1">
      <alignment horizontal="center" vertical="center"/>
    </xf>
    <xf numFmtId="0" fontId="23" fillId="7" borderId="0" xfId="22" applyFill="1" applyBorder="1" applyAlignment="1">
      <alignment vertical="center"/>
    </xf>
    <xf numFmtId="0" fontId="33" fillId="7" borderId="6" xfId="22" applyFont="1" applyFill="1" applyBorder="1" applyAlignment="1">
      <alignment horizontal="center" vertical="center" wrapText="1"/>
    </xf>
    <xf numFmtId="0" fontId="70" fillId="4" borderId="4" xfId="22" applyFont="1" applyFill="1" applyBorder="1" applyAlignment="1">
      <alignment horizontal="center" vertical="center" wrapText="1"/>
    </xf>
    <xf numFmtId="9" fontId="71" fillId="0" borderId="0" xfId="48" applyFont="1" applyFill="1" applyBorder="1" applyAlignment="1">
      <alignment horizontal="center" vertical="center"/>
    </xf>
    <xf numFmtId="0" fontId="71" fillId="0" borderId="4" xfId="22" applyFont="1" applyBorder="1" applyAlignment="1">
      <alignment vertical="center"/>
    </xf>
    <xf numFmtId="0" fontId="70" fillId="4" borderId="6" xfId="22" applyFont="1" applyFill="1" applyBorder="1" applyAlignment="1">
      <alignment horizontal="center" vertical="center" wrapText="1"/>
    </xf>
    <xf numFmtId="0" fontId="71" fillId="18" borderId="0" xfId="22" applyFont="1" applyFill="1" applyBorder="1" applyAlignment="1">
      <alignment horizontal="center" vertical="center"/>
    </xf>
    <xf numFmtId="0" fontId="71" fillId="0" borderId="0" xfId="22" applyFont="1" applyFill="1" applyAlignment="1">
      <alignment horizontal="center" vertical="center"/>
    </xf>
    <xf numFmtId="0" fontId="71" fillId="0" borderId="4" xfId="22" applyFont="1" applyFill="1" applyBorder="1" applyAlignment="1">
      <alignment horizontal="center" vertical="center"/>
    </xf>
    <xf numFmtId="10" fontId="71" fillId="18" borderId="0" xfId="22" applyNumberFormat="1" applyFont="1" applyFill="1" applyBorder="1" applyAlignment="1">
      <alignment horizontal="center" vertical="center"/>
    </xf>
    <xf numFmtId="9" fontId="71" fillId="18" borderId="0" xfId="48" applyFont="1" applyFill="1" applyBorder="1" applyAlignment="1">
      <alignment horizontal="center" vertical="center"/>
    </xf>
    <xf numFmtId="0" fontId="71" fillId="0" borderId="0" xfId="22" applyFont="1" applyAlignment="1">
      <alignment horizontal="center" vertical="center"/>
    </xf>
    <xf numFmtId="0" fontId="71" fillId="0" borderId="4" xfId="22" applyFont="1" applyBorder="1" applyAlignment="1">
      <alignment horizontal="center" vertical="center"/>
    </xf>
    <xf numFmtId="0" fontId="70" fillId="7" borderId="6" xfId="22" applyFont="1" applyFill="1" applyBorder="1" applyAlignment="1">
      <alignment horizontal="center" vertical="center" wrapText="1"/>
    </xf>
    <xf numFmtId="0" fontId="71" fillId="7" borderId="0" xfId="22" applyFont="1" applyFill="1" applyBorder="1" applyAlignment="1">
      <alignment horizontal="center" vertical="center"/>
    </xf>
    <xf numFmtId="0" fontId="32" fillId="7" borderId="6" xfId="22" applyFont="1" applyFill="1" applyBorder="1" applyAlignment="1">
      <alignment horizontal="center" vertical="center" wrapText="1"/>
    </xf>
    <xf numFmtId="0" fontId="5" fillId="7" borderId="0" xfId="22" applyFont="1" applyFill="1" applyBorder="1" applyAlignment="1">
      <alignment horizontal="center" vertical="center"/>
    </xf>
    <xf numFmtId="0" fontId="3" fillId="0" borderId="0" xfId="22" applyFont="1" applyFill="1" applyBorder="1" applyAlignment="1">
      <alignment vertical="center"/>
    </xf>
    <xf numFmtId="14" fontId="30" fillId="6" borderId="0" xfId="0" applyNumberFormat="1" applyFont="1" applyFill="1" applyAlignment="1">
      <alignment horizontal="center" vertical="center"/>
    </xf>
    <xf numFmtId="2" fontId="30" fillId="0" borderId="0" xfId="0" applyNumberFormat="1" applyFont="1" applyFill="1" applyAlignment="1">
      <alignment horizontal="center" vertical="center"/>
    </xf>
    <xf numFmtId="0" fontId="23" fillId="18" borderId="0" xfId="22" applyFill="1" applyAlignment="1">
      <alignment horizontal="center" vertical="center"/>
    </xf>
    <xf numFmtId="2" fontId="23" fillId="18" borderId="0" xfId="22" applyNumberFormat="1" applyFill="1" applyAlignment="1">
      <alignment horizontal="center" vertical="center"/>
    </xf>
    <xf numFmtId="0" fontId="32" fillId="4" borderId="44" xfId="22" applyFont="1" applyFill="1" applyBorder="1" applyAlignment="1">
      <alignment horizontal="center" vertical="center" wrapText="1"/>
    </xf>
    <xf numFmtId="0" fontId="23" fillId="18" borderId="12" xfId="22" applyFill="1" applyBorder="1" applyAlignment="1">
      <alignment horizontal="center" vertical="center"/>
    </xf>
    <xf numFmtId="0" fontId="32" fillId="4" borderId="4" xfId="22" applyFont="1" applyFill="1" applyBorder="1" applyAlignment="1">
      <alignment horizontal="center" vertical="center" wrapText="1"/>
    </xf>
    <xf numFmtId="0" fontId="32" fillId="4" borderId="46" xfId="22" applyFont="1" applyFill="1" applyBorder="1" applyAlignment="1">
      <alignment horizontal="center" vertical="center" wrapText="1"/>
    </xf>
    <xf numFmtId="2" fontId="3" fillId="18" borderId="12" xfId="22" applyNumberFormat="1" applyFont="1" applyFill="1" applyBorder="1" applyAlignment="1">
      <alignment horizontal="center" vertical="center"/>
    </xf>
    <xf numFmtId="2" fontId="23" fillId="18" borderId="12" xfId="22" applyNumberFormat="1" applyFill="1" applyBorder="1" applyAlignment="1">
      <alignment horizontal="center" vertical="center"/>
    </xf>
    <xf numFmtId="0" fontId="3" fillId="18" borderId="45" xfId="22" applyFont="1" applyFill="1" applyBorder="1" applyAlignment="1">
      <alignment horizontal="center" vertical="center" wrapText="1"/>
    </xf>
    <xf numFmtId="0" fontId="3" fillId="18" borderId="47" xfId="22" applyFont="1" applyFill="1" applyBorder="1" applyAlignment="1">
      <alignment horizontal="center" vertical="center" wrapText="1"/>
    </xf>
    <xf numFmtId="2" fontId="73" fillId="17" borderId="0" xfId="0" applyNumberFormat="1" applyFont="1" applyFill="1" applyAlignment="1">
      <alignment horizontal="center" vertical="center"/>
    </xf>
    <xf numFmtId="0" fontId="3" fillId="18" borderId="12" xfId="22" applyFont="1" applyFill="1" applyBorder="1" applyAlignment="1">
      <alignment horizontal="center" vertical="center"/>
    </xf>
    <xf numFmtId="0" fontId="3" fillId="18" borderId="0" xfId="22" applyFont="1" applyFill="1" applyAlignment="1">
      <alignment horizontal="center" vertical="center"/>
    </xf>
    <xf numFmtId="2" fontId="3" fillId="18" borderId="0" xfId="22" applyNumberFormat="1" applyFont="1" applyFill="1" applyAlignment="1">
      <alignment horizontal="center" vertical="center"/>
    </xf>
    <xf numFmtId="0" fontId="3" fillId="7" borderId="0" xfId="22" applyFont="1" applyFill="1" applyBorder="1" applyAlignment="1">
      <alignment horizontal="center" vertical="center"/>
    </xf>
    <xf numFmtId="0" fontId="3" fillId="7" borderId="0" xfId="22" applyFont="1" applyFill="1" applyBorder="1" applyAlignment="1">
      <alignment vertical="center"/>
    </xf>
    <xf numFmtId="0" fontId="3" fillId="0" borderId="0" xfId="22" applyFont="1" applyFill="1" applyAlignment="1">
      <alignment vertical="center"/>
    </xf>
    <xf numFmtId="0" fontId="3" fillId="0" borderId="0" xfId="22" applyFont="1" applyFill="1" applyAlignment="1">
      <alignment horizontal="center" vertical="center"/>
    </xf>
    <xf numFmtId="0" fontId="3" fillId="0" borderId="0" xfId="22" applyNumberFormat="1" applyFont="1" applyBorder="1" applyAlignment="1">
      <alignment horizontal="center" vertical="center"/>
    </xf>
    <xf numFmtId="0" fontId="3" fillId="0" borderId="0" xfId="22" applyFont="1" applyBorder="1" applyAlignment="1">
      <alignment horizontal="center" vertical="center"/>
    </xf>
    <xf numFmtId="0" fontId="3" fillId="18" borderId="48" xfId="22" applyFont="1" applyFill="1" applyBorder="1" applyAlignment="1">
      <alignment horizontal="center" vertical="center" wrapText="1"/>
    </xf>
    <xf numFmtId="0" fontId="23" fillId="18" borderId="8" xfId="22" applyFill="1" applyBorder="1" applyAlignment="1">
      <alignment horizontal="center" vertical="center"/>
    </xf>
    <xf numFmtId="0" fontId="23" fillId="18" borderId="5" xfId="22" applyFill="1" applyBorder="1" applyAlignment="1">
      <alignment horizontal="center" vertical="center"/>
    </xf>
    <xf numFmtId="0" fontId="3" fillId="18" borderId="5" xfId="22" applyFont="1" applyFill="1" applyBorder="1" applyAlignment="1">
      <alignment horizontal="center" vertical="center"/>
    </xf>
    <xf numFmtId="2" fontId="23" fillId="18" borderId="5" xfId="22" applyNumberFormat="1" applyFill="1" applyBorder="1" applyAlignment="1">
      <alignment horizontal="center" vertical="center"/>
    </xf>
    <xf numFmtId="2" fontId="23" fillId="18" borderId="8" xfId="22" applyNumberFormat="1" applyFill="1" applyBorder="1" applyAlignment="1">
      <alignment horizontal="center" vertical="center"/>
    </xf>
    <xf numFmtId="0" fontId="23" fillId="7" borderId="5" xfId="22" applyFill="1" applyBorder="1" applyAlignment="1">
      <alignment vertical="center"/>
    </xf>
    <xf numFmtId="0" fontId="5" fillId="7" borderId="5" xfId="22" applyFont="1" applyFill="1" applyBorder="1" applyAlignment="1">
      <alignment horizontal="center" vertical="center"/>
    </xf>
    <xf numFmtId="0" fontId="5" fillId="18" borderId="5" xfId="22" applyFont="1" applyFill="1" applyBorder="1" applyAlignment="1">
      <alignment horizontal="center" vertical="center"/>
    </xf>
    <xf numFmtId="9" fontId="71" fillId="18" borderId="5" xfId="48" applyFont="1" applyFill="1" applyBorder="1" applyAlignment="1">
      <alignment horizontal="center" vertical="center"/>
    </xf>
    <xf numFmtId="0" fontId="71" fillId="7" borderId="5" xfId="22" applyFont="1" applyFill="1" applyBorder="1" applyAlignment="1">
      <alignment horizontal="center" vertical="center"/>
    </xf>
    <xf numFmtId="0" fontId="71" fillId="18" borderId="5" xfId="22" applyFont="1" applyFill="1" applyBorder="1" applyAlignment="1">
      <alignment horizontal="center" vertical="center"/>
    </xf>
    <xf numFmtId="10" fontId="71" fillId="18" borderId="5" xfId="22" applyNumberFormat="1" applyFont="1" applyFill="1" applyBorder="1" applyAlignment="1">
      <alignment horizontal="center" vertical="center"/>
    </xf>
    <xf numFmtId="0" fontId="23" fillId="0" borderId="5" xfId="22" applyFill="1" applyBorder="1" applyAlignment="1">
      <alignment vertical="center"/>
    </xf>
    <xf numFmtId="0" fontId="71" fillId="0" borderId="5" xfId="22" applyNumberFormat="1" applyFont="1" applyBorder="1" applyAlignment="1">
      <alignment horizontal="center" vertical="center"/>
    </xf>
    <xf numFmtId="0" fontId="23" fillId="0" borderId="5" xfId="22" applyNumberFormat="1" applyBorder="1" applyAlignment="1">
      <alignment horizontal="center" vertical="center"/>
    </xf>
    <xf numFmtId="0" fontId="71" fillId="0" borderId="5" xfId="22" applyFont="1" applyFill="1" applyBorder="1" applyAlignment="1">
      <alignment horizontal="center" vertical="center"/>
    </xf>
    <xf numFmtId="0" fontId="23" fillId="0" borderId="5" xfId="22" applyFill="1" applyBorder="1" applyAlignment="1">
      <alignment horizontal="center" vertical="center"/>
    </xf>
    <xf numFmtId="168" fontId="71" fillId="0" borderId="5" xfId="22" applyNumberFormat="1" applyFont="1" applyFill="1" applyBorder="1" applyAlignment="1">
      <alignment horizontal="center" vertical="center"/>
    </xf>
    <xf numFmtId="0" fontId="23" fillId="19" borderId="0" xfId="22" applyFill="1" applyAlignment="1">
      <alignment horizontal="center" vertical="center"/>
    </xf>
    <xf numFmtId="0" fontId="23" fillId="19" borderId="12" xfId="22" applyFill="1" applyBorder="1" applyAlignment="1">
      <alignment horizontal="center" vertical="center"/>
    </xf>
    <xf numFmtId="0" fontId="3" fillId="19" borderId="12" xfId="22" applyFont="1" applyFill="1" applyBorder="1" applyAlignment="1">
      <alignment horizontal="center" vertical="center"/>
    </xf>
    <xf numFmtId="2" fontId="23" fillId="19" borderId="12" xfId="22" applyNumberFormat="1" applyFill="1" applyBorder="1" applyAlignment="1">
      <alignment horizontal="center" vertical="center"/>
    </xf>
    <xf numFmtId="2" fontId="23" fillId="19" borderId="43" xfId="22" applyNumberFormat="1" applyFill="1" applyBorder="1" applyAlignment="1">
      <alignment horizontal="center" vertical="center"/>
    </xf>
    <xf numFmtId="0" fontId="32" fillId="4" borderId="49" xfId="22" applyFont="1" applyFill="1" applyBorder="1" applyAlignment="1">
      <alignment horizontal="center" vertical="center" wrapText="1"/>
    </xf>
    <xf numFmtId="0" fontId="23" fillId="19" borderId="5" xfId="22" applyFill="1" applyBorder="1" applyAlignment="1">
      <alignment horizontal="center" vertical="center"/>
    </xf>
    <xf numFmtId="0" fontId="23" fillId="19" borderId="8" xfId="22" applyFill="1" applyBorder="1" applyAlignment="1">
      <alignment horizontal="center" vertical="center"/>
    </xf>
    <xf numFmtId="0" fontId="3" fillId="19" borderId="8" xfId="22" applyFont="1" applyFill="1" applyBorder="1" applyAlignment="1">
      <alignment horizontal="center" vertical="center"/>
    </xf>
    <xf numFmtId="2" fontId="23" fillId="19" borderId="8" xfId="22" applyNumberFormat="1" applyFill="1" applyBorder="1" applyAlignment="1">
      <alignment horizontal="center" vertical="center"/>
    </xf>
    <xf numFmtId="2" fontId="23" fillId="19" borderId="50" xfId="22" applyNumberFormat="1" applyFill="1" applyBorder="1" applyAlignment="1">
      <alignment horizontal="center" vertical="center"/>
    </xf>
    <xf numFmtId="0" fontId="23" fillId="0" borderId="12" xfId="22" applyFill="1" applyBorder="1" applyAlignment="1">
      <alignment horizontal="center" vertical="center"/>
    </xf>
    <xf numFmtId="2" fontId="23" fillId="0" borderId="12" xfId="22" applyNumberFormat="1" applyFill="1" applyBorder="1" applyAlignment="1">
      <alignment horizontal="center" vertical="center"/>
    </xf>
    <xf numFmtId="2" fontId="23" fillId="0" borderId="43" xfId="22" applyNumberFormat="1" applyFill="1" applyBorder="1" applyAlignment="1">
      <alignment horizontal="center" vertical="center"/>
    </xf>
    <xf numFmtId="2" fontId="23" fillId="19" borderId="0" xfId="22" applyNumberFormat="1" applyFill="1" applyBorder="1" applyAlignment="1">
      <alignment horizontal="center" vertical="center"/>
    </xf>
    <xf numFmtId="9" fontId="71" fillId="19" borderId="0" xfId="48" applyFont="1" applyFill="1" applyAlignment="1">
      <alignment horizontal="center" vertical="center"/>
    </xf>
    <xf numFmtId="9" fontId="71" fillId="19" borderId="5" xfId="48" applyFont="1" applyFill="1" applyBorder="1" applyAlignment="1">
      <alignment horizontal="center" vertical="center"/>
    </xf>
    <xf numFmtId="0" fontId="71" fillId="7" borderId="0" xfId="22" applyFont="1" applyFill="1" applyAlignment="1">
      <alignment horizontal="center" vertical="center"/>
    </xf>
    <xf numFmtId="0" fontId="23" fillId="0" borderId="51" xfId="22" applyBorder="1" applyAlignment="1">
      <alignment vertical="center"/>
    </xf>
    <xf numFmtId="0" fontId="3" fillId="19" borderId="51" xfId="22" applyFont="1" applyFill="1" applyBorder="1" applyAlignment="1">
      <alignment horizontal="center" vertical="center"/>
    </xf>
    <xf numFmtId="0" fontId="23" fillId="19" borderId="31" xfId="22" applyFill="1" applyBorder="1" applyAlignment="1">
      <alignment horizontal="center" vertical="center"/>
    </xf>
    <xf numFmtId="0" fontId="3" fillId="19" borderId="31" xfId="22" applyFont="1" applyFill="1" applyBorder="1" applyAlignment="1">
      <alignment horizontal="center" vertical="center"/>
    </xf>
    <xf numFmtId="2" fontId="23" fillId="19" borderId="31" xfId="22" applyNumberFormat="1" applyFill="1" applyBorder="1" applyAlignment="1">
      <alignment horizontal="center" vertical="center"/>
    </xf>
    <xf numFmtId="2" fontId="23" fillId="19" borderId="52" xfId="22" applyNumberFormat="1" applyFill="1" applyBorder="1" applyAlignment="1">
      <alignment horizontal="center" vertical="center"/>
    </xf>
    <xf numFmtId="0" fontId="23" fillId="19" borderId="51" xfId="22" applyFill="1" applyBorder="1" applyAlignment="1">
      <alignment horizontal="center" vertical="center"/>
    </xf>
    <xf numFmtId="9" fontId="71" fillId="19" borderId="51" xfId="48" applyFont="1" applyFill="1" applyBorder="1" applyAlignment="1">
      <alignment horizontal="center" vertical="center"/>
    </xf>
    <xf numFmtId="0" fontId="71" fillId="7" borderId="51" xfId="22" applyFont="1" applyFill="1" applyBorder="1" applyAlignment="1">
      <alignment horizontal="center" vertical="center"/>
    </xf>
    <xf numFmtId="0" fontId="23" fillId="0" borderId="51" xfId="22" applyFill="1" applyBorder="1" applyAlignment="1">
      <alignment vertical="center"/>
    </xf>
    <xf numFmtId="0" fontId="23" fillId="0" borderId="51" xfId="22" applyFill="1" applyBorder="1" applyAlignment="1">
      <alignment horizontal="center" vertical="center"/>
    </xf>
    <xf numFmtId="0" fontId="23" fillId="0" borderId="51" xfId="22" applyBorder="1" applyAlignment="1">
      <alignment horizontal="center" vertical="center"/>
    </xf>
    <xf numFmtId="0" fontId="23" fillId="0" borderId="0" xfId="22" applyBorder="1" applyAlignment="1">
      <alignment horizontal="center" vertical="center" wrapText="1"/>
    </xf>
    <xf numFmtId="170" fontId="71" fillId="18" borderId="0" xfId="48" applyNumberFormat="1" applyFont="1" applyFill="1" applyBorder="1" applyAlignment="1">
      <alignment horizontal="center" vertical="center"/>
    </xf>
    <xf numFmtId="170" fontId="71" fillId="18" borderId="0" xfId="48" applyNumberFormat="1" applyFont="1" applyFill="1" applyAlignment="1">
      <alignment horizontal="center" vertical="center"/>
    </xf>
    <xf numFmtId="170" fontId="71" fillId="18" borderId="5" xfId="48" applyNumberFormat="1" applyFont="1" applyFill="1" applyBorder="1" applyAlignment="1">
      <alignment horizontal="center" vertical="center"/>
    </xf>
    <xf numFmtId="170" fontId="71" fillId="19" borderId="51" xfId="48" applyNumberFormat="1" applyFont="1" applyFill="1" applyBorder="1" applyAlignment="1">
      <alignment horizontal="center" vertical="center"/>
    </xf>
    <xf numFmtId="170" fontId="71" fillId="19" borderId="0" xfId="48" applyNumberFormat="1" applyFont="1" applyFill="1" applyAlignment="1">
      <alignment horizontal="center" vertical="center"/>
    </xf>
    <xf numFmtId="170" fontId="71" fillId="19" borderId="5" xfId="48" applyNumberFormat="1" applyFont="1" applyFill="1" applyBorder="1" applyAlignment="1">
      <alignment horizontal="center" vertical="center"/>
    </xf>
    <xf numFmtId="10" fontId="23" fillId="19" borderId="51" xfId="48" applyNumberFormat="1" applyFont="1" applyFill="1" applyBorder="1" applyAlignment="1">
      <alignment horizontal="center" vertical="center"/>
    </xf>
    <xf numFmtId="10" fontId="23" fillId="19" borderId="0" xfId="48" applyNumberFormat="1" applyFont="1" applyFill="1" applyAlignment="1">
      <alignment horizontal="center" vertical="center"/>
    </xf>
    <xf numFmtId="10" fontId="23" fillId="19" borderId="5" xfId="48" applyNumberFormat="1" applyFont="1" applyFill="1" applyBorder="1" applyAlignment="1">
      <alignment horizontal="center" vertical="center"/>
    </xf>
    <xf numFmtId="10" fontId="23" fillId="18" borderId="0" xfId="48" applyNumberFormat="1" applyFont="1" applyFill="1" applyBorder="1" applyAlignment="1">
      <alignment horizontal="center" vertical="center"/>
    </xf>
    <xf numFmtId="10" fontId="23" fillId="18" borderId="5" xfId="48" applyNumberFormat="1" applyFont="1" applyFill="1" applyBorder="1" applyAlignment="1">
      <alignment horizontal="center" vertical="center"/>
    </xf>
    <xf numFmtId="10" fontId="23" fillId="18" borderId="0" xfId="48" applyNumberFormat="1" applyFont="1" applyFill="1" applyAlignment="1">
      <alignment horizontal="center" vertical="center"/>
    </xf>
    <xf numFmtId="10" fontId="3" fillId="18" borderId="0" xfId="48" applyNumberFormat="1" applyFont="1" applyFill="1" applyAlignment="1">
      <alignment horizontal="center" vertical="center"/>
    </xf>
    <xf numFmtId="0" fontId="2" fillId="19" borderId="51" xfId="22" applyFont="1" applyFill="1" applyBorder="1" applyAlignment="1">
      <alignment horizontal="center" vertical="center"/>
    </xf>
    <xf numFmtId="0" fontId="2" fillId="18" borderId="0" xfId="22" applyFont="1" applyFill="1" applyBorder="1" applyAlignment="1">
      <alignment horizontal="center" vertical="center"/>
    </xf>
    <xf numFmtId="0" fontId="23" fillId="18" borderId="53" xfId="22" applyFill="1" applyBorder="1" applyAlignment="1">
      <alignment horizontal="center" vertical="center"/>
    </xf>
    <xf numFmtId="2" fontId="23" fillId="18" borderId="53" xfId="22" applyNumberFormat="1" applyFill="1" applyBorder="1" applyAlignment="1">
      <alignment horizontal="center" vertical="center"/>
    </xf>
    <xf numFmtId="0" fontId="2" fillId="18" borderId="0" xfId="22" quotePrefix="1" applyFont="1" applyFill="1" applyBorder="1" applyAlignment="1">
      <alignment horizontal="center" vertical="center"/>
    </xf>
    <xf numFmtId="0" fontId="2" fillId="19" borderId="51" xfId="22" quotePrefix="1" applyFont="1" applyFill="1" applyBorder="1" applyAlignment="1">
      <alignment horizontal="center" vertical="center"/>
    </xf>
    <xf numFmtId="0" fontId="2" fillId="19" borderId="0" xfId="22" applyFont="1" applyFill="1" applyAlignment="1">
      <alignment horizontal="center" vertical="center"/>
    </xf>
    <xf numFmtId="2" fontId="30" fillId="3" borderId="0" xfId="0" applyNumberFormat="1" applyFont="1" applyFill="1" applyAlignment="1">
      <alignment horizontal="center" vertical="center"/>
    </xf>
    <xf numFmtId="0" fontId="79" fillId="0" borderId="0" xfId="22" applyFont="1" applyAlignment="1">
      <alignment horizontal="center" vertical="center"/>
    </xf>
    <xf numFmtId="0" fontId="79" fillId="0" borderId="4" xfId="22" applyFont="1" applyBorder="1" applyAlignment="1">
      <alignment horizontal="center" vertical="center"/>
    </xf>
    <xf numFmtId="0" fontId="80" fillId="4" borderId="44" xfId="22" applyFont="1" applyFill="1" applyBorder="1" applyAlignment="1">
      <alignment horizontal="center" vertical="center" wrapText="1"/>
    </xf>
    <xf numFmtId="2" fontId="79" fillId="18" borderId="12" xfId="22" applyNumberFormat="1" applyFont="1" applyFill="1" applyBorder="1" applyAlignment="1">
      <alignment horizontal="center" vertical="center"/>
    </xf>
    <xf numFmtId="2" fontId="79" fillId="18" borderId="8" xfId="22" applyNumberFormat="1" applyFont="1" applyFill="1" applyBorder="1" applyAlignment="1">
      <alignment horizontal="center" vertical="center"/>
    </xf>
    <xf numFmtId="0" fontId="79" fillId="18" borderId="12" xfId="22" applyFont="1" applyFill="1" applyBorder="1" applyAlignment="1">
      <alignment horizontal="center" vertical="center"/>
    </xf>
    <xf numFmtId="0" fontId="79" fillId="18" borderId="8" xfId="22" applyFont="1" applyFill="1" applyBorder="1" applyAlignment="1">
      <alignment horizontal="center" vertical="center"/>
    </xf>
    <xf numFmtId="0" fontId="79" fillId="0" borderId="12" xfId="22" applyFont="1" applyFill="1" applyBorder="1" applyAlignment="1">
      <alignment horizontal="center" vertical="center"/>
    </xf>
    <xf numFmtId="2" fontId="79" fillId="19" borderId="31" xfId="22" applyNumberFormat="1" applyFont="1" applyFill="1" applyBorder="1" applyAlignment="1">
      <alignment horizontal="center" vertical="center"/>
    </xf>
    <xf numFmtId="2" fontId="79" fillId="19" borderId="12" xfId="22" applyNumberFormat="1" applyFont="1" applyFill="1" applyBorder="1" applyAlignment="1">
      <alignment horizontal="center" vertical="center"/>
    </xf>
    <xf numFmtId="2" fontId="79" fillId="19" borderId="8" xfId="22" applyNumberFormat="1" applyFont="1" applyFill="1" applyBorder="1" applyAlignment="1">
      <alignment horizontal="center" vertical="center"/>
    </xf>
    <xf numFmtId="0" fontId="23" fillId="3" borderId="12" xfId="22" applyFill="1" applyBorder="1" applyAlignment="1">
      <alignment horizontal="center" vertical="center"/>
    </xf>
    <xf numFmtId="0" fontId="23" fillId="3" borderId="0" xfId="22" applyFill="1" applyBorder="1" applyAlignment="1">
      <alignment horizontal="center" vertical="center"/>
    </xf>
    <xf numFmtId="0" fontId="3" fillId="3" borderId="0" xfId="22" applyFont="1" applyFill="1" applyBorder="1" applyAlignment="1">
      <alignment horizontal="center" vertical="center"/>
    </xf>
    <xf numFmtId="2" fontId="79" fillId="3" borderId="12" xfId="22" applyNumberFormat="1" applyFont="1" applyFill="1" applyBorder="1" applyAlignment="1">
      <alignment horizontal="center" vertical="center"/>
    </xf>
    <xf numFmtId="2" fontId="23" fillId="3" borderId="0" xfId="22" applyNumberFormat="1" applyFill="1" applyBorder="1" applyAlignment="1">
      <alignment horizontal="center" vertical="center"/>
    </xf>
    <xf numFmtId="0" fontId="1" fillId="0" borderId="0" xfId="59"/>
    <xf numFmtId="0" fontId="83" fillId="21" borderId="0" xfId="59" applyFont="1" applyFill="1" applyBorder="1" applyAlignment="1">
      <alignment vertical="center"/>
    </xf>
    <xf numFmtId="0" fontId="84" fillId="21" borderId="38" xfId="59" applyFont="1" applyFill="1" applyBorder="1" applyAlignment="1">
      <alignment horizontal="left" vertical="center"/>
    </xf>
    <xf numFmtId="0" fontId="84" fillId="21" borderId="60" xfId="59" applyFont="1" applyFill="1" applyBorder="1" applyAlignment="1">
      <alignment horizontal="left" vertical="center"/>
    </xf>
    <xf numFmtId="0" fontId="52" fillId="0" borderId="39" xfId="59" applyFont="1" applyBorder="1" applyAlignment="1">
      <alignment horizontal="left" vertical="center" wrapText="1"/>
    </xf>
    <xf numFmtId="0" fontId="86" fillId="21" borderId="54" xfId="59" applyFont="1" applyFill="1" applyBorder="1" applyAlignment="1">
      <alignment horizontal="left" vertical="center"/>
    </xf>
    <xf numFmtId="0" fontId="46" fillId="21" borderId="0" xfId="59" applyFont="1" applyFill="1" applyBorder="1" applyAlignment="1">
      <alignment vertical="center"/>
    </xf>
    <xf numFmtId="0" fontId="46" fillId="21" borderId="37" xfId="59" applyFont="1" applyFill="1" applyBorder="1" applyAlignment="1">
      <alignment vertical="center"/>
    </xf>
    <xf numFmtId="0" fontId="83" fillId="21" borderId="0" xfId="59" applyFont="1" applyFill="1" applyBorder="1" applyAlignment="1">
      <alignment vertical="center"/>
    </xf>
    <xf numFmtId="0" fontId="83" fillId="21" borderId="37" xfId="59" applyFont="1" applyFill="1" applyBorder="1" applyAlignment="1">
      <alignment vertical="center"/>
    </xf>
    <xf numFmtId="14" fontId="0" fillId="14" borderId="0" xfId="0" applyNumberFormat="1" applyFill="1" applyAlignment="1">
      <alignment horizontal="center" vertical="center"/>
    </xf>
    <xf numFmtId="14" fontId="30" fillId="14" borderId="0" xfId="0" applyNumberFormat="1" applyFont="1" applyFill="1" applyAlignment="1">
      <alignment horizontal="center" vertical="center"/>
    </xf>
    <xf numFmtId="0" fontId="0" fillId="14" borderId="0" xfId="0" applyFill="1" applyAlignment="1">
      <alignment horizontal="center" vertical="center"/>
    </xf>
    <xf numFmtId="2" fontId="73" fillId="24" borderId="0" xfId="0" applyNumberFormat="1" applyFont="1" applyFill="1" applyAlignment="1">
      <alignment horizontal="center" vertical="center"/>
    </xf>
    <xf numFmtId="0" fontId="42" fillId="25" borderId="5" xfId="0" applyFont="1" applyFill="1" applyBorder="1" applyAlignment="1">
      <alignment horizontal="center" vertical="center" wrapText="1"/>
    </xf>
    <xf numFmtId="14" fontId="42" fillId="25" borderId="5" xfId="0" applyNumberFormat="1" applyFont="1" applyFill="1" applyBorder="1" applyAlignment="1">
      <alignment horizontal="center" vertical="center" wrapText="1"/>
    </xf>
    <xf numFmtId="0" fontId="30" fillId="25" borderId="0" xfId="0" applyFont="1" applyFill="1" applyAlignment="1">
      <alignment horizontal="center" vertical="center"/>
    </xf>
    <xf numFmtId="0" fontId="42" fillId="0" borderId="51" xfId="0" applyFont="1" applyBorder="1" applyAlignment="1">
      <alignment horizontal="right"/>
    </xf>
    <xf numFmtId="0" fontId="0" fillId="0" borderId="51" xfId="0" applyBorder="1"/>
    <xf numFmtId="0" fontId="42" fillId="0" borderId="0" xfId="0" applyFont="1" applyBorder="1" applyAlignment="1">
      <alignment horizontal="right"/>
    </xf>
    <xf numFmtId="0" fontId="0" fillId="0" borderId="0" xfId="0" applyBorder="1"/>
    <xf numFmtId="0" fontId="89" fillId="0" borderId="61" xfId="0" applyFont="1" applyBorder="1" applyAlignment="1">
      <alignment horizontal="center" vertical="center"/>
    </xf>
    <xf numFmtId="0" fontId="89" fillId="0" borderId="62" xfId="0" applyFont="1" applyBorder="1" applyAlignment="1">
      <alignment horizontal="center" vertical="center"/>
    </xf>
    <xf numFmtId="0" fontId="88" fillId="0" borderId="63" xfId="0" applyFont="1" applyBorder="1" applyAlignment="1">
      <alignment horizontal="center" vertical="center"/>
    </xf>
    <xf numFmtId="0" fontId="88" fillId="0" borderId="64" xfId="0" applyFont="1" applyBorder="1" applyAlignment="1">
      <alignment horizontal="center" vertical="center"/>
    </xf>
    <xf numFmtId="0" fontId="88" fillId="0" borderId="65" xfId="0" applyFont="1" applyBorder="1" applyAlignment="1">
      <alignment horizontal="center" vertical="center"/>
    </xf>
    <xf numFmtId="0" fontId="88" fillId="0" borderId="66" xfId="0" applyFont="1" applyBorder="1" applyAlignment="1">
      <alignment horizontal="center" vertical="center"/>
    </xf>
    <xf numFmtId="0" fontId="70" fillId="0" borderId="67" xfId="0" applyFont="1" applyFill="1" applyBorder="1" applyAlignment="1">
      <alignment horizontal="right"/>
    </xf>
    <xf numFmtId="0" fontId="0" fillId="0" borderId="43" xfId="0" applyBorder="1"/>
    <xf numFmtId="0" fontId="0" fillId="0" borderId="68" xfId="0" applyBorder="1"/>
    <xf numFmtId="0" fontId="70" fillId="0" borderId="69" xfId="0" applyFont="1" applyFill="1" applyBorder="1" applyAlignment="1">
      <alignment horizontal="right"/>
    </xf>
    <xf numFmtId="0" fontId="66" fillId="15" borderId="69" xfId="0" applyFont="1" applyFill="1" applyBorder="1" applyAlignment="1">
      <alignment horizontal="right"/>
    </xf>
    <xf numFmtId="0" fontId="87" fillId="0" borderId="69" xfId="0" applyFont="1" applyFill="1" applyBorder="1" applyAlignment="1">
      <alignment horizontal="right"/>
    </xf>
    <xf numFmtId="0" fontId="30" fillId="0" borderId="3" xfId="0" applyFont="1" applyBorder="1"/>
    <xf numFmtId="0" fontId="88" fillId="0" borderId="3" xfId="0" applyFont="1" applyBorder="1"/>
    <xf numFmtId="0" fontId="90" fillId="15" borderId="3" xfId="0" applyFont="1" applyFill="1" applyBorder="1"/>
    <xf numFmtId="0" fontId="30" fillId="0" borderId="11" xfId="0" applyFont="1" applyBorder="1" applyAlignment="1">
      <alignment horizontal="left"/>
    </xf>
    <xf numFmtId="0" fontId="30" fillId="0" borderId="12" xfId="0" applyFont="1" applyBorder="1" applyAlignment="1">
      <alignment horizontal="center"/>
    </xf>
    <xf numFmtId="0" fontId="90" fillId="16" borderId="13" xfId="0" applyFont="1" applyFill="1" applyBorder="1" applyAlignment="1">
      <alignment horizontal="center"/>
    </xf>
    <xf numFmtId="0" fontId="30" fillId="0" borderId="3" xfId="0" applyFont="1" applyBorder="1" applyAlignment="1">
      <alignment horizontal="center"/>
    </xf>
    <xf numFmtId="0" fontId="30" fillId="0" borderId="11" xfId="0" applyFont="1" applyBorder="1" applyAlignment="1">
      <alignment horizontal="center"/>
    </xf>
    <xf numFmtId="0" fontId="30" fillId="0" borderId="12" xfId="0" applyFont="1" applyBorder="1" applyAlignment="1">
      <alignment wrapText="1"/>
    </xf>
    <xf numFmtId="0" fontId="30" fillId="0" borderId="12" xfId="0" applyFont="1" applyBorder="1"/>
    <xf numFmtId="0" fontId="30" fillId="0" borderId="13" xfId="0" applyFont="1" applyBorder="1"/>
    <xf numFmtId="0" fontId="30" fillId="0" borderId="3" xfId="0" applyFont="1" applyFill="1" applyBorder="1"/>
    <xf numFmtId="0" fontId="30" fillId="0" borderId="11" xfId="0" applyFont="1" applyFill="1" applyBorder="1"/>
    <xf numFmtId="0" fontId="30" fillId="0" borderId="12" xfId="0" applyFont="1" applyFill="1" applyBorder="1"/>
    <xf numFmtId="0" fontId="30" fillId="0" borderId="13" xfId="0" applyFont="1" applyFill="1" applyBorder="1"/>
    <xf numFmtId="0" fontId="30" fillId="0" borderId="12" xfId="0" applyFont="1" applyFill="1" applyBorder="1" applyAlignment="1">
      <alignment horizontal="center" wrapText="1"/>
    </xf>
    <xf numFmtId="0" fontId="30" fillId="0" borderId="13" xfId="0" applyFont="1" applyFill="1" applyBorder="1" applyAlignment="1">
      <alignment horizontal="center"/>
    </xf>
    <xf numFmtId="0" fontId="81" fillId="20" borderId="58" xfId="59" applyFont="1" applyFill="1" applyBorder="1" applyAlignment="1">
      <alignment vertical="center"/>
    </xf>
    <xf numFmtId="0" fontId="81" fillId="20" borderId="59" xfId="59" applyFont="1" applyFill="1" applyBorder="1" applyAlignment="1">
      <alignment vertical="center"/>
    </xf>
    <xf numFmtId="0" fontId="86" fillId="21" borderId="55" xfId="59" applyFont="1" applyFill="1" applyBorder="1" applyAlignment="1">
      <alignment vertical="center"/>
    </xf>
    <xf numFmtId="0" fontId="86" fillId="21" borderId="56" xfId="59" applyFont="1" applyFill="1" applyBorder="1" applyAlignment="1">
      <alignment vertical="center"/>
    </xf>
    <xf numFmtId="0" fontId="81" fillId="20" borderId="57" xfId="59" applyFont="1" applyFill="1" applyBorder="1" applyAlignment="1">
      <alignment horizontal="left" vertical="center"/>
    </xf>
    <xf numFmtId="0" fontId="46" fillId="21" borderId="36" xfId="59" applyFont="1" applyFill="1" applyBorder="1" applyAlignment="1">
      <alignment horizontal="left" vertical="center"/>
    </xf>
    <xf numFmtId="0" fontId="83" fillId="21" borderId="36" xfId="59" applyFont="1" applyFill="1" applyBorder="1" applyAlignment="1">
      <alignment horizontal="left" vertical="center"/>
    </xf>
    <xf numFmtId="0" fontId="30" fillId="0" borderId="0" xfId="0" applyFont="1" applyAlignment="1">
      <alignment horizontal="center" vertical="center" wrapText="1"/>
    </xf>
    <xf numFmtId="0" fontId="71" fillId="0" borderId="0" xfId="0" applyFont="1" applyAlignment="1">
      <alignment horizontal="center" vertical="center" wrapText="1"/>
    </xf>
    <xf numFmtId="0" fontId="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71" fillId="0" borderId="0" xfId="0" applyFont="1" applyAlignment="1">
      <alignment horizontal="center" vertical="center"/>
    </xf>
    <xf numFmtId="0" fontId="0" fillId="0" borderId="0" xfId="0" applyFont="1" applyAlignment="1">
      <alignment horizontal="center" vertical="center" wrapText="1"/>
    </xf>
    <xf numFmtId="14" fontId="0" fillId="0" borderId="0" xfId="0" applyNumberFormat="1" applyFont="1" applyFill="1" applyAlignment="1">
      <alignment horizontal="center" vertical="center"/>
    </xf>
    <xf numFmtId="0" fontId="92" fillId="15" borderId="0" xfId="0" applyFont="1" applyFill="1" applyAlignment="1">
      <alignment horizontal="center" vertical="center"/>
    </xf>
    <xf numFmtId="0" fontId="92" fillId="0" borderId="0" xfId="0" applyFont="1" applyFill="1" applyAlignment="1">
      <alignment horizontal="center"/>
    </xf>
    <xf numFmtId="14" fontId="72" fillId="15" borderId="0" xfId="0" applyNumberFormat="1" applyFont="1" applyFill="1" applyAlignment="1">
      <alignment horizontal="center" vertical="center" wrapText="1"/>
    </xf>
    <xf numFmtId="0" fontId="72" fillId="15" borderId="0" xfId="0" applyFont="1" applyFill="1" applyAlignment="1">
      <alignment horizontal="center" vertical="center" wrapText="1"/>
    </xf>
    <xf numFmtId="0" fontId="76" fillId="16" borderId="0" xfId="0" applyFont="1" applyFill="1" applyAlignment="1">
      <alignment horizontal="center" vertical="center" wrapText="1"/>
    </xf>
    <xf numFmtId="0" fontId="66" fillId="15" borderId="0" xfId="0" applyFont="1" applyFill="1" applyAlignment="1">
      <alignment horizontal="center" vertical="center"/>
    </xf>
    <xf numFmtId="0" fontId="76" fillId="15" borderId="0" xfId="0" applyFont="1" applyFill="1" applyAlignment="1">
      <alignment horizontal="center" vertical="center"/>
    </xf>
    <xf numFmtId="0" fontId="0" fillId="0" borderId="0" xfId="0" applyFont="1" applyFill="1" applyAlignment="1">
      <alignment horizontal="center"/>
    </xf>
    <xf numFmtId="0" fontId="30" fillId="0" borderId="0" xfId="0" applyFont="1" applyFill="1" applyAlignment="1">
      <alignment horizontal="center"/>
    </xf>
    <xf numFmtId="0" fontId="0" fillId="0" borderId="0" xfId="0" applyFont="1" applyFill="1"/>
    <xf numFmtId="0" fontId="71" fillId="0" borderId="0" xfId="0" applyFont="1" applyFill="1"/>
    <xf numFmtId="0" fontId="0" fillId="0" borderId="0" xfId="0" applyFont="1" applyFill="1" applyAlignment="1">
      <alignment wrapText="1"/>
    </xf>
    <xf numFmtId="0" fontId="30" fillId="0" borderId="0" xfId="0" applyFont="1" applyFill="1" applyAlignment="1">
      <alignment wrapText="1"/>
    </xf>
    <xf numFmtId="0" fontId="71" fillId="0" borderId="0" xfId="0" applyFont="1" applyFill="1" applyAlignment="1">
      <alignment wrapText="1"/>
    </xf>
    <xf numFmtId="0" fontId="92" fillId="22" borderId="0" xfId="0" applyFont="1" applyFill="1" applyAlignment="1">
      <alignment horizontal="center" vertical="center"/>
    </xf>
    <xf numFmtId="0" fontId="92" fillId="0" borderId="0" xfId="0" applyFont="1" applyFill="1" applyAlignment="1">
      <alignment horizontal="center" wrapText="1"/>
    </xf>
    <xf numFmtId="0" fontId="76" fillId="23" borderId="0" xfId="0" applyFont="1" applyFill="1" applyAlignment="1">
      <alignment horizontal="center" vertical="center" wrapText="1"/>
    </xf>
    <xf numFmtId="0" fontId="73" fillId="14" borderId="0" xfId="0" applyFont="1" applyFill="1" applyAlignment="1">
      <alignment horizontal="center"/>
    </xf>
    <xf numFmtId="0" fontId="66" fillId="22" borderId="0" xfId="0" applyFont="1" applyFill="1" applyAlignment="1">
      <alignment horizontal="center" vertical="center"/>
    </xf>
    <xf numFmtId="0" fontId="76" fillId="22" borderId="0" xfId="0" applyFont="1" applyFill="1" applyAlignment="1">
      <alignment horizontal="center" vertical="center"/>
    </xf>
    <xf numFmtId="14" fontId="72" fillId="22" borderId="0" xfId="0" applyNumberFormat="1" applyFont="1" applyFill="1" applyAlignment="1">
      <alignment horizontal="center" vertical="center" wrapText="1"/>
    </xf>
    <xf numFmtId="0" fontId="72" fillId="22" borderId="0" xfId="0" applyFont="1" applyFill="1" applyAlignment="1">
      <alignment horizontal="center" vertical="center" wrapText="1"/>
    </xf>
    <xf numFmtId="0" fontId="0" fillId="6" borderId="0" xfId="0" applyFont="1" applyFill="1" applyAlignment="1">
      <alignment horizontal="center" vertical="center" wrapText="1"/>
    </xf>
    <xf numFmtId="0" fontId="73" fillId="6" borderId="0" xfId="0" applyFont="1" applyFill="1" applyAlignment="1">
      <alignment horizontal="center" vertical="center"/>
    </xf>
    <xf numFmtId="0" fontId="30" fillId="6" borderId="0" xfId="0" applyFont="1" applyFill="1" applyAlignment="1">
      <alignment horizontal="center" vertical="center" wrapText="1"/>
    </xf>
    <xf numFmtId="14" fontId="0" fillId="6" borderId="0" xfId="0" applyNumberFormat="1" applyFont="1" applyFill="1" applyAlignment="1">
      <alignment horizontal="center" vertical="center"/>
    </xf>
    <xf numFmtId="0" fontId="90" fillId="16" borderId="30" xfId="0" applyFont="1" applyFill="1" applyBorder="1" applyAlignment="1">
      <alignment horizontal="left" vertical="center"/>
    </xf>
    <xf numFmtId="0" fontId="90" fillId="16" borderId="71" xfId="0" applyFont="1" applyFill="1" applyBorder="1" applyAlignment="1">
      <alignment horizontal="left" vertical="center"/>
    </xf>
    <xf numFmtId="0" fontId="42" fillId="0" borderId="40" xfId="0" applyFont="1" applyBorder="1" applyAlignment="1">
      <alignment horizontal="center"/>
    </xf>
    <xf numFmtId="0" fontId="42" fillId="0" borderId="41" xfId="0" applyFont="1" applyBorder="1" applyAlignment="1">
      <alignment horizontal="center"/>
    </xf>
    <xf numFmtId="0" fontId="30" fillId="0" borderId="30" xfId="0" applyFont="1" applyBorder="1" applyAlignment="1">
      <alignment horizontal="left" vertical="center" wrapText="1"/>
    </xf>
    <xf numFmtId="0" fontId="30" fillId="0" borderId="71" xfId="0" applyFont="1" applyBorder="1" applyAlignment="1">
      <alignment horizontal="left" vertical="center" wrapText="1"/>
    </xf>
    <xf numFmtId="0" fontId="30" fillId="0" borderId="2" xfId="0" applyFont="1" applyBorder="1" applyAlignment="1">
      <alignment horizontal="left" vertical="center" wrapText="1"/>
    </xf>
    <xf numFmtId="0" fontId="30" fillId="0" borderId="70" xfId="0" applyFont="1" applyBorder="1" applyAlignment="1">
      <alignment horizontal="left" vertical="center" wrapText="1"/>
    </xf>
    <xf numFmtId="0" fontId="74" fillId="15" borderId="0" xfId="0" applyFont="1" applyFill="1" applyAlignment="1">
      <alignment horizontal="center"/>
    </xf>
    <xf numFmtId="0" fontId="74" fillId="22" borderId="0" xfId="0" applyFont="1" applyFill="1" applyAlignment="1">
      <alignment horizontal="center"/>
    </xf>
    <xf numFmtId="10" fontId="58" fillId="0" borderId="11" xfId="33" applyNumberFormat="1" applyFont="1" applyBorder="1" applyAlignment="1">
      <alignment horizontal="center" vertical="center" wrapText="1"/>
    </xf>
    <xf numFmtId="10" fontId="58" fillId="0" borderId="12" xfId="33" applyNumberFormat="1" applyFont="1" applyBorder="1" applyAlignment="1">
      <alignment horizontal="center" vertical="center" wrapText="1"/>
    </xf>
    <xf numFmtId="10" fontId="58" fillId="0" borderId="13" xfId="33" applyNumberFormat="1" applyFont="1" applyBorder="1" applyAlignment="1">
      <alignment horizontal="center" vertical="center" wrapText="1"/>
    </xf>
    <xf numFmtId="0" fontId="57" fillId="7" borderId="11" xfId="33" applyFont="1" applyFill="1" applyBorder="1" applyAlignment="1">
      <alignment horizontal="center" vertical="center"/>
    </xf>
    <xf numFmtId="0" fontId="57" fillId="7" borderId="12" xfId="33" applyFont="1" applyFill="1" applyBorder="1" applyAlignment="1">
      <alignment horizontal="center" vertical="center"/>
    </xf>
    <xf numFmtId="0" fontId="52" fillId="0" borderId="0" xfId="59" applyFont="1" applyBorder="1" applyAlignment="1">
      <alignment vertical="center" wrapText="1"/>
    </xf>
    <xf numFmtId="0" fontId="52" fillId="0" borderId="37" xfId="59" applyFont="1" applyBorder="1" applyAlignment="1">
      <alignment vertical="center" wrapText="1"/>
    </xf>
  </cellXfs>
  <cellStyles count="60">
    <cellStyle name="Collegamento ipertestuale 2" xfId="51" xr:uid="{926276F1-CC87-440E-8404-24853AD95948}"/>
    <cellStyle name="Comma 2" xfId="1" xr:uid="{00000000-0005-0000-0000-000000000000}"/>
    <cellStyle name="Comma 3" xfId="25" xr:uid="{00000000-0005-0000-0000-000001000000}"/>
    <cellStyle name="Hyperlink 2" xfId="2" xr:uid="{00000000-0005-0000-0000-000002000000}"/>
    <cellStyle name="Migliaia 2" xfId="11" xr:uid="{00000000-0005-0000-0000-000004000000}"/>
    <cellStyle name="Migliaia 2 2" xfId="16" xr:uid="{00000000-0005-0000-0000-000005000000}"/>
    <cellStyle name="Migliaia 2 3" xfId="57" xr:uid="{E999E4AE-3278-4148-AAE0-2D359FE69A89}"/>
    <cellStyle name="Migliaia 3" xfId="24" xr:uid="{00000000-0005-0000-0000-000006000000}"/>
    <cellStyle name="Migliaia 4" xfId="35" xr:uid="{00000000-0005-0000-0000-000007000000}"/>
    <cellStyle name="Moneda 2" xfId="3" xr:uid="{00000000-0005-0000-0000-000008000000}"/>
    <cellStyle name="Normal 2" xfId="4" xr:uid="{00000000-0005-0000-0000-000009000000}"/>
    <cellStyle name="Normal 3" xfId="5" xr:uid="{00000000-0005-0000-0000-00000A000000}"/>
    <cellStyle name="Normal 4" xfId="6" xr:uid="{00000000-0005-0000-0000-00000B000000}"/>
    <cellStyle name="Normal 4 2" xfId="13" xr:uid="{00000000-0005-0000-0000-00000C000000}"/>
    <cellStyle name="Normal_Italy H2H June" xfId="26" xr:uid="{00000000-0005-0000-0000-00000D000000}"/>
    <cellStyle name="Normale" xfId="0" builtinId="0"/>
    <cellStyle name="Normale 10" xfId="27" xr:uid="{00000000-0005-0000-0000-00000F000000}"/>
    <cellStyle name="Normale 11" xfId="40" xr:uid="{00000000-0005-0000-0000-000010000000}"/>
    <cellStyle name="Normale 12" xfId="41" xr:uid="{00000000-0005-0000-0000-000011000000}"/>
    <cellStyle name="Normale 13" xfId="43" xr:uid="{00000000-0005-0000-0000-000012000000}"/>
    <cellStyle name="Normale 14" xfId="47" xr:uid="{CDE7FEE9-0FCB-4BAB-BE58-321FC4F11A80}"/>
    <cellStyle name="Normale 15" xfId="50" xr:uid="{A48ADE27-973C-4EE6-AADF-5C1D31C0378C}"/>
    <cellStyle name="Normale 16" xfId="55" xr:uid="{F3526BC2-520D-4672-B785-0830D43F326B}"/>
    <cellStyle name="Normale 17" xfId="56" xr:uid="{C8F71523-A1D0-4C8E-8809-51497583E38E}"/>
    <cellStyle name="Normale 18" xfId="59" xr:uid="{A1B94976-D76F-4511-8A13-543081DA5332}"/>
    <cellStyle name="Normale 2" xfId="10" xr:uid="{00000000-0005-0000-0000-000013000000}"/>
    <cellStyle name="Normale 2 2" xfId="15" xr:uid="{00000000-0005-0000-0000-000014000000}"/>
    <cellStyle name="Normale 2 3" xfId="33" xr:uid="{00000000-0005-0000-0000-000015000000}"/>
    <cellStyle name="Normale 3" xfId="18" xr:uid="{00000000-0005-0000-0000-000016000000}"/>
    <cellStyle name="Normale 3 10" xfId="52" xr:uid="{C91CA01B-9F37-4E36-A00F-0C9102E7BB3A}"/>
    <cellStyle name="Normale 3 11" xfId="53" xr:uid="{A3676141-0561-4942-854D-7C65FD666BE6}"/>
    <cellStyle name="Normale 3 12" xfId="54" xr:uid="{E12CE5E3-AA6E-4674-8C02-E5C56615AEA2}"/>
    <cellStyle name="Normale 3 2" xfId="36" xr:uid="{00000000-0005-0000-0000-000017000000}"/>
    <cellStyle name="Normale 3 3" xfId="37" xr:uid="{00000000-0005-0000-0000-000018000000}"/>
    <cellStyle name="Normale 3 4" xfId="38" xr:uid="{00000000-0005-0000-0000-000019000000}"/>
    <cellStyle name="Normale 3 5" xfId="42" xr:uid="{00000000-0005-0000-0000-00001A000000}"/>
    <cellStyle name="Normale 3 6" xfId="44" xr:uid="{00000000-0005-0000-0000-00001B000000}"/>
    <cellStyle name="Normale 3 7" xfId="45" xr:uid="{75FBFE8E-BB99-4EBD-836C-5FDD8607D250}"/>
    <cellStyle name="Normale 3 8" xfId="46" xr:uid="{4BCEE4D7-33E1-40A1-A74E-C124A7DBD7FA}"/>
    <cellStyle name="Normale 3 9" xfId="49" xr:uid="{7F3D8011-1F43-474C-A803-48604CBF552A}"/>
    <cellStyle name="Normale 4" xfId="19" xr:uid="{00000000-0005-0000-0000-00001C000000}"/>
    <cellStyle name="Normale 4 2" xfId="34" xr:uid="{00000000-0005-0000-0000-00001D000000}"/>
    <cellStyle name="Normale 5" xfId="20" xr:uid="{00000000-0005-0000-0000-00001E000000}"/>
    <cellStyle name="Normale 5 2" xfId="31" xr:uid="{00000000-0005-0000-0000-00001F000000}"/>
    <cellStyle name="Normale 6" xfId="21" xr:uid="{00000000-0005-0000-0000-000020000000}"/>
    <cellStyle name="Normale 7" xfId="22" xr:uid="{00000000-0005-0000-0000-000021000000}"/>
    <cellStyle name="Normale 8" xfId="32" xr:uid="{00000000-0005-0000-0000-000022000000}"/>
    <cellStyle name="Normale 9" xfId="39" xr:uid="{00000000-0005-0000-0000-000023000000}"/>
    <cellStyle name="Note 2" xfId="7" xr:uid="{00000000-0005-0000-0000-000024000000}"/>
    <cellStyle name="Note 2 2" xfId="14" xr:uid="{00000000-0005-0000-0000-000025000000}"/>
    <cellStyle name="Percent 2" xfId="8" xr:uid="{00000000-0005-0000-0000-000026000000}"/>
    <cellStyle name="Percent 3" xfId="28" xr:uid="{00000000-0005-0000-0000-000027000000}"/>
    <cellStyle name="Percentuale" xfId="48" builtinId="5"/>
    <cellStyle name="Percentuale 10" xfId="29" xr:uid="{00000000-0005-0000-0000-000028000000}"/>
    <cellStyle name="Percentuale 2" xfId="12" xr:uid="{00000000-0005-0000-0000-000029000000}"/>
    <cellStyle name="Percentuale 2 2" xfId="17" xr:uid="{00000000-0005-0000-0000-00002A000000}"/>
    <cellStyle name="Percentuale 3" xfId="23" xr:uid="{00000000-0005-0000-0000-00002B000000}"/>
    <cellStyle name="Standard 2" xfId="9" xr:uid="{00000000-0005-0000-0000-00002C000000}"/>
    <cellStyle name="Style 1" xfId="30" xr:uid="{00000000-0005-0000-0000-00002D000000}"/>
    <cellStyle name="Valuta 2" xfId="58" xr:uid="{98AB1D03-21C0-4415-8B72-A7848EA93FC4}"/>
  </cellStyles>
  <dxfs count="11">
    <dxf>
      <font>
        <color rgb="FF9C0006"/>
      </font>
      <fill>
        <patternFill>
          <bgColor rgb="FFFFC7CE"/>
        </patternFill>
      </fill>
    </dxf>
    <dxf>
      <font>
        <color rgb="FFFF0000"/>
      </font>
      <fill>
        <gradientFill degree="90">
          <stop position="0">
            <color theme="7" tint="0.59999389629810485"/>
          </stop>
          <stop position="0.5">
            <color theme="0"/>
          </stop>
          <stop position="1">
            <color theme="7" tint="0.59999389629810485"/>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gradientFill degree="90">
          <stop position="0">
            <color theme="7" tint="0.59999389629810485"/>
          </stop>
          <stop position="0.5">
            <color theme="0"/>
          </stop>
          <stop position="1">
            <color theme="7" tint="0.59999389629810485"/>
          </stop>
        </gradient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CB800"/>
      <color rgb="FFFF7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 Id="rId63" Type="http://schemas.openxmlformats.org/officeDocument/2006/relationships/pivotCacheDefinition" Target="pivotCache/pivotCacheDefinition1.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53" Type="http://schemas.openxmlformats.org/officeDocument/2006/relationships/externalLink" Target="externalLinks/externalLink43.xml"/><Relationship Id="rId58" Type="http://schemas.openxmlformats.org/officeDocument/2006/relationships/externalLink" Target="externalLinks/externalLink4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51.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56" Type="http://schemas.openxmlformats.org/officeDocument/2006/relationships/externalLink" Target="externalLinks/externalLink46.xml"/><Relationship Id="rId64" Type="http://schemas.openxmlformats.org/officeDocument/2006/relationships/pivotCacheDefinition" Target="pivotCache/pivotCacheDefinition2.xml"/><Relationship Id="rId8" Type="http://schemas.openxmlformats.org/officeDocument/2006/relationships/worksheet" Target="worksheets/sheet8.xml"/><Relationship Id="rId51" Type="http://schemas.openxmlformats.org/officeDocument/2006/relationships/externalLink" Target="externalLinks/externalLink41.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externalLink" Target="externalLinks/externalLink36.xml"/><Relationship Id="rId59" Type="http://schemas.openxmlformats.org/officeDocument/2006/relationships/externalLink" Target="externalLinks/externalLink49.xml"/><Relationship Id="rId67" Type="http://schemas.openxmlformats.org/officeDocument/2006/relationships/sharedStrings" Target="sharedStrings.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54" Type="http://schemas.openxmlformats.org/officeDocument/2006/relationships/externalLink" Target="externalLinks/externalLink44.xml"/><Relationship Id="rId62"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57" Type="http://schemas.openxmlformats.org/officeDocument/2006/relationships/externalLink" Target="externalLinks/externalLink47.xml"/><Relationship Id="rId10" Type="http://schemas.openxmlformats.org/officeDocument/2006/relationships/worksheet" Target="worksheets/sheet10.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externalLink" Target="externalLinks/externalLink42.xml"/><Relationship Id="rId60" Type="http://schemas.openxmlformats.org/officeDocument/2006/relationships/externalLink" Target="externalLinks/externalLink5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152400</xdr:rowOff>
    </xdr:from>
    <xdr:to>
      <xdr:col>10</xdr:col>
      <xdr:colOff>476250</xdr:colOff>
      <xdr:row>13</xdr:row>
      <xdr:rowOff>152400</xdr:rowOff>
    </xdr:to>
    <xdr:sp macro="" textlink="">
      <xdr:nvSpPr>
        <xdr:cNvPr id="2" name="Rettangolo con angoli arrotondati 1">
          <a:extLst>
            <a:ext uri="{FF2B5EF4-FFF2-40B4-BE49-F238E27FC236}">
              <a16:creationId xmlns:a16="http://schemas.microsoft.com/office/drawing/2014/main" id="{167E2A7B-350C-4662-BAD0-9D6A3F01A61E}"/>
            </a:ext>
          </a:extLst>
        </xdr:cNvPr>
        <xdr:cNvSpPr/>
      </xdr:nvSpPr>
      <xdr:spPr>
        <a:xfrm>
          <a:off x="6753225" y="323850"/>
          <a:ext cx="4038600" cy="216217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it-IT" sz="1600"/>
            <a:t>CNPSI ha deciso di sleggare il finanziamento dalla polizza ZERO,</a:t>
          </a:r>
          <a:r>
            <a:rPr lang="it-IT" sz="1600" baseline="0"/>
            <a:t> dunque non dovremmo  ricevere nessuna EA nel flusso di produzione</a:t>
          </a:r>
          <a:endParaRPr lang="it-IT" sz="1600"/>
        </a:p>
      </xdr:txBody>
    </xdr:sp>
    <xdr:clientData/>
  </xdr:twoCellAnchor>
  <xdr:twoCellAnchor>
    <xdr:from>
      <xdr:col>2</xdr:col>
      <xdr:colOff>1239050</xdr:colOff>
      <xdr:row>7</xdr:row>
      <xdr:rowOff>18045</xdr:rowOff>
    </xdr:from>
    <xdr:to>
      <xdr:col>3</xdr:col>
      <xdr:colOff>381946</xdr:colOff>
      <xdr:row>9</xdr:row>
      <xdr:rowOff>160920</xdr:rowOff>
    </xdr:to>
    <xdr:sp macro="" textlink="">
      <xdr:nvSpPr>
        <xdr:cNvPr id="3" name="Freccia in giù 2">
          <a:extLst>
            <a:ext uri="{FF2B5EF4-FFF2-40B4-BE49-F238E27FC236}">
              <a16:creationId xmlns:a16="http://schemas.microsoft.com/office/drawing/2014/main" id="{B6B3BE24-3DFC-4BBD-A19A-88C425D42285}"/>
            </a:ext>
          </a:extLst>
        </xdr:cNvPr>
        <xdr:cNvSpPr/>
      </xdr:nvSpPr>
      <xdr:spPr>
        <a:xfrm rot="5049069">
          <a:off x="4768135" y="327535"/>
          <a:ext cx="466725" cy="2857646"/>
        </a:xfrm>
        <a:prstGeom prst="downArrow">
          <a:avLst/>
        </a:prstGeom>
        <a:solidFill>
          <a:srgbClr val="FF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920750</xdr:colOff>
      <xdr:row>12</xdr:row>
      <xdr:rowOff>7055</xdr:rowOff>
    </xdr:from>
    <xdr:to>
      <xdr:col>8</xdr:col>
      <xdr:colOff>257527</xdr:colOff>
      <xdr:row>31</xdr:row>
      <xdr:rowOff>98778</xdr:rowOff>
    </xdr:to>
    <xdr:sp macro="" textlink="">
      <xdr:nvSpPr>
        <xdr:cNvPr id="2" name="Rettangolo con angoli arrotondati 1">
          <a:extLst>
            <a:ext uri="{FF2B5EF4-FFF2-40B4-BE49-F238E27FC236}">
              <a16:creationId xmlns:a16="http://schemas.microsoft.com/office/drawing/2014/main" id="{7AB74032-F335-4126-8638-0C202B9F8B5E}"/>
            </a:ext>
          </a:extLst>
        </xdr:cNvPr>
        <xdr:cNvSpPr/>
      </xdr:nvSpPr>
      <xdr:spPr>
        <a:xfrm>
          <a:off x="1439333" y="2293055"/>
          <a:ext cx="9168694" cy="37112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1500"/>
            <a:t>DA FARE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688975</xdr:colOff>
      <xdr:row>5</xdr:row>
      <xdr:rowOff>47624</xdr:rowOff>
    </xdr:from>
    <xdr:to>
      <xdr:col>6</xdr:col>
      <xdr:colOff>533400</xdr:colOff>
      <xdr:row>16</xdr:row>
      <xdr:rowOff>134408</xdr:rowOff>
    </xdr:to>
    <xdr:sp macro="" textlink="">
      <xdr:nvSpPr>
        <xdr:cNvPr id="4" name="Rettangolo con angoli arrotondati 3">
          <a:extLst>
            <a:ext uri="{FF2B5EF4-FFF2-40B4-BE49-F238E27FC236}">
              <a16:creationId xmlns:a16="http://schemas.microsoft.com/office/drawing/2014/main" id="{BD7E5158-F975-4989-9442-745A480E7ADC}"/>
            </a:ext>
          </a:extLst>
        </xdr:cNvPr>
        <xdr:cNvSpPr/>
      </xdr:nvSpPr>
      <xdr:spPr>
        <a:xfrm>
          <a:off x="3736975" y="1847849"/>
          <a:ext cx="3463925" cy="22680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6600"/>
            <a:t>DA FARE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Direcci&#243;n%20Actuarial\Partners\Carrefour\Estudios%20Carrefour\Vision\Vision%202009T4\budget%202010v6para%20update%20Cardif.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Direcci&#243;n%20Actuarial\Budget\2008_sept_2007\Espa&#241;a\Espagne_2008_d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irecci&#243;n%20Actuarial\Cierre\Cierre_2003\Espa&#260;a\Cierre_12_2003\Espagne_Reas_2003T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Direcci&#243;n%20Actuarial\GPS\MIS\Cierre%20Actuarial%20con%20MIS\Espagne_Reas_2006T4v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Direcci&#243;n%20Actuarial\Cierre\cierre_2006\Espana\Cierre_12_06\ficheros%20cierre\Ficheros%20definitivos%2012_01_2007\Espagne_Dir_2006T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Direcci&#243;n%20Actuarial\Cierre\Cierre_2009\Portugal\2009T4\Portugal_2009Q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cnpsi.sharepoint.com/Global%20accounts/BANK%20&amp;%20INSURANCE/18.%20ANDREA/BANQUES%20&amp;%20ASSUREURS/N26/09.%20P&amp;L%20AND%20PROFIT%20SHARE/YEAR%202/PREMIUM/Premiums%20Business%20AN.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cnpsi.sharepoint.com/Global%20accounts/BANK%20&amp;%20INSURANCE/18.%20ANDREA/BANQUES%20&amp;%20ASSUREURS/N26/09.%20P&amp;L%20AND%20PROFIT%20SHARE/YEAR%202/Files%20for%20Radek/N26%20Metal_AWP%20Allianz%20Invoice%20%20YEAR%20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DOCUME~1\CABIQU~1\LOCALS~1\Temp\notes8663E8\visio%20Carrefour%202009T3\Cuentas%202009T3%20Carrefour-v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Direcci&#243;n%20Actuarial\Cierre\Cierre_2010\Portugal\2010T2\ficheros%20de%20cierre\Portugal_2010T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Cuadro%20Cierre\1%20Trimestre%202005\Espagne_Dir_2005T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2cana1\d8607115\TEMP\Balanc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Cuadro%20Cierre\2005\4%20Trimestre%202005\Espagne_Dir_2005T3_V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cnpsi.sharepoint.com/CONTROL%20E%20INTERVENCION/ALM/SCF/2008/0108/espa&#241;a/calculador_SCF_01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cnpsi.sharepoint.com/Ireland/Actuarial/Products/Product%20changes/Related%20Products/Germany/GE-021%20Commission%20Cap%20Revamp/Deliverables/Product%20Spec%20and%20Pricing/Direct_PremiumSimulator.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Direcci&#243;n%20Actuarial\Cierre\Cierre_2007\Espa&#241;a\Cierre_03_07\Ficheros%20definitivos\Espagne_Reas_2007T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DOCUME~1\carrillo\CONFIG~1\Temp\Espagne_Dir_2003T4Silvi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Direcci&#243;n%20Actuarial\Cierre\Cierre_2002\Cierre%20Espa&#260;a\Cierre_31_12_02\DEFINITIVO_Dir_2002_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Direcci&#243;n%20Actuarial\Partners\Santander%20Consumer%20Finance\Estudios%20SCF\visio\Visio%202011T2\Simulaci&#243;n%20de%20PB%20Diferida%20a%20varios%20a&#241;os\SCF%20-%20Proyecci&#243;n%20C&#225;lculo%20PB%20Diferid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H:\Direcci&#243;n%20Actuarial\Budget\2007_sept_2006\Espagne\Espagne_2007ReasPICessi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Direcci&#243;n%20Actuarial\Cierre\Cierre_2008\Espa&#241;a\Cierre_12_08\ficheros%20de%20cierre\PPNA_2008T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2cana1\d8607115\CONTROL%20E%20INTERVENCION\@EQUIPO\JD%20Davila\Hispamer\Diciembre%2006\HISPAMER%20LOCAL%20Y%20PUBLICO%20AC%20y%20MES.12%202006%20C4-2004%20DIC.AV.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Ireland\Actuarial\Reserving\Documentation\Technical%20Notes\Control%20Tool%20&amp;%20Plan\Poland\2014Q3\Poland%20sample%20policy%20calc_Q1%202014_FinStmts_Formulae_353965120276_sent%2003092014.xlsm"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H:\Direcci&#243;n%20Actuarial\Partners\Carrefour\Estudios%20Carrefour\PB%20real%20Carrefour\2007T4\Espagne_Dir_2007T4_PBreal_Carrefou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Direcci&#243;n%20Actuarial\Portugal\Partners\Santander\2010Q4\Visio\1.EvoActividad%20-%20CtaRdos%20-%20Budget\2.Cuentas%20de%20Resultados%20Santander%202010Q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Direcci&#243;n%20Actuarial\Cierre\Cierre_2007\Portugal\Cierre_2007T1\Portugal_2007T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H:\Direcci&#243;n%20Actuarial\Cierre\Cierre_2008\Espa&#241;a\Cierre_12_08\ficheros%20de%20cierre\Espagne_Dir_2008T4.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Espagne_Dir_2006T3.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cnpsi.sharepoint.com/Global%20accounts/SURVEILLANCE/16%20Divers/Tender%20database%20(UQD)/GA%20UQD%20to%20be%20completed/20180202_AWP%20UW%20Quotation%20Database_v5.1.xlsm"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Param&#232;tre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H:\Direcci&#243;n%20Actuarial\Cierre\Cierre_2005\Espa&#260;a\Cierre_12_05\ficheros%20cierre_09012006\Espagne_Dir_2005T4.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Actuaria\Prevoyance\Comptabilite_Planification\Planification\2005t2\International\Italie\Budget%20ITL%20KSRD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H:\Direcci&#243;n%20Actuarial\Cierre\Cierre_2007\Espa&#241;a\Cierre_03_07\Ficheros%20definitivos\Espagne_Dir_2007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npsi.sharepoint.com/Santander/AA%20work/Valuations/2013/12/Germany%20Direct/Reserves/Germany%20Direct%20sample%20policy%20calc_Q4%202013_FinStmts_Auto_Single%20Life_Formulae_sent%2020012014.xlsm"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H:\Direcci&#243;n%20Actuarial\Cierre\Cierre_2010\Portugal\2010T2\ficheros%20de%20cierre\Siniestros%20y%20RBNS\3--%20RBNS_2010Q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H:\Direcci&#243;n%20Actuarial\Cierre\Cierre_2004\Espa&#260;a\Cierre_12_2004\Espagne_Reas_2004T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Direcci&#243;n%20Actuarial\GPS\MIS\Cierre%20Actuarial%20con%20MIS\Espagne_Cession_2006T4v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H:\Direcci&#243;n%20Actuarial\Cierre\cierre_2006\Espana\Cierre_09_06\Ficheros%20Cierre\antiguos\Espagne_Dir_2006T3_base_cont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6can1\VOL1\Plan_Analisis\EQUIPO%20ANALISIS\Iberoamerica\May00\Real0005\Avance\aven0005.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H:\DOCUME~1\iacino\IMPOST~1\Temp\Italie_Ade_04T1_Cardif%20SpA%20per%20sinistri.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H:\Direcci&#243;n%20Actuarial\Cierre\Cierre_2009\Espa&#241;a\Cierre_06_09\ficheros%20cierre\Espagne_Dir_2009T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cnpsi.sharepoint.com/Telemarketing/Malvina/Simulador%20PI%20julio%2020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H:\Direcci&#243;n%20Actuarial\Cierre\Cierre_2005\Portugal\Cierre_09_05\Portugal_2005T3%20-%20NC.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H:\DOCUME~1\barrios\CONFIG~1\Temp\Espagne_Reas_2003T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irecci&#243;n%20Actuarial\Partners\Santander%20Consumer%20Finance\Estudios%20SCF\visio\Visio%202012T3\Cuentas\SCF_2012T3_Cuentas_Reales_Producto.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v2cana1\d8607115\05\PV1\MORO\PTOMOROCUADRO.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v2cana1\d8607115\06\ROE\TRIM\TRIM_CalculoRO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Direcci&#243;n%20Actuarial\Budget\2010_sept_2009\Copia%20de%20ModelAlimVtablaA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npsi.sharepoint.com/Ireland/Actuarial/Products/Product%20changes/Non-Related%20Products/Italy/GoProtect/IT-003%20Dental_Travel/Dental/Pricing%20models/Italy%20GoProtect_Hospital_Dental%20v11_incl.%20free_cover.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Direcci&#243;n%20Actuarial\Budget\2007_sept_2006\Espagne\Espagne_2007_version_officiel_22_09_2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npsi.sharepoint.com/Actuarial/Products/Product%20changes/Related%20Products/Germany/GE-021%20Commission%20Cap%20Revamp/SP%20Products/Deliverables/Premium%20Simulator/Direct%20and%20Auto_CPI_Benefit_v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2cana1\d8607115\Documents%20and%20Settings\N33527.SCHCANA1\Configuraci&#243;n%20local\Archivos%20temporales%20de%20Internet\OLKD4\CalculoRO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inicial neutral QP"/>
      <sheetName val="cuenta_oficial"/>
      <sheetName val="primas"/>
      <sheetName val="BPinicial"/>
      <sheetName val="resumen"/>
      <sheetName val="BP_prop"/>
      <sheetName val="visio 2009T4"/>
      <sheetName val="Tarjetas"/>
      <sheetName val="Préstamos"/>
      <sheetName val="CBP Product DB"/>
      <sheetName val="HCBE-DB-05"/>
    </sheetNames>
    <sheetDataSet>
      <sheetData sheetId="0"/>
      <sheetData sheetId="1"/>
      <sheetData sheetId="2"/>
      <sheetData sheetId="3"/>
      <sheetData sheetId="4" refreshError="1">
        <row r="3">
          <cell r="D3">
            <v>0.04</v>
          </cell>
          <cell r="E3">
            <v>0.04</v>
          </cell>
          <cell r="F3">
            <v>0.04</v>
          </cell>
          <cell r="G3">
            <v>0.04</v>
          </cell>
          <cell r="H3">
            <v>0.04</v>
          </cell>
          <cell r="I3">
            <v>0.04</v>
          </cell>
          <cell r="J3">
            <v>0.04</v>
          </cell>
          <cell r="K3">
            <v>0.04</v>
          </cell>
          <cell r="L3">
            <v>0.04</v>
          </cell>
          <cell r="M3">
            <v>0.04</v>
          </cell>
        </row>
        <row r="4">
          <cell r="D4">
            <v>2.07E-2</v>
          </cell>
          <cell r="E4">
            <v>1.8499999999999999E-2</v>
          </cell>
          <cell r="F4">
            <v>1.5800000000000002E-2</v>
          </cell>
          <cell r="G4">
            <v>1.5800000000000002E-2</v>
          </cell>
          <cell r="H4">
            <v>1.5800000000000002E-2</v>
          </cell>
          <cell r="I4">
            <v>1.5800000000000002E-2</v>
          </cell>
          <cell r="J4">
            <v>1.5800000000000002E-2</v>
          </cell>
          <cell r="K4">
            <v>1.5800000000000002E-2</v>
          </cell>
          <cell r="L4">
            <v>1.5800000000000002E-2</v>
          </cell>
          <cell r="M4">
            <v>1.5800000000000002E-2</v>
          </cell>
          <cell r="N4">
            <v>1.5800000000000002E-2</v>
          </cell>
        </row>
        <row r="5">
          <cell r="D5">
            <v>1</v>
          </cell>
          <cell r="E5">
            <v>1</v>
          </cell>
          <cell r="F5">
            <v>1</v>
          </cell>
          <cell r="G5">
            <v>1</v>
          </cell>
          <cell r="H5">
            <v>1</v>
          </cell>
          <cell r="I5">
            <v>1</v>
          </cell>
          <cell r="J5">
            <v>1</v>
          </cell>
          <cell r="K5">
            <v>1</v>
          </cell>
          <cell r="L5">
            <v>1</v>
          </cell>
          <cell r="M5">
            <v>1</v>
          </cell>
          <cell r="N5">
            <v>1</v>
          </cell>
        </row>
        <row r="6">
          <cell r="D6">
            <v>2.5000000000000001E-2</v>
          </cell>
          <cell r="E6">
            <v>2.5000000000000001E-2</v>
          </cell>
          <cell r="F6">
            <v>2.5000000000000001E-2</v>
          </cell>
          <cell r="G6">
            <v>2.5000000000000001E-2</v>
          </cell>
          <cell r="H6">
            <v>2.5000000000000001E-2</v>
          </cell>
          <cell r="I6">
            <v>2.5000000000000001E-2</v>
          </cell>
          <cell r="J6">
            <v>2.5000000000000001E-2</v>
          </cell>
          <cell r="K6">
            <v>2.5000000000000001E-2</v>
          </cell>
          <cell r="L6">
            <v>2.5000000000000001E-2</v>
          </cell>
          <cell r="M6">
            <v>2.5000000000000001E-2</v>
          </cell>
          <cell r="N6">
            <v>2.5000000000000001E-2</v>
          </cell>
        </row>
        <row r="7">
          <cell r="D7">
            <v>3.5000000000000003E-2</v>
          </cell>
          <cell r="E7">
            <v>3.5000000000000003E-2</v>
          </cell>
          <cell r="F7">
            <v>3.5000000000000003E-2</v>
          </cell>
          <cell r="G7">
            <v>3.5000000000000003E-2</v>
          </cell>
          <cell r="H7">
            <v>3.5000000000000003E-2</v>
          </cell>
          <cell r="I7">
            <v>3.5000000000000003E-2</v>
          </cell>
          <cell r="J7">
            <v>3.5000000000000003E-2</v>
          </cell>
          <cell r="K7">
            <v>3.5000000000000003E-2</v>
          </cell>
          <cell r="L7">
            <v>3.5000000000000003E-2</v>
          </cell>
          <cell r="M7">
            <v>3.5000000000000003E-2</v>
          </cell>
          <cell r="N7">
            <v>3.5000000000000003E-2</v>
          </cell>
        </row>
        <row r="8">
          <cell r="D8">
            <v>1</v>
          </cell>
          <cell r="E8">
            <v>1</v>
          </cell>
          <cell r="F8">
            <v>1</v>
          </cell>
          <cell r="G8">
            <v>1</v>
          </cell>
          <cell r="H8">
            <v>1</v>
          </cell>
          <cell r="I8">
            <v>1</v>
          </cell>
          <cell r="J8">
            <v>1</v>
          </cell>
          <cell r="K8">
            <v>1</v>
          </cell>
          <cell r="L8">
            <v>1</v>
          </cell>
          <cell r="M8">
            <v>1</v>
          </cell>
          <cell r="N8">
            <v>1</v>
          </cell>
        </row>
      </sheetData>
      <sheetData sheetId="5"/>
      <sheetData sheetId="6"/>
      <sheetData sheetId="7"/>
      <sheetData sheetId="8"/>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Parameters"/>
      <sheetName val="Modele"/>
      <sheetName val="ModeleReass"/>
      <sheetName val="Total_Directo"/>
      <sheetName val="Total_PI"/>
      <sheetName val="Total_Acep"/>
      <sheetName val="Total_Cedido_Bruto"/>
      <sheetName val="Total_Cedido"/>
      <sheetName val="Total_Cardif_net"/>
      <sheetName val="Total_Cardif_brut"/>
      <sheetName val="begin"/>
      <sheetName val="ABN"/>
      <sheetName val="Adquiera"/>
      <sheetName val="Autopark"/>
      <sheetName val="AVCO"/>
      <sheetName val="Bancaja"/>
      <sheetName val="Banco_Pastor"/>
      <sheetName val="Banco_Sygma"/>
      <sheetName val="Bancomais"/>
      <sheetName val="Banesto"/>
      <sheetName val="Barclays"/>
      <sheetName val="BNP_Class_financial"/>
      <sheetName val="BPLG"/>
      <sheetName val="CA"/>
      <sheetName val="Caixa_Catalunya"/>
      <sheetName val="Caixa_Galicia"/>
      <sheetName val="Caixa_Girona"/>
      <sheetName val="Caixa_Penedes"/>
      <sheetName val="Caixa_Tarragona"/>
      <sheetName val="Caixa_Terrasa"/>
      <sheetName val="Caja_Canarias"/>
      <sheetName val="Caja_Duero"/>
      <sheetName val="Caja_Inmaculada"/>
      <sheetName val="Carrefour"/>
      <sheetName val="Cetelem"/>
      <sheetName val="Esfinge"/>
      <sheetName val="Eurocredito"/>
      <sheetName val="Fracciona"/>
      <sheetName val="Gallego"/>
      <sheetName val="GE_Money_Bank"/>
      <sheetName val="GECB"/>
      <sheetName val="Many_cars"/>
      <sheetName val="Mercedes_Benz"/>
      <sheetName val="Multimarca_Avant"/>
      <sheetName val="Opel_Avant"/>
      <sheetName val="Others_banks"/>
      <sheetName val="Pastor_SF"/>
      <sheetName val="PSA"/>
      <sheetName val="Renueva"/>
      <sheetName val="UCI_ADE"/>
      <sheetName val="UCI_Vida"/>
      <sheetName val="VW_Avant"/>
      <sheetName val="VW_Bank"/>
      <sheetName val="VW_Finance"/>
      <sheetName val="end_direct"/>
      <sheetName val="begin_acep"/>
      <sheetName val="Pastor_reas"/>
      <sheetName val="Banesto_reass"/>
      <sheetName val="BBK"/>
      <sheetName val="Caixa_Terrasa_pre"/>
      <sheetName val="Eurocredito_Mond_Mun"/>
      <sheetName val="Fimestic_Mond_Mun"/>
      <sheetName val="LaCaixa"/>
      <sheetName val="end_acep"/>
      <sheetName val="begin_ced_brut"/>
      <sheetName val="Avantre"/>
      <sheetName val="Extendiare"/>
      <sheetName val="Finarefre"/>
      <sheetName val="end_ced_brut"/>
      <sheetName val="begin_PI"/>
      <sheetName val="Cetelem_PI"/>
      <sheetName val="Citibank_PI"/>
      <sheetName val="Eurocredito_PI"/>
      <sheetName val="Others_PI"/>
      <sheetName val="UCI_PI"/>
      <sheetName val="end_PI"/>
      <sheetName val="end"/>
      <sheetName val="beginNet"/>
      <sheetName val="FinarefreNet"/>
      <sheetName val="ExtendiareNet"/>
      <sheetName val="AvantreNet"/>
      <sheetName val="endNet"/>
      <sheetName val="FinarefreCardif"/>
      <sheetName val="ExtendiareCardif"/>
      <sheetName val="AvantreCardif"/>
      <sheetName val="tableA2"/>
      <sheetName val="primas"/>
      <sheetName val="CarrefourPB"/>
    </sheetNames>
    <sheetDataSet>
      <sheetData sheetId="0"/>
      <sheetData sheetId="1" refreshError="1">
        <row r="6">
          <cell r="P6" t="str">
            <v>T_ABN Personal loan</v>
          </cell>
          <cell r="Q6">
            <v>15.805367043410016</v>
          </cell>
          <cell r="T6" t="str">
            <v>T_ABN Personal loan</v>
          </cell>
          <cell r="U6">
            <v>47</v>
          </cell>
        </row>
        <row r="7">
          <cell r="P7" t="str">
            <v>T_AVCO Mortgage</v>
          </cell>
          <cell r="Q7">
            <v>0.47260830593150072</v>
          </cell>
          <cell r="T7" t="str">
            <v>T_AVCO Mortgage</v>
          </cell>
          <cell r="U7">
            <v>12</v>
          </cell>
        </row>
        <row r="8">
          <cell r="P8" t="str">
            <v>T_AVCO Personal loan</v>
          </cell>
          <cell r="Q8">
            <v>19.4924489647473</v>
          </cell>
          <cell r="T8" t="str">
            <v>T_AVCO Personal loan</v>
          </cell>
          <cell r="U8">
            <v>24</v>
          </cell>
        </row>
        <row r="9">
          <cell r="P9" t="str">
            <v>T_Banco_Pastor Mortgage</v>
          </cell>
          <cell r="Q9">
            <v>13.740449761915148</v>
          </cell>
          <cell r="T9" t="str">
            <v>T_Banco_Pastor Mortgage</v>
          </cell>
          <cell r="U9">
            <v>60</v>
          </cell>
        </row>
        <row r="10">
          <cell r="P10" t="str">
            <v>T_Banco_Pastor Personal loan</v>
          </cell>
          <cell r="Q10">
            <v>9.679403319520274</v>
          </cell>
          <cell r="T10" t="str">
            <v>T_Banco_Pastor Personal loan</v>
          </cell>
          <cell r="U10">
            <v>54</v>
          </cell>
        </row>
        <row r="11">
          <cell r="P11" t="str">
            <v>T_Bancomais Auto loan</v>
          </cell>
          <cell r="Q11">
            <v>9.0952860618144289</v>
          </cell>
          <cell r="T11" t="str">
            <v>T_Bancomais Auto loan</v>
          </cell>
          <cell r="U11">
            <v>55</v>
          </cell>
        </row>
        <row r="12">
          <cell r="P12" t="str">
            <v>T_Barclays Mortgage</v>
          </cell>
          <cell r="Q12">
            <v>1.2244703898864362</v>
          </cell>
          <cell r="T12" t="str">
            <v>T_Barclays Mortgage</v>
          </cell>
          <cell r="U12">
            <v>78.64440774002513</v>
          </cell>
        </row>
        <row r="13">
          <cell r="P13" t="str">
            <v>T_BPLG Auto loan</v>
          </cell>
          <cell r="Q13">
            <v>0.8531979639260161</v>
          </cell>
          <cell r="T13" t="str">
            <v>T_BPLG Auto loan</v>
          </cell>
          <cell r="U13">
            <v>12</v>
          </cell>
        </row>
        <row r="14">
          <cell r="P14" t="str">
            <v>T_CA Personal loan</v>
          </cell>
          <cell r="Q14">
            <v>9.9457907060924029</v>
          </cell>
          <cell r="T14" t="str">
            <v>T_CA Personal loan</v>
          </cell>
          <cell r="U14">
            <v>33</v>
          </cell>
        </row>
        <row r="15">
          <cell r="P15" t="str">
            <v>T_Caixa_Galicia Mortgage</v>
          </cell>
          <cell r="Q15">
            <v>0.40427046487756035</v>
          </cell>
          <cell r="T15" t="str">
            <v>T_Caixa_Galicia Mortgage</v>
          </cell>
          <cell r="U15">
            <v>12</v>
          </cell>
        </row>
        <row r="16">
          <cell r="P16" t="str">
            <v>T_Caixa_Galicia Personal loan</v>
          </cell>
          <cell r="Q16">
            <v>6.3011998393647346</v>
          </cell>
          <cell r="T16" t="str">
            <v>T_Caixa_Galicia Personal loan</v>
          </cell>
          <cell r="U16">
            <v>57.314784644852416</v>
          </cell>
        </row>
        <row r="17">
          <cell r="P17" t="str">
            <v>T_Caixa_Girona Mortgage</v>
          </cell>
          <cell r="Q17">
            <v>25.093854022336551</v>
          </cell>
          <cell r="T17" t="str">
            <v>T_Caixa_Girona Mortgage</v>
          </cell>
          <cell r="U17">
            <v>52.685598806395511</v>
          </cell>
        </row>
        <row r="18">
          <cell r="P18" t="str">
            <v>T_Caixa_Girona Personal loan</v>
          </cell>
          <cell r="Q18">
            <v>19.125927315956194</v>
          </cell>
          <cell r="T18" t="str">
            <v>T_Caixa_Girona Personal loan</v>
          </cell>
          <cell r="U18">
            <v>48</v>
          </cell>
        </row>
        <row r="19">
          <cell r="P19" t="str">
            <v>T_Caixa_Tarragona Mortgage</v>
          </cell>
          <cell r="Q19">
            <v>9.9265965503335263</v>
          </cell>
          <cell r="T19" t="str">
            <v>T_Caixa_Tarragona Mortgage</v>
          </cell>
          <cell r="U19">
            <v>59.945738319874643</v>
          </cell>
        </row>
        <row r="20">
          <cell r="P20" t="str">
            <v>T_Caixa_Tarragona Personal loan</v>
          </cell>
          <cell r="Q20">
            <v>9.1866948937336446</v>
          </cell>
          <cell r="T20" t="str">
            <v>T_Caixa_Tarragona Personal loan</v>
          </cell>
          <cell r="U20">
            <v>48.734876621182956</v>
          </cell>
        </row>
        <row r="21">
          <cell r="P21" t="str">
            <v>T_Caja_Canarias Mortgage</v>
          </cell>
          <cell r="Q21">
            <v>13.656726903207499</v>
          </cell>
          <cell r="T21" t="str">
            <v>T_Caja_Canarias Mortgage</v>
          </cell>
          <cell r="U21">
            <v>60</v>
          </cell>
        </row>
        <row r="22">
          <cell r="P22" t="str">
            <v>T_Caja_Canarias Personal loan</v>
          </cell>
          <cell r="Q22">
            <v>7.6806337757042655</v>
          </cell>
          <cell r="T22" t="str">
            <v>T_Caja_Canarias Personal loan</v>
          </cell>
          <cell r="U22">
            <v>45</v>
          </cell>
        </row>
        <row r="23">
          <cell r="P23" t="str">
            <v>T_Caja_Duero Mortgage</v>
          </cell>
          <cell r="Q23">
            <v>8.1979218995052694</v>
          </cell>
          <cell r="T23" t="str">
            <v>T_Caja_Duero Mortgage</v>
          </cell>
          <cell r="U23">
            <v>60</v>
          </cell>
        </row>
        <row r="24">
          <cell r="P24" t="str">
            <v>T_Caja_Duero Personal loan</v>
          </cell>
          <cell r="Q24">
            <v>6.2524268390462368</v>
          </cell>
          <cell r="T24" t="str">
            <v>T_Caja_Duero Personal loan</v>
          </cell>
          <cell r="U24">
            <v>48</v>
          </cell>
        </row>
        <row r="25">
          <cell r="P25" t="str">
            <v>T_Caja_Inmaculada Mortgage</v>
          </cell>
          <cell r="Q25">
            <v>7.513698086170999</v>
          </cell>
          <cell r="T25" t="str">
            <v>T_Caja_Inmaculada Mortgage</v>
          </cell>
          <cell r="U25">
            <v>60</v>
          </cell>
        </row>
        <row r="26">
          <cell r="P26" t="str">
            <v>T_Caja_Inmaculada Personal loan</v>
          </cell>
          <cell r="Q26">
            <v>5.0982487129898608</v>
          </cell>
          <cell r="T26" t="str">
            <v>T_Caja_Inmaculada Personal loan</v>
          </cell>
          <cell r="U26">
            <v>48</v>
          </cell>
        </row>
        <row r="27">
          <cell r="P27" t="str">
            <v>T_Eurocredito Personal loan</v>
          </cell>
          <cell r="Q27">
            <v>11.596948067587238</v>
          </cell>
          <cell r="T27" t="str">
            <v>T_Eurocredito Personal loan</v>
          </cell>
          <cell r="U27">
            <v>24</v>
          </cell>
        </row>
        <row r="28">
          <cell r="P28" t="str">
            <v>T_GE_money_bank Auto loan</v>
          </cell>
          <cell r="Q28">
            <v>3.3887187725466106</v>
          </cell>
          <cell r="T28" t="str">
            <v>T_GE_money_bank Auto loan</v>
          </cell>
          <cell r="U28">
            <v>60</v>
          </cell>
        </row>
        <row r="29">
          <cell r="P29" t="str">
            <v>T_GECB Mortgage</v>
          </cell>
          <cell r="Q29">
            <v>1.8121662783729509</v>
          </cell>
          <cell r="T29" t="str">
            <v>T_GECB Mortgage</v>
          </cell>
          <cell r="U29">
            <v>13.570241849076845</v>
          </cell>
        </row>
        <row r="30">
          <cell r="P30" t="str">
            <v>T_Many_cars Auto loan</v>
          </cell>
          <cell r="Q30">
            <v>15.236447089991131</v>
          </cell>
          <cell r="T30" t="str">
            <v>T_Many_cars Auto loan</v>
          </cell>
          <cell r="U30">
            <v>48</v>
          </cell>
        </row>
        <row r="31">
          <cell r="P31" t="str">
            <v>T_Pastor_SF Personal loan</v>
          </cell>
          <cell r="Q31">
            <v>3.2840050039807913</v>
          </cell>
          <cell r="T31" t="str">
            <v>T_Pastor_SF Personal loan</v>
          </cell>
          <cell r="U31">
            <v>40</v>
          </cell>
        </row>
        <row r="32">
          <cell r="P32" t="str">
            <v>T_Adquiera Personal loan</v>
          </cell>
          <cell r="Q32">
            <v>0</v>
          </cell>
          <cell r="T32" t="str">
            <v>T_Adquiera Personal loan</v>
          </cell>
          <cell r="U32">
            <v>60</v>
          </cell>
        </row>
        <row r="33">
          <cell r="P33" t="str">
            <v>T_Autopark Auto loan</v>
          </cell>
          <cell r="Q33">
            <v>22.680983278033267</v>
          </cell>
          <cell r="T33" t="str">
            <v>T_Autopark Auto loan</v>
          </cell>
          <cell r="U33">
            <v>40</v>
          </cell>
        </row>
        <row r="34">
          <cell r="P34" t="str">
            <v>T_Bancaja Personal loan</v>
          </cell>
          <cell r="Q34">
            <v>0</v>
          </cell>
          <cell r="T34" t="str">
            <v>T_Bancaja Personal loan</v>
          </cell>
          <cell r="U34">
            <v>60</v>
          </cell>
        </row>
        <row r="35">
          <cell r="P35" t="str">
            <v>T_Banesto personal loan</v>
          </cell>
          <cell r="Q35">
            <v>2.5427180058761305</v>
          </cell>
          <cell r="T35" t="str">
            <v>T_Banesto personal loan</v>
          </cell>
          <cell r="U35">
            <v>63.172959621312714</v>
          </cell>
        </row>
        <row r="36">
          <cell r="P36" t="str">
            <v>T_Barclays personal loan</v>
          </cell>
          <cell r="Q36">
            <v>2.056402893262228</v>
          </cell>
          <cell r="T36" t="str">
            <v>T_Barclays personal loan</v>
          </cell>
          <cell r="U36">
            <v>43</v>
          </cell>
        </row>
        <row r="37">
          <cell r="P37" t="str">
            <v>T_BNP_Class_financial Auto loan</v>
          </cell>
          <cell r="Q37">
            <v>1.485878410518886</v>
          </cell>
          <cell r="T37" t="str">
            <v>T_BNP_Class_financial Auto loan</v>
          </cell>
          <cell r="U37">
            <v>12</v>
          </cell>
        </row>
        <row r="38">
          <cell r="P38" t="str">
            <v>T_Caixa_Catalunya Mortgage</v>
          </cell>
          <cell r="Q38">
            <v>1.8295932134754249</v>
          </cell>
          <cell r="T38" t="str">
            <v>T_Caixa_Catalunya Mortgage</v>
          </cell>
          <cell r="U38">
            <v>60</v>
          </cell>
        </row>
        <row r="39">
          <cell r="P39" t="str">
            <v>T_Caixa_Catalunya Personal loan</v>
          </cell>
          <cell r="Q39">
            <v>1.3558513451907732</v>
          </cell>
          <cell r="T39" t="str">
            <v>T_Caixa_Catalunya Personal loan</v>
          </cell>
          <cell r="U39">
            <v>59</v>
          </cell>
        </row>
        <row r="40">
          <cell r="P40" t="str">
            <v>T_Caixa_Terrasa Personal loan</v>
          </cell>
          <cell r="Q40">
            <v>24.813974314661017</v>
          </cell>
          <cell r="T40" t="str">
            <v>T_Caixa_Terrasa Personal loan</v>
          </cell>
          <cell r="U40">
            <v>47.90779341945484</v>
          </cell>
        </row>
        <row r="41">
          <cell r="P41" t="str">
            <v>T_Caixa_Terrasa Mortgage</v>
          </cell>
          <cell r="Q41">
            <v>28.264922796510124</v>
          </cell>
          <cell r="T41" t="str">
            <v>T_Caixa_Terrasa Mortgage</v>
          </cell>
          <cell r="U41">
            <v>56.795112000381522</v>
          </cell>
        </row>
        <row r="42">
          <cell r="P42" t="str">
            <v>T_Cetelem Personal loan</v>
          </cell>
          <cell r="Q42">
            <v>0</v>
          </cell>
          <cell r="T42" t="str">
            <v>T_Cetelem Personal loan</v>
          </cell>
          <cell r="U42">
            <v>1.7594508537236049E-4</v>
          </cell>
        </row>
        <row r="43">
          <cell r="P43" t="str">
            <v>T_Gallego Personal loan</v>
          </cell>
          <cell r="Q43">
            <v>7.8762415277127573</v>
          </cell>
          <cell r="T43" t="str">
            <v>T_Gallego Personal loan</v>
          </cell>
          <cell r="U43">
            <v>36</v>
          </cell>
        </row>
        <row r="44">
          <cell r="P44" t="str">
            <v>T_Gallego Mortgage</v>
          </cell>
          <cell r="Q44">
            <v>0.82154257190060509</v>
          </cell>
          <cell r="T44" t="str">
            <v>T_Gallego Mortgage</v>
          </cell>
          <cell r="U44">
            <v>12.000000000189102</v>
          </cell>
        </row>
        <row r="45">
          <cell r="P45" t="str">
            <v>T_Mercedes_Benz Auto loan</v>
          </cell>
          <cell r="Q45">
            <v>8.2190464095086</v>
          </cell>
          <cell r="T45" t="str">
            <v>T_Mercedes_Benz Auto loan</v>
          </cell>
          <cell r="U45">
            <v>39.989791316992459</v>
          </cell>
        </row>
        <row r="46">
          <cell r="P46" t="str">
            <v>T_Multimarca_Avant Extended warranty motor</v>
          </cell>
          <cell r="Q46">
            <v>0</v>
          </cell>
          <cell r="T46" t="str">
            <v>T_Multimarca_Avant Extended warranty motor</v>
          </cell>
          <cell r="U46">
            <v>0</v>
          </cell>
        </row>
        <row r="47">
          <cell r="P47" t="str">
            <v>T_UCI_ade Mortgage</v>
          </cell>
          <cell r="Q47">
            <v>7.8339688697250551</v>
          </cell>
          <cell r="T47" t="str">
            <v>T_UCI_ade Mortgage</v>
          </cell>
          <cell r="U47">
            <v>62.126794753943031</v>
          </cell>
        </row>
        <row r="48">
          <cell r="P48" t="str">
            <v>T_VW_Finance Auto loan</v>
          </cell>
          <cell r="Q48">
            <v>17</v>
          </cell>
          <cell r="T48" t="str">
            <v>T_VW_Finance Auto loan</v>
          </cell>
          <cell r="U48">
            <v>55</v>
          </cell>
        </row>
        <row r="49">
          <cell r="P49" t="str">
            <v>(en blanco)</v>
          </cell>
          <cell r="T49" t="str">
            <v>(en blanco)</v>
          </cell>
        </row>
        <row r="50">
          <cell r="P50" t="str">
            <v>Total general</v>
          </cell>
          <cell r="Q50">
            <v>476.54740968615408</v>
          </cell>
          <cell r="T50" t="str">
            <v>Total general</v>
          </cell>
          <cell r="U50">
            <v>1867.8882750387666</v>
          </cell>
        </row>
        <row r="53">
          <cell r="P53" t="str">
            <v>T_VW_Avant Auto loan</v>
          </cell>
          <cell r="Q53">
            <v>7.0996442053015327</v>
          </cell>
          <cell r="T53" t="str">
            <v>T_VW_Avant Auto loan</v>
          </cell>
          <cell r="U53">
            <v>14.006921339607372</v>
          </cell>
        </row>
        <row r="54">
          <cell r="P54" t="str">
            <v>T_Opel_Avant Auto loan</v>
          </cell>
          <cell r="Q54">
            <v>7.4592333100404895</v>
          </cell>
          <cell r="T54" t="str">
            <v>T_Opel_Avant Auto loan</v>
          </cell>
          <cell r="U54">
            <v>24.38169147836015</v>
          </cell>
        </row>
        <row r="55">
          <cell r="P55" t="str">
            <v>T_Multimarca_Avant Auto loan</v>
          </cell>
          <cell r="Q55">
            <v>4.0063896303542528</v>
          </cell>
          <cell r="T55" t="str">
            <v>T_Multimarca_Avant Auto loan</v>
          </cell>
          <cell r="U55">
            <v>12.916606888450435</v>
          </cell>
        </row>
        <row r="56">
          <cell r="P56" t="str">
            <v>T_Extendiare Auto Loan</v>
          </cell>
          <cell r="Q56">
            <v>9.3331574770673349</v>
          </cell>
          <cell r="T56" t="str">
            <v>T_UCI_PI Personal Loan</v>
          </cell>
          <cell r="U56">
            <v>3.1876021706277644</v>
          </cell>
        </row>
        <row r="57">
          <cell r="P57" t="str">
            <v>T_Avantre Auto Loan</v>
          </cell>
          <cell r="Q57">
            <v>6.6359177326642458</v>
          </cell>
          <cell r="T57" t="str">
            <v>T_Citibank_PI Personal Loan</v>
          </cell>
          <cell r="U57">
            <v>3.2675850942797298</v>
          </cell>
        </row>
        <row r="58">
          <cell r="T58" t="str">
            <v>T_Extendiare Auto Loan</v>
          </cell>
          <cell r="U58">
            <v>12</v>
          </cell>
        </row>
        <row r="59">
          <cell r="T59" t="str">
            <v>T_Avantre Auto Loan</v>
          </cell>
          <cell r="U59">
            <v>14.195924930506912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Total Reassurance"/>
      <sheetName val="Total Mondiale Munat"/>
      <sheetName val="Total Axa"/>
      <sheetName val="debut"/>
      <sheetName val="LaCaixa"/>
      <sheetName val="fin2"/>
      <sheetName val="Fimestic_Mond_Mun"/>
      <sheetName val="Eurocredito_Mond_Mun"/>
      <sheetName val="fin1"/>
      <sheetName val="Fimestic_Axa"/>
      <sheetName val="AVCO_Axa"/>
      <sheetName val="Esfinge_Axa"/>
      <sheetName val="Eurocredito_Axa"/>
      <sheetName val="fin"/>
      <sheetName val="Modele"/>
      <sheetName val="T_Fimestic_Mond_Mun"/>
      <sheetName val="T_Eurocredito_Mond_Mun"/>
      <sheetName val="T_AVCO_Axa"/>
      <sheetName val="T_Esfinge_Axa"/>
      <sheetName val="T_Eurocredito_Axa"/>
      <sheetName val="T_Fimestic_Axa"/>
      <sheetName val="T_LaCaixa"/>
      <sheetName val="T_Modele"/>
      <sheetName val="Dépôts"/>
      <sheetName val="base_reas"/>
    </sheetNames>
    <sheetDataSet>
      <sheetData sheetId="0" refreshError="1">
        <row r="9">
          <cell r="C9">
            <v>2.2800000000000001E-2</v>
          </cell>
        </row>
        <row r="10">
          <cell r="C10">
            <v>2.1899999999999999E-2</v>
          </cell>
        </row>
        <row r="11">
          <cell r="C11">
            <v>2.1600000000000001E-2</v>
          </cell>
        </row>
        <row r="12">
          <cell r="C12">
            <v>2.18E-2</v>
          </cell>
        </row>
        <row r="19">
          <cell r="G19">
            <v>1328495.3340715114</v>
          </cell>
        </row>
        <row r="20">
          <cell r="G20">
            <v>15108677.617489621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aram"/>
      <sheetName val="Total Reassurance"/>
      <sheetName val="Total Mondiale Munat"/>
      <sheetName val="Total Axa"/>
      <sheetName val="debut"/>
      <sheetName val="LaCaixa"/>
      <sheetName val="BBK"/>
      <sheetName val="Caixa_Terrasa_pre"/>
      <sheetName val="Fimestic_Mond_Mun"/>
      <sheetName val="Eurocredito_Mond_Mun"/>
      <sheetName val="Fimestic_Axa"/>
      <sheetName val="AVCO_Axa"/>
      <sheetName val="Esfinge_Axa"/>
      <sheetName val="Eurocredito_Axa"/>
      <sheetName val="fin"/>
      <sheetName val="Modele"/>
      <sheetName val="T_Fimestic_Mond_Mun"/>
      <sheetName val="T_Eurocredito_Mond_Mun"/>
      <sheetName val="T_AVCO_Axa"/>
      <sheetName val="T_Esfinge_Axa"/>
      <sheetName val="T_Eurocredito_Axa"/>
      <sheetName val="T_Fimestic_Axa"/>
      <sheetName val="T_LaCaixa"/>
      <sheetName val="T_BBK"/>
      <sheetName val="T_Caixa_Terrasa_pre"/>
      <sheetName val="T_Modele"/>
      <sheetName val="Dépôts"/>
      <sheetName val="base_reas"/>
      <sheetName val="Tablas"/>
      <sheetName val="RBNS"/>
      <sheetName val="Actuarial_MIS"/>
      <sheetName val="Base_Act_MIS"/>
      <sheetName val="Resumen_Base_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row r="1">
          <cell r="AC1" t="str">
            <v>Eurocredito_Axa</v>
          </cell>
        </row>
        <row r="2">
          <cell r="A2" t="str">
            <v>Convencion 6020</v>
          </cell>
          <cell r="B2" t="str">
            <v>A6020A</v>
          </cell>
          <cell r="C2">
            <v>6020</v>
          </cell>
          <cell r="E2">
            <v>601</v>
          </cell>
          <cell r="F2">
            <v>6020</v>
          </cell>
          <cell r="G2" t="str">
            <v xml:space="preserve">A </v>
          </cell>
          <cell r="K2" t="str">
            <v>DC / IPA</v>
          </cell>
          <cell r="L2" t="str">
            <v>DC / PTIA</v>
          </cell>
          <cell r="M2">
            <v>1</v>
          </cell>
          <cell r="N2">
            <v>2</v>
          </cell>
          <cell r="O2">
            <v>3</v>
          </cell>
        </row>
        <row r="3">
          <cell r="A3" t="str">
            <v>Convencion 6021</v>
          </cell>
          <cell r="B3" t="str">
            <v>A6021A</v>
          </cell>
          <cell r="C3">
            <v>6021</v>
          </cell>
          <cell r="E3">
            <v>601</v>
          </cell>
          <cell r="F3">
            <v>6021</v>
          </cell>
          <cell r="G3" t="str">
            <v xml:space="preserve">A </v>
          </cell>
          <cell r="K3" t="str">
            <v>IT</v>
          </cell>
          <cell r="L3" t="str">
            <v>IT</v>
          </cell>
          <cell r="M3">
            <v>3</v>
          </cell>
          <cell r="O3">
            <v>4</v>
          </cell>
        </row>
        <row r="4">
          <cell r="A4" t="str">
            <v>Convencion 6022</v>
          </cell>
          <cell r="B4" t="str">
            <v>A6022A</v>
          </cell>
          <cell r="C4">
            <v>6022</v>
          </cell>
          <cell r="E4">
            <v>601</v>
          </cell>
          <cell r="F4">
            <v>6022</v>
          </cell>
          <cell r="G4" t="str">
            <v xml:space="preserve">A </v>
          </cell>
          <cell r="K4" t="str">
            <v>PE</v>
          </cell>
          <cell r="L4" t="str">
            <v>CH</v>
          </cell>
          <cell r="M4">
            <v>4</v>
          </cell>
          <cell r="O4">
            <v>5</v>
          </cell>
        </row>
        <row r="5">
          <cell r="A5" t="str">
            <v>Convencion 6029</v>
          </cell>
          <cell r="B5" t="str">
            <v>A6029A</v>
          </cell>
          <cell r="C5">
            <v>6029</v>
          </cell>
          <cell r="E5">
            <v>601</v>
          </cell>
          <cell r="F5">
            <v>6029</v>
          </cell>
          <cell r="G5" t="str">
            <v xml:space="preserve">A </v>
          </cell>
          <cell r="K5" t="str">
            <v>GA</v>
          </cell>
          <cell r="L5" t="str">
            <v>ABF</v>
          </cell>
          <cell r="M5">
            <v>8</v>
          </cell>
          <cell r="O5">
            <v>6</v>
          </cell>
        </row>
        <row r="6">
          <cell r="A6" t="str">
            <v>Convencion 6046</v>
          </cell>
          <cell r="B6" t="str">
            <v>A6046A</v>
          </cell>
          <cell r="C6">
            <v>6046</v>
          </cell>
          <cell r="E6">
            <v>600</v>
          </cell>
          <cell r="F6">
            <v>6046</v>
          </cell>
          <cell r="G6" t="str">
            <v xml:space="preserve">A </v>
          </cell>
          <cell r="K6" t="str">
            <v>PP</v>
          </cell>
          <cell r="L6" t="str">
            <v>UF</v>
          </cell>
          <cell r="O6">
            <v>7</v>
          </cell>
        </row>
        <row r="7">
          <cell r="A7" t="str">
            <v>Convencion 6047</v>
          </cell>
          <cell r="B7" t="str">
            <v>A6047A</v>
          </cell>
          <cell r="C7">
            <v>6047</v>
          </cell>
          <cell r="E7">
            <v>600</v>
          </cell>
          <cell r="F7">
            <v>6047</v>
          </cell>
          <cell r="G7" t="str">
            <v xml:space="preserve">A </v>
          </cell>
          <cell r="K7" t="str">
            <v>GAPA</v>
          </cell>
          <cell r="L7" t="str">
            <v>GAP</v>
          </cell>
          <cell r="M7">
            <v>5</v>
          </cell>
          <cell r="O7">
            <v>8</v>
          </cell>
        </row>
        <row r="8">
          <cell r="A8" t="str">
            <v>Convencion 6048</v>
          </cell>
          <cell r="B8" t="str">
            <v>A6048A</v>
          </cell>
          <cell r="E8">
            <v>600</v>
          </cell>
          <cell r="F8">
            <v>6048</v>
          </cell>
          <cell r="G8" t="str">
            <v xml:space="preserve">A </v>
          </cell>
          <cell r="K8" t="str">
            <v>EG</v>
          </cell>
          <cell r="L8" t="str">
            <v>Ext. Gar.</v>
          </cell>
          <cell r="M8">
            <v>6</v>
          </cell>
          <cell r="O8">
            <v>9</v>
          </cell>
        </row>
        <row r="9">
          <cell r="A9" t="str">
            <v>Convencion 6049</v>
          </cell>
          <cell r="B9" t="str">
            <v>A6049A</v>
          </cell>
          <cell r="C9">
            <v>6049</v>
          </cell>
          <cell r="E9">
            <v>600</v>
          </cell>
          <cell r="F9">
            <v>6049</v>
          </cell>
          <cell r="G9" t="str">
            <v xml:space="preserve">A </v>
          </cell>
          <cell r="K9" t="str">
            <v>DC ACCI</v>
          </cell>
          <cell r="L9" t="str">
            <v>DC acci.</v>
          </cell>
        </row>
        <row r="10">
          <cell r="A10" t="str">
            <v>Convencion 6050</v>
          </cell>
          <cell r="B10" t="str">
            <v>A6050A</v>
          </cell>
          <cell r="C10">
            <v>6050</v>
          </cell>
          <cell r="E10">
            <v>600</v>
          </cell>
          <cell r="F10">
            <v>6050</v>
          </cell>
          <cell r="G10" t="str">
            <v xml:space="preserve">A </v>
          </cell>
          <cell r="K10" t="str">
            <v>IPT ACCI</v>
          </cell>
          <cell r="L10" t="str">
            <v>IT acci.</v>
          </cell>
        </row>
        <row r="11">
          <cell r="A11" t="str">
            <v>Convencion 6055</v>
          </cell>
          <cell r="B11" t="str">
            <v>A6055A</v>
          </cell>
          <cell r="C11">
            <v>6055</v>
          </cell>
          <cell r="E11">
            <v>601</v>
          </cell>
          <cell r="F11">
            <v>6055</v>
          </cell>
          <cell r="G11" t="str">
            <v xml:space="preserve">A </v>
          </cell>
          <cell r="K11" t="str">
            <v>HOSPI</v>
          </cell>
          <cell r="L11" t="str">
            <v>Hospi.</v>
          </cell>
          <cell r="M11">
            <v>9</v>
          </cell>
          <cell r="O11">
            <v>10</v>
          </cell>
        </row>
        <row r="12">
          <cell r="A12" t="str">
            <v>Convencion 6056</v>
          </cell>
          <cell r="B12" t="str">
            <v>A6056A</v>
          </cell>
          <cell r="C12">
            <v>6056</v>
          </cell>
          <cell r="E12">
            <v>601</v>
          </cell>
          <cell r="F12">
            <v>6056</v>
          </cell>
          <cell r="G12" t="str">
            <v xml:space="preserve">A </v>
          </cell>
        </row>
        <row r="13">
          <cell r="A13" t="str">
            <v>Convencion 6057</v>
          </cell>
          <cell r="B13" t="str">
            <v>A6057A</v>
          </cell>
          <cell r="C13">
            <v>6057</v>
          </cell>
          <cell r="E13">
            <v>601</v>
          </cell>
          <cell r="F13">
            <v>6057</v>
          </cell>
          <cell r="G13" t="str">
            <v xml:space="preserve">A </v>
          </cell>
        </row>
        <row r="14">
          <cell r="A14" t="str">
            <v>Convencion 6117</v>
          </cell>
          <cell r="B14" t="str">
            <v>A6117A</v>
          </cell>
          <cell r="C14">
            <v>6117</v>
          </cell>
          <cell r="E14">
            <v>601</v>
          </cell>
          <cell r="F14">
            <v>6117</v>
          </cell>
          <cell r="G14" t="str">
            <v xml:space="preserve">1 </v>
          </cell>
        </row>
        <row r="15">
          <cell r="A15" t="str">
            <v>Convencion 6163</v>
          </cell>
          <cell r="B15" t="str">
            <v>A6163A</v>
          </cell>
          <cell r="C15">
            <v>6163</v>
          </cell>
          <cell r="E15">
            <v>601</v>
          </cell>
          <cell r="F15">
            <v>6163</v>
          </cell>
          <cell r="G15" t="str">
            <v xml:space="preserve">A </v>
          </cell>
        </row>
        <row r="16">
          <cell r="A16" t="str">
            <v>Convencion 6207 A</v>
          </cell>
          <cell r="B16" t="str">
            <v>A6207A</v>
          </cell>
          <cell r="C16">
            <v>6270</v>
          </cell>
          <cell r="E16">
            <v>601</v>
          </cell>
          <cell r="F16">
            <v>6207</v>
          </cell>
          <cell r="G16" t="str">
            <v xml:space="preserve">A </v>
          </cell>
        </row>
        <row r="17">
          <cell r="A17" t="str">
            <v>Convencion FIME</v>
          </cell>
          <cell r="B17" t="str">
            <v>AFIMES</v>
          </cell>
          <cell r="E17">
            <v>601</v>
          </cell>
          <cell r="G17" t="str">
            <v/>
          </cell>
        </row>
        <row r="18">
          <cell r="A18" t="str">
            <v>Convencion 6031</v>
          </cell>
          <cell r="B18" t="str">
            <v>A6031A</v>
          </cell>
          <cell r="C18">
            <v>6031</v>
          </cell>
          <cell r="E18">
            <v>602</v>
          </cell>
          <cell r="F18">
            <v>6031</v>
          </cell>
          <cell r="G18" t="str">
            <v xml:space="preserve">A </v>
          </cell>
        </row>
        <row r="19">
          <cell r="A19" t="str">
            <v>Convencion 6032</v>
          </cell>
          <cell r="B19" t="str">
            <v>A6032A</v>
          </cell>
          <cell r="C19">
            <v>6032</v>
          </cell>
          <cell r="E19">
            <v>602</v>
          </cell>
          <cell r="F19">
            <v>6032</v>
          </cell>
          <cell r="G19" t="str">
            <v xml:space="preserve">A </v>
          </cell>
        </row>
        <row r="20">
          <cell r="A20" t="str">
            <v>Convencion FINP</v>
          </cell>
          <cell r="B20" t="str">
            <v>AFINPR</v>
          </cell>
          <cell r="E20">
            <v>602</v>
          </cell>
          <cell r="G20" t="str">
            <v/>
          </cell>
        </row>
        <row r="21">
          <cell r="A21" t="str">
            <v>Convencion 6061</v>
          </cell>
          <cell r="B21" t="str">
            <v>A60611</v>
          </cell>
          <cell r="C21">
            <v>6061</v>
          </cell>
          <cell r="E21">
            <v>603</v>
          </cell>
          <cell r="F21">
            <v>6061</v>
          </cell>
          <cell r="G21" t="str">
            <v xml:space="preserve">A </v>
          </cell>
        </row>
        <row r="22">
          <cell r="A22" t="str">
            <v>Convencion 6038 A</v>
          </cell>
          <cell r="B22" t="str">
            <v>A6038A</v>
          </cell>
          <cell r="C22">
            <v>6038</v>
          </cell>
          <cell r="E22">
            <v>603</v>
          </cell>
          <cell r="F22">
            <v>6038</v>
          </cell>
          <cell r="G22" t="str">
            <v xml:space="preserve">A </v>
          </cell>
        </row>
        <row r="23">
          <cell r="A23" t="str">
            <v>Convencion 6038 B</v>
          </cell>
          <cell r="B23" t="str">
            <v>A6038B</v>
          </cell>
          <cell r="E23">
            <v>603</v>
          </cell>
          <cell r="F23">
            <v>6038</v>
          </cell>
          <cell r="G23" t="str">
            <v>B</v>
          </cell>
        </row>
        <row r="24">
          <cell r="A24" t="str">
            <v>Convencion 6081</v>
          </cell>
          <cell r="B24" t="str">
            <v>A6081A</v>
          </cell>
          <cell r="C24">
            <v>6081</v>
          </cell>
          <cell r="E24">
            <v>603</v>
          </cell>
          <cell r="F24">
            <v>6081</v>
          </cell>
          <cell r="G24" t="str">
            <v xml:space="preserve">0 </v>
          </cell>
        </row>
        <row r="25">
          <cell r="A25" t="str">
            <v>Convencion 6139 A</v>
          </cell>
          <cell r="B25" t="str">
            <v>A6139A</v>
          </cell>
          <cell r="C25">
            <v>6139</v>
          </cell>
          <cell r="E25">
            <v>603</v>
          </cell>
          <cell r="F25">
            <v>6139</v>
          </cell>
          <cell r="G25" t="str">
            <v xml:space="preserve">A </v>
          </cell>
        </row>
        <row r="26">
          <cell r="A26" t="str">
            <v>Convencion 6139 B</v>
          </cell>
          <cell r="B26" t="str">
            <v>A6139B</v>
          </cell>
          <cell r="C26">
            <v>6228</v>
          </cell>
          <cell r="E26">
            <v>603</v>
          </cell>
          <cell r="F26">
            <v>6139</v>
          </cell>
          <cell r="G26" t="str">
            <v>B</v>
          </cell>
        </row>
        <row r="27">
          <cell r="A27" t="str">
            <v>Convencion ACCB</v>
          </cell>
          <cell r="B27" t="str">
            <v>AACCBA</v>
          </cell>
          <cell r="E27">
            <v>603</v>
          </cell>
          <cell r="G27" t="str">
            <v/>
          </cell>
        </row>
        <row r="28">
          <cell r="A28" t="str">
            <v>Convencion CRHP</v>
          </cell>
          <cell r="B28" t="str">
            <v>ACRHPN</v>
          </cell>
          <cell r="E28">
            <v>603</v>
          </cell>
          <cell r="G28" t="str">
            <v/>
          </cell>
        </row>
        <row r="29">
          <cell r="A29" t="str">
            <v>Convencion 6027</v>
          </cell>
          <cell r="B29" t="str">
            <v>A6027A</v>
          </cell>
          <cell r="C29">
            <v>6027</v>
          </cell>
          <cell r="E29">
            <v>604</v>
          </cell>
          <cell r="F29">
            <v>6027</v>
          </cell>
          <cell r="G29" t="str">
            <v xml:space="preserve">A </v>
          </cell>
        </row>
        <row r="30">
          <cell r="A30" t="str">
            <v>Convencion ESFI</v>
          </cell>
          <cell r="B30" t="str">
            <v>AESFIN</v>
          </cell>
          <cell r="E30">
            <v>604</v>
          </cell>
          <cell r="G30" t="str">
            <v/>
          </cell>
        </row>
        <row r="31">
          <cell r="A31" t="str">
            <v>Convencion 6017</v>
          </cell>
          <cell r="B31" t="str">
            <v>A6017A</v>
          </cell>
          <cell r="C31">
            <v>6017</v>
          </cell>
          <cell r="E31">
            <v>605</v>
          </cell>
          <cell r="F31">
            <v>6017</v>
          </cell>
          <cell r="G31" t="str">
            <v xml:space="preserve">A </v>
          </cell>
        </row>
        <row r="32">
          <cell r="A32" t="str">
            <v>Convencion 6018</v>
          </cell>
          <cell r="B32" t="str">
            <v>A6018A</v>
          </cell>
          <cell r="C32">
            <v>6018</v>
          </cell>
          <cell r="E32">
            <v>605</v>
          </cell>
          <cell r="F32">
            <v>6018</v>
          </cell>
          <cell r="G32" t="str">
            <v xml:space="preserve">A </v>
          </cell>
        </row>
        <row r="33">
          <cell r="A33" t="str">
            <v>Convencion 6019</v>
          </cell>
          <cell r="B33" t="str">
            <v>A6019A</v>
          </cell>
          <cell r="C33">
            <v>6019</v>
          </cell>
          <cell r="E33">
            <v>605</v>
          </cell>
          <cell r="F33">
            <v>6019</v>
          </cell>
          <cell r="G33" t="str">
            <v xml:space="preserve">A </v>
          </cell>
        </row>
        <row r="34">
          <cell r="A34" t="str">
            <v>Convencion 6041</v>
          </cell>
          <cell r="B34" t="str">
            <v>A6041A</v>
          </cell>
          <cell r="C34">
            <v>6041</v>
          </cell>
          <cell r="E34">
            <v>605</v>
          </cell>
          <cell r="F34">
            <v>6041</v>
          </cell>
          <cell r="G34" t="str">
            <v xml:space="preserve">A </v>
          </cell>
        </row>
        <row r="35">
          <cell r="A35" t="str">
            <v>Convencion 6042</v>
          </cell>
          <cell r="B35" t="str">
            <v>A6042A</v>
          </cell>
          <cell r="C35">
            <v>6042</v>
          </cell>
          <cell r="E35">
            <v>605</v>
          </cell>
          <cell r="F35">
            <v>6042</v>
          </cell>
          <cell r="G35" t="str">
            <v xml:space="preserve">A </v>
          </cell>
        </row>
        <row r="36">
          <cell r="A36" t="str">
            <v>Convencion 6073</v>
          </cell>
          <cell r="B36" t="str">
            <v>A6073A</v>
          </cell>
          <cell r="C36">
            <v>6073</v>
          </cell>
          <cell r="E36">
            <v>605</v>
          </cell>
          <cell r="F36">
            <v>6073</v>
          </cell>
          <cell r="G36" t="str">
            <v xml:space="preserve">A </v>
          </cell>
        </row>
        <row r="37">
          <cell r="A37" t="str">
            <v>Convencion 6074</v>
          </cell>
          <cell r="B37" t="str">
            <v>A6074A</v>
          </cell>
          <cell r="C37">
            <v>6074</v>
          </cell>
          <cell r="E37">
            <v>605</v>
          </cell>
          <cell r="F37">
            <v>6074</v>
          </cell>
          <cell r="G37" t="str">
            <v xml:space="preserve">A </v>
          </cell>
        </row>
        <row r="38">
          <cell r="A38" t="str">
            <v>Convencion 6075</v>
          </cell>
          <cell r="B38" t="str">
            <v>A6075A</v>
          </cell>
          <cell r="C38">
            <v>6075</v>
          </cell>
          <cell r="E38">
            <v>605</v>
          </cell>
          <cell r="F38">
            <v>6075</v>
          </cell>
          <cell r="G38" t="str">
            <v xml:space="preserve">A </v>
          </cell>
        </row>
        <row r="39">
          <cell r="A39" t="str">
            <v>Convencion 6076</v>
          </cell>
          <cell r="B39" t="str">
            <v>A6076A</v>
          </cell>
          <cell r="C39">
            <v>6076</v>
          </cell>
          <cell r="E39">
            <v>605</v>
          </cell>
          <cell r="F39">
            <v>6076</v>
          </cell>
          <cell r="G39" t="str">
            <v xml:space="preserve">A </v>
          </cell>
        </row>
        <row r="40">
          <cell r="A40" t="str">
            <v>Convencion 6094 A</v>
          </cell>
          <cell r="B40" t="str">
            <v>A6094A</v>
          </cell>
          <cell r="E40">
            <v>605</v>
          </cell>
          <cell r="F40">
            <v>6094</v>
          </cell>
          <cell r="G40" t="str">
            <v xml:space="preserve">A </v>
          </cell>
        </row>
        <row r="41">
          <cell r="A41" t="str">
            <v>Convencion 6094 B</v>
          </cell>
          <cell r="B41" t="str">
            <v>A6094B</v>
          </cell>
          <cell r="C41">
            <v>6094</v>
          </cell>
          <cell r="E41">
            <v>605</v>
          </cell>
          <cell r="F41">
            <v>6094</v>
          </cell>
          <cell r="G41" t="str">
            <v>B</v>
          </cell>
        </row>
        <row r="42">
          <cell r="A42" t="str">
            <v>Convencion 6131</v>
          </cell>
          <cell r="B42" t="str">
            <v>A6131A</v>
          </cell>
          <cell r="C42">
            <v>6131</v>
          </cell>
          <cell r="E42">
            <v>605</v>
          </cell>
          <cell r="F42">
            <v>6131</v>
          </cell>
          <cell r="G42" t="str">
            <v xml:space="preserve">A </v>
          </cell>
        </row>
        <row r="43">
          <cell r="A43" t="str">
            <v>Convencion 6132</v>
          </cell>
          <cell r="B43" t="str">
            <v>A6132A</v>
          </cell>
          <cell r="E43">
            <v>605</v>
          </cell>
          <cell r="F43">
            <v>6132</v>
          </cell>
          <cell r="G43" t="str">
            <v>B</v>
          </cell>
        </row>
        <row r="44">
          <cell r="A44" t="str">
            <v>Convencion 6171</v>
          </cell>
          <cell r="B44" t="str">
            <v>A6171A</v>
          </cell>
          <cell r="C44">
            <v>6171</v>
          </cell>
          <cell r="E44">
            <v>605</v>
          </cell>
          <cell r="F44">
            <v>6171</v>
          </cell>
          <cell r="G44" t="str">
            <v xml:space="preserve">A </v>
          </cell>
        </row>
        <row r="45">
          <cell r="A45" t="str">
            <v>Convencion 6172</v>
          </cell>
          <cell r="B45" t="str">
            <v>A6172A</v>
          </cell>
          <cell r="C45">
            <v>6172</v>
          </cell>
          <cell r="E45">
            <v>605</v>
          </cell>
          <cell r="F45">
            <v>6172</v>
          </cell>
          <cell r="G45" t="str">
            <v xml:space="preserve">A </v>
          </cell>
        </row>
        <row r="46">
          <cell r="A46" t="str">
            <v>Convencion 6173</v>
          </cell>
          <cell r="B46" t="str">
            <v>A6173A</v>
          </cell>
          <cell r="C46">
            <v>6173</v>
          </cell>
          <cell r="E46">
            <v>605</v>
          </cell>
          <cell r="F46">
            <v>6173</v>
          </cell>
          <cell r="G46" t="str">
            <v xml:space="preserve">A </v>
          </cell>
        </row>
        <row r="47">
          <cell r="A47" t="str">
            <v>Convencion PSA1</v>
          </cell>
          <cell r="B47" t="str">
            <v>APSA1P</v>
          </cell>
          <cell r="E47">
            <v>605</v>
          </cell>
          <cell r="G47" t="str">
            <v/>
          </cell>
        </row>
        <row r="48">
          <cell r="A48" t="str">
            <v>Convencion PSA2</v>
          </cell>
          <cell r="B48" t="str">
            <v>APSA2P</v>
          </cell>
          <cell r="E48">
            <v>605</v>
          </cell>
          <cell r="G48" t="str">
            <v/>
          </cell>
        </row>
        <row r="49">
          <cell r="A49" t="str">
            <v>Convencion 6028 A</v>
          </cell>
          <cell r="B49" t="str">
            <v>A6028A</v>
          </cell>
          <cell r="C49">
            <v>6028</v>
          </cell>
          <cell r="E49">
            <v>606</v>
          </cell>
          <cell r="F49">
            <v>6028</v>
          </cell>
          <cell r="G49" t="str">
            <v xml:space="preserve">A </v>
          </cell>
        </row>
        <row r="50">
          <cell r="A50" t="str">
            <v>Convencion 6028 B</v>
          </cell>
          <cell r="B50" t="str">
            <v>A6028B</v>
          </cell>
          <cell r="E50">
            <v>606</v>
          </cell>
          <cell r="F50">
            <v>6028</v>
          </cell>
          <cell r="G50" t="str">
            <v>B</v>
          </cell>
        </row>
        <row r="51">
          <cell r="A51" t="str">
            <v>Convencion 6028 E</v>
          </cell>
          <cell r="B51" t="str">
            <v>A6028E</v>
          </cell>
          <cell r="E51">
            <v>606</v>
          </cell>
          <cell r="F51">
            <v>6028</v>
          </cell>
          <cell r="G51" t="str">
            <v>C</v>
          </cell>
        </row>
        <row r="52">
          <cell r="A52" t="str">
            <v>Convencion LEAS</v>
          </cell>
          <cell r="B52" t="str">
            <v>ALEASI</v>
          </cell>
          <cell r="E52">
            <v>606</v>
          </cell>
          <cell r="G52" t="str">
            <v/>
          </cell>
        </row>
        <row r="53">
          <cell r="A53" t="str">
            <v>Convencion 6024</v>
          </cell>
          <cell r="B53" t="str">
            <v>A6024A</v>
          </cell>
          <cell r="C53">
            <v>6024</v>
          </cell>
          <cell r="E53">
            <v>607</v>
          </cell>
          <cell r="F53">
            <v>6024</v>
          </cell>
          <cell r="G53" t="str">
            <v xml:space="preserve">A </v>
          </cell>
        </row>
        <row r="54">
          <cell r="A54" t="str">
            <v>Convencion 6025</v>
          </cell>
          <cell r="B54" t="str">
            <v>A6025A</v>
          </cell>
          <cell r="C54">
            <v>6025</v>
          </cell>
          <cell r="E54">
            <v>607</v>
          </cell>
          <cell r="F54">
            <v>6025</v>
          </cell>
          <cell r="G54" t="str">
            <v xml:space="preserve">A </v>
          </cell>
        </row>
        <row r="55">
          <cell r="A55" t="str">
            <v>Convencion 6026</v>
          </cell>
          <cell r="B55" t="str">
            <v>A6026A</v>
          </cell>
          <cell r="C55">
            <v>6026</v>
          </cell>
          <cell r="E55">
            <v>607</v>
          </cell>
          <cell r="F55">
            <v>6026</v>
          </cell>
          <cell r="G55" t="str">
            <v xml:space="preserve">A </v>
          </cell>
        </row>
        <row r="56">
          <cell r="A56" t="str">
            <v>Convencion 6082</v>
          </cell>
          <cell r="B56" t="str">
            <v>A6082A</v>
          </cell>
          <cell r="C56">
            <v>6082</v>
          </cell>
          <cell r="E56">
            <v>607</v>
          </cell>
          <cell r="F56">
            <v>6082</v>
          </cell>
          <cell r="G56" t="str">
            <v xml:space="preserve">0 </v>
          </cell>
        </row>
        <row r="57">
          <cell r="A57" t="str">
            <v>Convencion 6083</v>
          </cell>
          <cell r="B57" t="str">
            <v>A6083A</v>
          </cell>
          <cell r="C57">
            <v>6083</v>
          </cell>
          <cell r="E57">
            <v>607</v>
          </cell>
          <cell r="F57">
            <v>6083</v>
          </cell>
          <cell r="G57" t="str">
            <v xml:space="preserve">0 </v>
          </cell>
        </row>
        <row r="58">
          <cell r="A58" t="str">
            <v>Convencion 6093</v>
          </cell>
          <cell r="B58" t="str">
            <v>A6093A</v>
          </cell>
          <cell r="E58">
            <v>607</v>
          </cell>
          <cell r="F58">
            <v>6093</v>
          </cell>
          <cell r="G58" t="str">
            <v xml:space="preserve">1 </v>
          </cell>
        </row>
        <row r="59">
          <cell r="A59" t="str">
            <v>Convencion ATCH</v>
          </cell>
          <cell r="B59" t="str">
            <v>AATCHO</v>
          </cell>
          <cell r="E59">
            <v>607</v>
          </cell>
          <cell r="G59" t="str">
            <v/>
          </cell>
        </row>
        <row r="60">
          <cell r="A60" t="str">
            <v>Convencion EURO</v>
          </cell>
          <cell r="B60" t="str">
            <v>AEUROC</v>
          </cell>
          <cell r="E60">
            <v>607</v>
          </cell>
          <cell r="G60" t="str">
            <v/>
          </cell>
        </row>
        <row r="61">
          <cell r="A61" t="str">
            <v>Convencion EURO</v>
          </cell>
          <cell r="B61" t="str">
            <v>AEUROC</v>
          </cell>
          <cell r="E61">
            <v>607</v>
          </cell>
          <cell r="G61" t="str">
            <v/>
          </cell>
        </row>
        <row r="62">
          <cell r="A62" t="str">
            <v>Convencion 6030</v>
          </cell>
          <cell r="B62" t="str">
            <v>A6030A</v>
          </cell>
          <cell r="C62">
            <v>6030</v>
          </cell>
          <cell r="E62">
            <v>608</v>
          </cell>
          <cell r="F62">
            <v>6030</v>
          </cell>
          <cell r="G62" t="str">
            <v xml:space="preserve">A </v>
          </cell>
        </row>
        <row r="63">
          <cell r="A63" t="str">
            <v>Convencion 6040</v>
          </cell>
          <cell r="B63" t="str">
            <v>A6040A</v>
          </cell>
          <cell r="C63">
            <v>6040</v>
          </cell>
          <cell r="E63">
            <v>608</v>
          </cell>
          <cell r="F63">
            <v>6040</v>
          </cell>
          <cell r="G63" t="str">
            <v xml:space="preserve">A </v>
          </cell>
        </row>
        <row r="64">
          <cell r="A64" t="str">
            <v>Convencion 6051</v>
          </cell>
          <cell r="B64" t="str">
            <v>A6051A</v>
          </cell>
          <cell r="C64">
            <v>6051</v>
          </cell>
          <cell r="E64">
            <v>608</v>
          </cell>
          <cell r="F64">
            <v>6051</v>
          </cell>
          <cell r="G64" t="str">
            <v xml:space="preserve">A </v>
          </cell>
        </row>
        <row r="65">
          <cell r="A65" t="str">
            <v>Convencion 6062 A</v>
          </cell>
          <cell r="B65" t="str">
            <v>A6062A</v>
          </cell>
          <cell r="C65">
            <v>6062</v>
          </cell>
          <cell r="E65">
            <v>608</v>
          </cell>
          <cell r="F65">
            <v>6062</v>
          </cell>
          <cell r="G65" t="str">
            <v xml:space="preserve">A </v>
          </cell>
        </row>
        <row r="66">
          <cell r="A66" t="str">
            <v>Convencion 6062 B</v>
          </cell>
          <cell r="B66" t="str">
            <v>A6062B</v>
          </cell>
          <cell r="E66">
            <v>608</v>
          </cell>
          <cell r="F66">
            <v>6062</v>
          </cell>
          <cell r="G66" t="str">
            <v>B</v>
          </cell>
        </row>
        <row r="67">
          <cell r="A67" t="str">
            <v>Convencion 6062 C</v>
          </cell>
          <cell r="B67" t="str">
            <v>A6062C</v>
          </cell>
          <cell r="E67">
            <v>608</v>
          </cell>
          <cell r="F67">
            <v>6062</v>
          </cell>
          <cell r="G67" t="str">
            <v>C</v>
          </cell>
        </row>
        <row r="68">
          <cell r="A68" t="str">
            <v>Convencion 6062 D</v>
          </cell>
          <cell r="B68" t="str">
            <v>A6062D</v>
          </cell>
          <cell r="E68">
            <v>608</v>
          </cell>
          <cell r="F68">
            <v>6062</v>
          </cell>
          <cell r="G68" t="str">
            <v>D</v>
          </cell>
        </row>
        <row r="69">
          <cell r="A69" t="str">
            <v>Convencion 6198 A</v>
          </cell>
          <cell r="B69" t="str">
            <v>A6198A</v>
          </cell>
          <cell r="E69">
            <v>608</v>
          </cell>
          <cell r="F69">
            <v>6198</v>
          </cell>
          <cell r="G69" t="str">
            <v xml:space="preserve">A </v>
          </cell>
        </row>
        <row r="70">
          <cell r="A70" t="str">
            <v>Convencion 6198 B</v>
          </cell>
          <cell r="B70" t="str">
            <v>A6198B</v>
          </cell>
          <cell r="C70">
            <v>6198</v>
          </cell>
          <cell r="E70">
            <v>608</v>
          </cell>
          <cell r="F70">
            <v>6198</v>
          </cell>
          <cell r="G70" t="str">
            <v>B</v>
          </cell>
        </row>
        <row r="71">
          <cell r="A71" t="str">
            <v>Convencion 6198 C</v>
          </cell>
          <cell r="B71" t="str">
            <v>A6198C</v>
          </cell>
          <cell r="E71">
            <v>608</v>
          </cell>
          <cell r="F71">
            <v>6198</v>
          </cell>
          <cell r="G71" t="str">
            <v>C</v>
          </cell>
        </row>
        <row r="72">
          <cell r="A72" t="str">
            <v>Convencion 6198 D</v>
          </cell>
          <cell r="B72" t="str">
            <v>A6198D</v>
          </cell>
          <cell r="E72">
            <v>608</v>
          </cell>
          <cell r="F72">
            <v>6198</v>
          </cell>
          <cell r="G72" t="str">
            <v>D</v>
          </cell>
        </row>
        <row r="73">
          <cell r="A73" t="str">
            <v>Convencion BGAL</v>
          </cell>
          <cell r="B73" t="str">
            <v>ABGALL</v>
          </cell>
          <cell r="E73">
            <v>608</v>
          </cell>
          <cell r="G73" t="str">
            <v/>
          </cell>
        </row>
        <row r="74">
          <cell r="A74" t="str">
            <v>Convencion 6043</v>
          </cell>
          <cell r="B74" t="str">
            <v>A6043A</v>
          </cell>
          <cell r="C74">
            <v>6043</v>
          </cell>
          <cell r="E74">
            <v>610</v>
          </cell>
          <cell r="F74">
            <v>6043</v>
          </cell>
          <cell r="G74" t="str">
            <v xml:space="preserve">A </v>
          </cell>
        </row>
        <row r="75">
          <cell r="A75" t="str">
            <v>Convencion 6044</v>
          </cell>
          <cell r="B75" t="str">
            <v>A6044A</v>
          </cell>
          <cell r="C75">
            <v>6044</v>
          </cell>
          <cell r="E75">
            <v>610</v>
          </cell>
          <cell r="F75">
            <v>6044</v>
          </cell>
          <cell r="G75" t="str">
            <v xml:space="preserve">A </v>
          </cell>
        </row>
        <row r="76">
          <cell r="A76" t="str">
            <v>Convencion 6085</v>
          </cell>
          <cell r="B76" t="str">
            <v>A6085A</v>
          </cell>
          <cell r="C76">
            <v>6085</v>
          </cell>
          <cell r="E76">
            <v>610</v>
          </cell>
          <cell r="F76">
            <v>6085</v>
          </cell>
          <cell r="G76" t="str">
            <v xml:space="preserve">A </v>
          </cell>
        </row>
        <row r="77">
          <cell r="A77" t="str">
            <v>Convencion 6086</v>
          </cell>
          <cell r="B77" t="str">
            <v>A6086A</v>
          </cell>
          <cell r="C77">
            <v>6086</v>
          </cell>
          <cell r="E77">
            <v>610</v>
          </cell>
          <cell r="F77">
            <v>6086</v>
          </cell>
          <cell r="G77" t="str">
            <v xml:space="preserve">A </v>
          </cell>
        </row>
        <row r="78">
          <cell r="A78" t="str">
            <v>Convencion 6087</v>
          </cell>
          <cell r="B78" t="str">
            <v>A6087A</v>
          </cell>
          <cell r="C78">
            <v>6087</v>
          </cell>
          <cell r="E78">
            <v>610</v>
          </cell>
          <cell r="F78">
            <v>6087</v>
          </cell>
          <cell r="G78" t="str">
            <v xml:space="preserve">A </v>
          </cell>
        </row>
        <row r="79">
          <cell r="A79" t="str">
            <v>Convencion 6088</v>
          </cell>
          <cell r="B79" t="str">
            <v>A6088A</v>
          </cell>
          <cell r="E79">
            <v>610</v>
          </cell>
          <cell r="F79">
            <v>6088</v>
          </cell>
          <cell r="G79" t="str">
            <v xml:space="preserve">A </v>
          </cell>
        </row>
        <row r="80">
          <cell r="A80" t="str">
            <v>Convencion 6089</v>
          </cell>
          <cell r="B80" t="str">
            <v>A6089A</v>
          </cell>
          <cell r="E80">
            <v>610</v>
          </cell>
          <cell r="F80">
            <v>6089</v>
          </cell>
          <cell r="G80" t="str">
            <v xml:space="preserve">A </v>
          </cell>
        </row>
        <row r="81">
          <cell r="A81" t="str">
            <v>Convencion 6090</v>
          </cell>
          <cell r="B81" t="str">
            <v>A6090A</v>
          </cell>
          <cell r="E81">
            <v>610</v>
          </cell>
          <cell r="F81">
            <v>6090</v>
          </cell>
          <cell r="G81" t="str">
            <v xml:space="preserve">A </v>
          </cell>
        </row>
        <row r="82">
          <cell r="A82" t="str">
            <v>Convencion 6092</v>
          </cell>
          <cell r="B82" t="str">
            <v>A6092A</v>
          </cell>
          <cell r="E82">
            <v>610</v>
          </cell>
          <cell r="F82">
            <v>6092</v>
          </cell>
          <cell r="G82" t="str">
            <v xml:space="preserve">A </v>
          </cell>
        </row>
        <row r="83">
          <cell r="A83" t="str">
            <v>Convencion 6145</v>
          </cell>
          <cell r="B83" t="str">
            <v>A6145A</v>
          </cell>
          <cell r="E83">
            <v>610</v>
          </cell>
        </row>
        <row r="84">
          <cell r="A84" t="str">
            <v>Convencion 6146</v>
          </cell>
          <cell r="B84" t="str">
            <v>A6146A</v>
          </cell>
          <cell r="E84">
            <v>610</v>
          </cell>
        </row>
        <row r="85">
          <cell r="A85" t="str">
            <v>Convencion 6147</v>
          </cell>
          <cell r="B85" t="str">
            <v>A6147A</v>
          </cell>
          <cell r="E85">
            <v>610</v>
          </cell>
        </row>
        <row r="86">
          <cell r="A86" t="str">
            <v>Convencion 6148</v>
          </cell>
          <cell r="B86" t="str">
            <v>A6148A</v>
          </cell>
          <cell r="E86">
            <v>610</v>
          </cell>
        </row>
        <row r="87">
          <cell r="A87" t="str">
            <v>Convencion 6149</v>
          </cell>
          <cell r="B87" t="str">
            <v>A6149A</v>
          </cell>
          <cell r="E87">
            <v>610</v>
          </cell>
        </row>
        <row r="88">
          <cell r="A88" t="str">
            <v>Convencion 6150</v>
          </cell>
          <cell r="B88" t="str">
            <v>A6150A</v>
          </cell>
          <cell r="E88">
            <v>610</v>
          </cell>
        </row>
        <row r="89">
          <cell r="A89" t="str">
            <v>Convencion 6151</v>
          </cell>
          <cell r="B89" t="str">
            <v>A6151A</v>
          </cell>
          <cell r="E89">
            <v>610</v>
          </cell>
        </row>
        <row r="90">
          <cell r="A90" t="str">
            <v>Convencion 6152</v>
          </cell>
          <cell r="B90" t="str">
            <v>A6152A</v>
          </cell>
          <cell r="E90">
            <v>610</v>
          </cell>
        </row>
        <row r="91">
          <cell r="A91" t="str">
            <v>Convencion 6196</v>
          </cell>
          <cell r="B91" t="str">
            <v>A6196A</v>
          </cell>
          <cell r="E91">
            <v>610</v>
          </cell>
          <cell r="F91">
            <v>6196</v>
          </cell>
          <cell r="G91" t="str">
            <v xml:space="preserve">A </v>
          </cell>
        </row>
        <row r="92">
          <cell r="A92" t="str">
            <v>Convencion 6230 A</v>
          </cell>
          <cell r="B92" t="str">
            <v>A6230A</v>
          </cell>
          <cell r="E92">
            <v>610</v>
          </cell>
          <cell r="F92">
            <v>6230</v>
          </cell>
          <cell r="G92" t="str">
            <v xml:space="preserve">A </v>
          </cell>
        </row>
        <row r="93">
          <cell r="A93" t="str">
            <v>Convencion 6231 A</v>
          </cell>
          <cell r="B93" t="str">
            <v>A6231A</v>
          </cell>
          <cell r="E93">
            <v>610</v>
          </cell>
          <cell r="F93">
            <v>6231</v>
          </cell>
          <cell r="G93" t="str">
            <v xml:space="preserve">A </v>
          </cell>
        </row>
        <row r="94">
          <cell r="A94" t="str">
            <v>Convencion 6232 A</v>
          </cell>
          <cell r="B94" t="str">
            <v>A6232A</v>
          </cell>
          <cell r="E94">
            <v>610</v>
          </cell>
          <cell r="F94">
            <v>6232</v>
          </cell>
          <cell r="G94" t="str">
            <v xml:space="preserve">A </v>
          </cell>
        </row>
        <row r="95">
          <cell r="A95" t="str">
            <v>Convencion 6233 A</v>
          </cell>
          <cell r="B95" t="str">
            <v>A6233A</v>
          </cell>
          <cell r="E95">
            <v>610</v>
          </cell>
          <cell r="F95">
            <v>6233</v>
          </cell>
          <cell r="G95" t="str">
            <v xml:space="preserve">A </v>
          </cell>
        </row>
        <row r="96">
          <cell r="A96" t="str">
            <v>Convencion VWFI</v>
          </cell>
          <cell r="B96" t="str">
            <v>AVWFIN</v>
          </cell>
          <cell r="E96">
            <v>610</v>
          </cell>
          <cell r="G96" t="str">
            <v/>
          </cell>
        </row>
        <row r="97">
          <cell r="A97" t="str">
            <v>Convencion 6052</v>
          </cell>
          <cell r="B97" t="str">
            <v>A6052B</v>
          </cell>
          <cell r="C97">
            <v>6052</v>
          </cell>
          <cell r="E97">
            <v>611</v>
          </cell>
          <cell r="F97">
            <v>6052</v>
          </cell>
          <cell r="G97" t="str">
            <v xml:space="preserve">A </v>
          </cell>
        </row>
        <row r="98">
          <cell r="A98" t="str">
            <v>Convencion 6053</v>
          </cell>
          <cell r="B98" t="str">
            <v>A6053B</v>
          </cell>
          <cell r="C98">
            <v>6053</v>
          </cell>
          <cell r="E98">
            <v>611</v>
          </cell>
          <cell r="F98">
            <v>6053</v>
          </cell>
          <cell r="G98" t="str">
            <v xml:space="preserve">A </v>
          </cell>
        </row>
        <row r="99">
          <cell r="A99" t="str">
            <v>Convencion 6054</v>
          </cell>
          <cell r="B99" t="str">
            <v>A6054B</v>
          </cell>
          <cell r="C99">
            <v>6054</v>
          </cell>
          <cell r="E99">
            <v>611</v>
          </cell>
          <cell r="F99">
            <v>6054</v>
          </cell>
          <cell r="G99" t="str">
            <v xml:space="preserve">A </v>
          </cell>
        </row>
        <row r="100">
          <cell r="A100" t="str">
            <v>Convencion 6084 0</v>
          </cell>
          <cell r="B100" t="str">
            <v>A6084 00</v>
          </cell>
          <cell r="E100">
            <v>611</v>
          </cell>
          <cell r="F100">
            <v>6084</v>
          </cell>
          <cell r="G100" t="str">
            <v xml:space="preserve">0 </v>
          </cell>
        </row>
        <row r="101">
          <cell r="A101" t="str">
            <v>Convencion 6084 1</v>
          </cell>
          <cell r="B101" t="str">
            <v>A6084 01</v>
          </cell>
          <cell r="C101">
            <v>6084</v>
          </cell>
          <cell r="E101">
            <v>611</v>
          </cell>
          <cell r="F101">
            <v>6084</v>
          </cell>
          <cell r="G101">
            <v>1</v>
          </cell>
        </row>
        <row r="102">
          <cell r="A102" t="str">
            <v>Convencion 6106</v>
          </cell>
          <cell r="B102" t="str">
            <v>A6106 09</v>
          </cell>
          <cell r="C102">
            <v>6106</v>
          </cell>
          <cell r="E102">
            <v>611</v>
          </cell>
          <cell r="F102">
            <v>6106</v>
          </cell>
          <cell r="G102" t="str">
            <v xml:space="preserve">A </v>
          </cell>
        </row>
        <row r="103">
          <cell r="A103" t="str">
            <v>Convencion 6107</v>
          </cell>
          <cell r="B103" t="str">
            <v>A6107 09</v>
          </cell>
          <cell r="C103">
            <v>6107</v>
          </cell>
          <cell r="E103">
            <v>611</v>
          </cell>
          <cell r="F103">
            <v>6107</v>
          </cell>
          <cell r="G103" t="str">
            <v xml:space="preserve">A </v>
          </cell>
        </row>
        <row r="104">
          <cell r="A104" t="str">
            <v>Convencion 6133</v>
          </cell>
          <cell r="B104" t="str">
            <v>A6133A</v>
          </cell>
          <cell r="C104">
            <v>6133</v>
          </cell>
          <cell r="E104">
            <v>611</v>
          </cell>
          <cell r="F104">
            <v>6133</v>
          </cell>
          <cell r="G104" t="str">
            <v xml:space="preserve">A </v>
          </cell>
        </row>
        <row r="105">
          <cell r="A105" t="str">
            <v>Convencion 6187</v>
          </cell>
          <cell r="B105" t="str">
            <v>A6187 13</v>
          </cell>
          <cell r="C105">
            <v>6187</v>
          </cell>
          <cell r="E105">
            <v>611</v>
          </cell>
          <cell r="F105">
            <v>6187</v>
          </cell>
          <cell r="G105" t="str">
            <v>13</v>
          </cell>
        </row>
        <row r="106">
          <cell r="A106" t="str">
            <v>Convencion CTER</v>
          </cell>
          <cell r="B106" t="str">
            <v>ACTERR</v>
          </cell>
          <cell r="E106">
            <v>611</v>
          </cell>
          <cell r="G106" t="str">
            <v/>
          </cell>
        </row>
        <row r="107">
          <cell r="A107" t="str">
            <v>Convencion 6058</v>
          </cell>
          <cell r="B107" t="str">
            <v>A6058A</v>
          </cell>
          <cell r="C107">
            <v>6058</v>
          </cell>
          <cell r="E107">
            <v>614</v>
          </cell>
          <cell r="F107">
            <v>6058</v>
          </cell>
          <cell r="G107" t="str">
            <v xml:space="preserve">A </v>
          </cell>
        </row>
        <row r="108">
          <cell r="A108" t="str">
            <v>Convencion 6059</v>
          </cell>
          <cell r="B108" t="str">
            <v>A6059A</v>
          </cell>
          <cell r="C108">
            <v>6059</v>
          </cell>
          <cell r="E108">
            <v>614</v>
          </cell>
          <cell r="F108">
            <v>6059</v>
          </cell>
          <cell r="G108" t="str">
            <v xml:space="preserve">A </v>
          </cell>
        </row>
        <row r="109">
          <cell r="A109" t="str">
            <v>Convencion 6060</v>
          </cell>
          <cell r="B109" t="str">
            <v>A6060A</v>
          </cell>
          <cell r="E109">
            <v>614</v>
          </cell>
          <cell r="F109">
            <v>6060</v>
          </cell>
          <cell r="G109" t="str">
            <v xml:space="preserve">A </v>
          </cell>
        </row>
        <row r="110">
          <cell r="A110" t="str">
            <v>Convencion 6077 A</v>
          </cell>
          <cell r="B110" t="str">
            <v>A6077A</v>
          </cell>
          <cell r="C110">
            <v>6077</v>
          </cell>
          <cell r="E110">
            <v>614</v>
          </cell>
          <cell r="F110">
            <v>6077</v>
          </cell>
          <cell r="G110" t="str">
            <v xml:space="preserve">A </v>
          </cell>
        </row>
        <row r="111">
          <cell r="A111" t="str">
            <v>Convencion 6078</v>
          </cell>
          <cell r="B111" t="str">
            <v>A6078A</v>
          </cell>
          <cell r="C111">
            <v>6078</v>
          </cell>
          <cell r="E111">
            <v>614</v>
          </cell>
          <cell r="F111">
            <v>6078</v>
          </cell>
          <cell r="G111" t="str">
            <v xml:space="preserve">1 </v>
          </cell>
        </row>
        <row r="112">
          <cell r="A112" t="str">
            <v>Convencion 6079</v>
          </cell>
          <cell r="B112" t="str">
            <v>A6079A</v>
          </cell>
          <cell r="E112">
            <v>614</v>
          </cell>
          <cell r="F112">
            <v>6079</v>
          </cell>
          <cell r="G112" t="str">
            <v xml:space="preserve">2 </v>
          </cell>
        </row>
        <row r="113">
          <cell r="A113" t="str">
            <v>Convencion MERC</v>
          </cell>
          <cell r="B113" t="str">
            <v>AMERCE</v>
          </cell>
          <cell r="E113">
            <v>614</v>
          </cell>
          <cell r="G113" t="str">
            <v/>
          </cell>
        </row>
        <row r="114">
          <cell r="A114" t="str">
            <v>Convencion 6068 2</v>
          </cell>
          <cell r="B114" t="str">
            <v>A6068 02</v>
          </cell>
          <cell r="C114">
            <v>6068</v>
          </cell>
          <cell r="E114">
            <v>615</v>
          </cell>
          <cell r="F114">
            <v>6068</v>
          </cell>
          <cell r="G114" t="str">
            <v>02</v>
          </cell>
        </row>
        <row r="115">
          <cell r="A115" t="str">
            <v>Convencion 6068 3</v>
          </cell>
          <cell r="B115" t="str">
            <v>A6068 03</v>
          </cell>
          <cell r="E115">
            <v>615</v>
          </cell>
          <cell r="F115">
            <v>6068</v>
          </cell>
          <cell r="G115" t="str">
            <v>03</v>
          </cell>
        </row>
        <row r="116">
          <cell r="A116" t="str">
            <v>Convencion 6101</v>
          </cell>
          <cell r="B116" t="str">
            <v>A6101 1</v>
          </cell>
          <cell r="C116">
            <v>6101</v>
          </cell>
          <cell r="E116">
            <v>615</v>
          </cell>
          <cell r="F116">
            <v>6101</v>
          </cell>
          <cell r="G116">
            <v>1</v>
          </cell>
        </row>
        <row r="117">
          <cell r="A117" t="str">
            <v>Convencion 6101</v>
          </cell>
          <cell r="B117" t="str">
            <v>A6101 2</v>
          </cell>
          <cell r="C117">
            <v>6101</v>
          </cell>
          <cell r="E117">
            <v>615</v>
          </cell>
          <cell r="F117">
            <v>6101</v>
          </cell>
          <cell r="G117">
            <v>2</v>
          </cell>
        </row>
        <row r="118">
          <cell r="A118" t="str">
            <v>Convencion 6144 06</v>
          </cell>
          <cell r="B118" t="str">
            <v>A6144 06</v>
          </cell>
          <cell r="C118">
            <v>6144</v>
          </cell>
          <cell r="E118">
            <v>615</v>
          </cell>
          <cell r="F118">
            <v>6144</v>
          </cell>
          <cell r="G118" t="str">
            <v>06</v>
          </cell>
        </row>
        <row r="119">
          <cell r="A119" t="str">
            <v>Convencion 6144 07</v>
          </cell>
          <cell r="B119" t="str">
            <v>A6144 07</v>
          </cell>
          <cell r="E119">
            <v>615</v>
          </cell>
          <cell r="F119">
            <v>6144</v>
          </cell>
          <cell r="G119" t="str">
            <v>07</v>
          </cell>
        </row>
        <row r="120">
          <cell r="A120" t="str">
            <v>Convencion CHIP</v>
          </cell>
          <cell r="B120" t="str">
            <v>ACHIPC</v>
          </cell>
          <cell r="E120">
            <v>615</v>
          </cell>
          <cell r="G120" t="str">
            <v/>
          </cell>
        </row>
        <row r="121">
          <cell r="A121" t="str">
            <v>Convencion CHIP</v>
          </cell>
          <cell r="B121" t="str">
            <v>ACHIPT</v>
          </cell>
          <cell r="E121">
            <v>615</v>
          </cell>
          <cell r="G121" t="str">
            <v/>
          </cell>
        </row>
        <row r="122">
          <cell r="A122" t="str">
            <v>Convencion CTAR</v>
          </cell>
          <cell r="B122" t="str">
            <v>ACTARR</v>
          </cell>
          <cell r="E122">
            <v>615</v>
          </cell>
          <cell r="G122" t="str">
            <v/>
          </cell>
        </row>
        <row r="123">
          <cell r="A123" t="str">
            <v>Convencion 6064 1</v>
          </cell>
          <cell r="B123" t="str">
            <v>A6064 01</v>
          </cell>
          <cell r="C123">
            <v>6064</v>
          </cell>
          <cell r="E123">
            <v>616</v>
          </cell>
          <cell r="F123">
            <v>6064</v>
          </cell>
          <cell r="G123" t="str">
            <v>01</v>
          </cell>
        </row>
        <row r="124">
          <cell r="A124" t="str">
            <v>Convencion 6064 2</v>
          </cell>
          <cell r="B124" t="str">
            <v>A6064 02</v>
          </cell>
          <cell r="E124">
            <v>616</v>
          </cell>
          <cell r="F124">
            <v>6064</v>
          </cell>
          <cell r="G124" t="str">
            <v>02</v>
          </cell>
        </row>
        <row r="125">
          <cell r="A125" t="str">
            <v>Convencion 6064 3</v>
          </cell>
          <cell r="B125" t="str">
            <v>A6064 03</v>
          </cell>
          <cell r="E125">
            <v>616</v>
          </cell>
          <cell r="F125">
            <v>6064</v>
          </cell>
          <cell r="G125" t="str">
            <v>03</v>
          </cell>
        </row>
        <row r="126">
          <cell r="A126" t="str">
            <v>Convencion 6065</v>
          </cell>
          <cell r="B126" t="str">
            <v>A6065A</v>
          </cell>
          <cell r="C126">
            <v>6065</v>
          </cell>
          <cell r="E126">
            <v>616</v>
          </cell>
          <cell r="F126">
            <v>6065</v>
          </cell>
          <cell r="G126" t="str">
            <v>02</v>
          </cell>
        </row>
        <row r="127">
          <cell r="A127" t="str">
            <v>Convencion 6065</v>
          </cell>
          <cell r="B127" t="str">
            <v>A6065B</v>
          </cell>
          <cell r="E127">
            <v>616</v>
          </cell>
          <cell r="F127">
            <v>6065</v>
          </cell>
          <cell r="G127" t="str">
            <v>03</v>
          </cell>
        </row>
        <row r="128">
          <cell r="A128" t="str">
            <v>Convencion 6066</v>
          </cell>
          <cell r="B128" t="str">
            <v>A6066 04</v>
          </cell>
          <cell r="C128">
            <v>6066</v>
          </cell>
          <cell r="E128">
            <v>616</v>
          </cell>
          <cell r="F128">
            <v>6066</v>
          </cell>
          <cell r="G128" t="str">
            <v>04</v>
          </cell>
        </row>
        <row r="129">
          <cell r="A129" t="str">
            <v>Convencion 6066</v>
          </cell>
          <cell r="B129" t="str">
            <v>A6066 05</v>
          </cell>
          <cell r="E129">
            <v>616</v>
          </cell>
          <cell r="F129">
            <v>6066</v>
          </cell>
          <cell r="G129" t="str">
            <v>05</v>
          </cell>
        </row>
        <row r="130">
          <cell r="A130" t="str">
            <v>Convencion 6067</v>
          </cell>
          <cell r="B130" t="str">
            <v>A6067 06</v>
          </cell>
          <cell r="C130">
            <v>6067</v>
          </cell>
          <cell r="E130">
            <v>616</v>
          </cell>
          <cell r="F130">
            <v>6067</v>
          </cell>
          <cell r="G130" t="str">
            <v>06</v>
          </cell>
        </row>
        <row r="131">
          <cell r="A131" t="str">
            <v>Convencion 6067</v>
          </cell>
          <cell r="B131" t="str">
            <v>A6067 07</v>
          </cell>
          <cell r="E131">
            <v>616</v>
          </cell>
          <cell r="F131">
            <v>6067</v>
          </cell>
          <cell r="G131" t="str">
            <v>07</v>
          </cell>
        </row>
        <row r="132">
          <cell r="A132" t="str">
            <v>Convencion CGIR</v>
          </cell>
          <cell r="B132" t="str">
            <v>ACGIRO</v>
          </cell>
          <cell r="E132">
            <v>616</v>
          </cell>
          <cell r="G132" t="str">
            <v/>
          </cell>
        </row>
        <row r="133">
          <cell r="A133" t="str">
            <v>Convencion CPPU</v>
          </cell>
          <cell r="B133" t="str">
            <v>ACPPUS</v>
          </cell>
          <cell r="E133">
            <v>616</v>
          </cell>
          <cell r="G133" t="str">
            <v/>
          </cell>
        </row>
        <row r="134">
          <cell r="A134" t="str">
            <v>Convencion 6069</v>
          </cell>
          <cell r="B134" t="str">
            <v>A6069A</v>
          </cell>
          <cell r="C134">
            <v>6174</v>
          </cell>
          <cell r="D134">
            <v>6069</v>
          </cell>
          <cell r="E134">
            <v>617</v>
          </cell>
          <cell r="F134">
            <v>6069</v>
          </cell>
          <cell r="G134" t="str">
            <v xml:space="preserve">A </v>
          </cell>
        </row>
        <row r="135">
          <cell r="A135" t="str">
            <v>Convencion 6070</v>
          </cell>
          <cell r="B135" t="str">
            <v>A6070A</v>
          </cell>
          <cell r="C135">
            <v>6070</v>
          </cell>
          <cell r="D135">
            <v>6175</v>
          </cell>
          <cell r="E135">
            <v>617</v>
          </cell>
          <cell r="F135">
            <v>6070</v>
          </cell>
          <cell r="G135" t="str">
            <v xml:space="preserve">A </v>
          </cell>
        </row>
        <row r="136">
          <cell r="A136" t="str">
            <v>Convencion 6071</v>
          </cell>
          <cell r="B136" t="str">
            <v>A6071A</v>
          </cell>
          <cell r="C136">
            <v>6071</v>
          </cell>
          <cell r="D136">
            <v>6176</v>
          </cell>
          <cell r="E136">
            <v>617</v>
          </cell>
          <cell r="F136">
            <v>6071</v>
          </cell>
          <cell r="G136" t="str">
            <v xml:space="preserve">A </v>
          </cell>
        </row>
        <row r="137">
          <cell r="A137" t="str">
            <v>Convencion 6072</v>
          </cell>
          <cell r="B137" t="str">
            <v>A6072A</v>
          </cell>
          <cell r="C137">
            <v>6072</v>
          </cell>
          <cell r="D137">
            <v>6177</v>
          </cell>
          <cell r="E137">
            <v>617</v>
          </cell>
          <cell r="F137">
            <v>6072</v>
          </cell>
          <cell r="G137" t="str">
            <v xml:space="preserve">A </v>
          </cell>
        </row>
        <row r="138">
          <cell r="A138" t="str">
            <v>Convencion 6218</v>
          </cell>
          <cell r="B138" t="str">
            <v>A6218 07</v>
          </cell>
          <cell r="C138">
            <v>6224</v>
          </cell>
          <cell r="D138">
            <v>6218</v>
          </cell>
          <cell r="E138">
            <v>617</v>
          </cell>
          <cell r="F138">
            <v>6218</v>
          </cell>
          <cell r="G138" t="str">
            <v>07</v>
          </cell>
        </row>
        <row r="139">
          <cell r="A139" t="str">
            <v>Convencion 6219</v>
          </cell>
          <cell r="B139" t="str">
            <v>A6219 08</v>
          </cell>
          <cell r="C139">
            <v>6219</v>
          </cell>
          <cell r="D139">
            <v>6225</v>
          </cell>
          <cell r="E139">
            <v>617</v>
          </cell>
          <cell r="F139">
            <v>6219</v>
          </cell>
          <cell r="G139" t="str">
            <v>08</v>
          </cell>
        </row>
        <row r="140">
          <cell r="A140" t="str">
            <v>Convencion 6220</v>
          </cell>
          <cell r="B140" t="str">
            <v>A6220 05</v>
          </cell>
          <cell r="C140">
            <v>6222</v>
          </cell>
          <cell r="D140">
            <v>6220</v>
          </cell>
          <cell r="E140">
            <v>617</v>
          </cell>
          <cell r="F140">
            <v>6220</v>
          </cell>
          <cell r="G140" t="str">
            <v>05</v>
          </cell>
        </row>
        <row r="141">
          <cell r="A141" t="str">
            <v>Convencion 6221</v>
          </cell>
          <cell r="B141" t="str">
            <v>A6221 06</v>
          </cell>
          <cell r="C141">
            <v>6221</v>
          </cell>
          <cell r="D141">
            <v>6223</v>
          </cell>
          <cell r="E141">
            <v>617</v>
          </cell>
          <cell r="F141">
            <v>6221</v>
          </cell>
          <cell r="G141" t="str">
            <v>06</v>
          </cell>
        </row>
        <row r="142">
          <cell r="A142" t="str">
            <v>Convencion MANY</v>
          </cell>
          <cell r="B142" t="str">
            <v>AMANYC</v>
          </cell>
          <cell r="E142">
            <v>617</v>
          </cell>
          <cell r="G142" t="str">
            <v/>
          </cell>
        </row>
        <row r="143">
          <cell r="A143" t="str">
            <v>Convencion 12 1</v>
          </cell>
          <cell r="B143" t="str">
            <v>A12</v>
          </cell>
          <cell r="C143" t="str">
            <v>12 1</v>
          </cell>
          <cell r="E143">
            <v>619</v>
          </cell>
          <cell r="G143" t="str">
            <v/>
          </cell>
        </row>
        <row r="144">
          <cell r="A144" t="str">
            <v>Convencion 12 2</v>
          </cell>
          <cell r="C144" t="str">
            <v>12 2</v>
          </cell>
          <cell r="E144">
            <v>619</v>
          </cell>
          <cell r="G144" t="str">
            <v/>
          </cell>
        </row>
        <row r="145">
          <cell r="A145" t="str">
            <v>Convencion 6102</v>
          </cell>
          <cell r="B145" t="str">
            <v>A6102A</v>
          </cell>
          <cell r="E145">
            <v>622</v>
          </cell>
          <cell r="F145">
            <v>6102</v>
          </cell>
          <cell r="G145" t="str">
            <v xml:space="preserve">1 </v>
          </cell>
        </row>
        <row r="146">
          <cell r="A146" t="str">
            <v>Convencion 6103</v>
          </cell>
          <cell r="B146" t="str">
            <v>A6103A</v>
          </cell>
          <cell r="E146">
            <v>622</v>
          </cell>
          <cell r="F146">
            <v>6103</v>
          </cell>
          <cell r="G146" t="str">
            <v xml:space="preserve">1 </v>
          </cell>
        </row>
        <row r="147">
          <cell r="A147" t="str">
            <v>Convencion 6104</v>
          </cell>
          <cell r="B147" t="str">
            <v>A6104A</v>
          </cell>
          <cell r="E147">
            <v>622</v>
          </cell>
          <cell r="F147">
            <v>6104</v>
          </cell>
          <cell r="G147" t="str">
            <v xml:space="preserve">1 </v>
          </cell>
        </row>
        <row r="148">
          <cell r="A148" t="str">
            <v>Convencion 6108</v>
          </cell>
          <cell r="B148" t="str">
            <v>A6108A</v>
          </cell>
          <cell r="E148">
            <v>622</v>
          </cell>
          <cell r="F148">
            <v>6108</v>
          </cell>
          <cell r="G148" t="str">
            <v xml:space="preserve">1 </v>
          </cell>
        </row>
        <row r="149">
          <cell r="A149" t="str">
            <v>Convencion 6109</v>
          </cell>
          <cell r="B149" t="str">
            <v>A6109A</v>
          </cell>
          <cell r="E149">
            <v>622</v>
          </cell>
          <cell r="F149">
            <v>6109</v>
          </cell>
          <cell r="G149" t="str">
            <v xml:space="preserve">1 </v>
          </cell>
        </row>
        <row r="150">
          <cell r="A150" t="str">
            <v>Convencion 6116</v>
          </cell>
          <cell r="B150" t="str">
            <v>A6116A</v>
          </cell>
          <cell r="E150">
            <v>622</v>
          </cell>
          <cell r="F150">
            <v>6116</v>
          </cell>
          <cell r="G150" t="str">
            <v xml:space="preserve">1 </v>
          </cell>
        </row>
        <row r="151">
          <cell r="A151" t="str">
            <v>Convencion 6121</v>
          </cell>
          <cell r="B151" t="str">
            <v>A6121A</v>
          </cell>
          <cell r="E151">
            <v>622</v>
          </cell>
          <cell r="F151">
            <v>6121</v>
          </cell>
          <cell r="G151" t="str">
            <v xml:space="preserve">1 </v>
          </cell>
        </row>
        <row r="152">
          <cell r="A152" t="str">
            <v>Convencion 6129</v>
          </cell>
          <cell r="B152" t="str">
            <v>A6129A</v>
          </cell>
          <cell r="E152">
            <v>622</v>
          </cell>
          <cell r="F152">
            <v>6129</v>
          </cell>
          <cell r="G152" t="str">
            <v xml:space="preserve">1 </v>
          </cell>
        </row>
        <row r="153">
          <cell r="A153" t="str">
            <v>Convencion 6130</v>
          </cell>
          <cell r="B153" t="str">
            <v>A6130A</v>
          </cell>
          <cell r="E153">
            <v>622</v>
          </cell>
          <cell r="F153">
            <v>6130</v>
          </cell>
          <cell r="G153" t="str">
            <v xml:space="preserve">1 </v>
          </cell>
        </row>
        <row r="154">
          <cell r="A154" t="str">
            <v>Convencion 6182</v>
          </cell>
          <cell r="B154" t="str">
            <v>A6182A</v>
          </cell>
          <cell r="E154">
            <v>622</v>
          </cell>
          <cell r="F154">
            <v>6182</v>
          </cell>
          <cell r="G154" t="str">
            <v xml:space="preserve">A </v>
          </cell>
        </row>
        <row r="155">
          <cell r="A155" t="str">
            <v>Convencion 6182</v>
          </cell>
          <cell r="B155" t="str">
            <v>A6182B</v>
          </cell>
          <cell r="E155">
            <v>622</v>
          </cell>
          <cell r="F155">
            <v>6182</v>
          </cell>
          <cell r="G155" t="str">
            <v>B</v>
          </cell>
        </row>
        <row r="156">
          <cell r="A156" t="str">
            <v>Convencion 6182</v>
          </cell>
          <cell r="B156" t="str">
            <v>A6182C</v>
          </cell>
          <cell r="E156">
            <v>622</v>
          </cell>
          <cell r="F156">
            <v>6182</v>
          </cell>
          <cell r="G156" t="str">
            <v>C</v>
          </cell>
        </row>
        <row r="157">
          <cell r="A157" t="str">
            <v>Convencion 6182</v>
          </cell>
          <cell r="B157" t="str">
            <v>A6182D</v>
          </cell>
          <cell r="E157">
            <v>622</v>
          </cell>
          <cell r="F157">
            <v>6182</v>
          </cell>
          <cell r="G157" t="str">
            <v>D</v>
          </cell>
        </row>
        <row r="158">
          <cell r="A158" t="str">
            <v>Convencion 6183</v>
          </cell>
          <cell r="B158" t="str">
            <v>A6183A</v>
          </cell>
          <cell r="E158">
            <v>622</v>
          </cell>
          <cell r="F158">
            <v>6183</v>
          </cell>
          <cell r="G158" t="str">
            <v xml:space="preserve">A </v>
          </cell>
        </row>
        <row r="159">
          <cell r="A159" t="str">
            <v>Convencion 6183</v>
          </cell>
          <cell r="B159" t="str">
            <v>A6183B</v>
          </cell>
          <cell r="E159">
            <v>622</v>
          </cell>
          <cell r="F159">
            <v>6183</v>
          </cell>
          <cell r="G159" t="str">
            <v>B</v>
          </cell>
        </row>
        <row r="160">
          <cell r="A160" t="str">
            <v>Convencion 6183</v>
          </cell>
          <cell r="B160" t="str">
            <v>A6183C</v>
          </cell>
          <cell r="E160">
            <v>622</v>
          </cell>
          <cell r="F160">
            <v>6183</v>
          </cell>
          <cell r="G160" t="str">
            <v>C</v>
          </cell>
        </row>
        <row r="161">
          <cell r="A161" t="str">
            <v>Convencion 6183</v>
          </cell>
          <cell r="B161" t="str">
            <v>A6183D</v>
          </cell>
          <cell r="E161">
            <v>622</v>
          </cell>
          <cell r="F161">
            <v>6183</v>
          </cell>
          <cell r="G161" t="str">
            <v>D</v>
          </cell>
        </row>
        <row r="162">
          <cell r="A162" t="str">
            <v>Convencion 6183</v>
          </cell>
          <cell r="B162" t="str">
            <v>A6183E</v>
          </cell>
          <cell r="E162">
            <v>622</v>
          </cell>
          <cell r="F162">
            <v>6183</v>
          </cell>
          <cell r="G162" t="str">
            <v>E</v>
          </cell>
        </row>
        <row r="163">
          <cell r="A163" t="str">
            <v>Convencion 6183</v>
          </cell>
          <cell r="B163" t="str">
            <v>A6183F</v>
          </cell>
          <cell r="E163">
            <v>622</v>
          </cell>
          <cell r="F163">
            <v>6183</v>
          </cell>
          <cell r="G163" t="str">
            <v>F</v>
          </cell>
        </row>
        <row r="164">
          <cell r="A164" t="str">
            <v>Convencion 6184</v>
          </cell>
          <cell r="B164" t="str">
            <v>A6184A</v>
          </cell>
          <cell r="E164">
            <v>622</v>
          </cell>
          <cell r="F164">
            <v>6184</v>
          </cell>
          <cell r="G164" t="str">
            <v xml:space="preserve">A </v>
          </cell>
        </row>
        <row r="165">
          <cell r="A165" t="str">
            <v>Convencion 6184</v>
          </cell>
          <cell r="B165" t="str">
            <v>A6184B</v>
          </cell>
          <cell r="E165">
            <v>622</v>
          </cell>
          <cell r="F165">
            <v>6184</v>
          </cell>
          <cell r="G165" t="str">
            <v>B</v>
          </cell>
        </row>
        <row r="166">
          <cell r="A166" t="str">
            <v>Convencion 6184</v>
          </cell>
          <cell r="B166" t="str">
            <v>A6184C</v>
          </cell>
          <cell r="E166">
            <v>622</v>
          </cell>
          <cell r="F166">
            <v>6184</v>
          </cell>
          <cell r="G166" t="str">
            <v>C</v>
          </cell>
        </row>
        <row r="167">
          <cell r="A167" t="str">
            <v>Convencion 6184</v>
          </cell>
          <cell r="B167" t="str">
            <v>A6184D</v>
          </cell>
          <cell r="E167">
            <v>622</v>
          </cell>
          <cell r="F167">
            <v>6184</v>
          </cell>
          <cell r="G167" t="str">
            <v>D</v>
          </cell>
        </row>
        <row r="168">
          <cell r="A168" t="str">
            <v>Convencion 6111</v>
          </cell>
          <cell r="B168" t="str">
            <v>A6111A</v>
          </cell>
          <cell r="E168">
            <v>623</v>
          </cell>
          <cell r="F168">
            <v>6111</v>
          </cell>
          <cell r="G168" t="str">
            <v xml:space="preserve">1 </v>
          </cell>
        </row>
        <row r="169">
          <cell r="A169" t="str">
            <v>Convencion 6112</v>
          </cell>
          <cell r="B169" t="str">
            <v>A6112A</v>
          </cell>
          <cell r="E169">
            <v>623</v>
          </cell>
          <cell r="F169">
            <v>6112</v>
          </cell>
          <cell r="G169" t="str">
            <v xml:space="preserve">1 </v>
          </cell>
        </row>
        <row r="170">
          <cell r="A170" t="str">
            <v>Convencion 6113</v>
          </cell>
          <cell r="B170" t="str">
            <v>A6113A</v>
          </cell>
          <cell r="E170">
            <v>623</v>
          </cell>
          <cell r="F170">
            <v>6113</v>
          </cell>
          <cell r="G170" t="str">
            <v xml:space="preserve">1 </v>
          </cell>
        </row>
        <row r="171">
          <cell r="A171" t="str">
            <v>Convencion 6114</v>
          </cell>
          <cell r="B171" t="str">
            <v>A6114A</v>
          </cell>
          <cell r="C171">
            <v>6114</v>
          </cell>
          <cell r="E171">
            <v>623</v>
          </cell>
          <cell r="F171">
            <v>6114</v>
          </cell>
          <cell r="G171" t="str">
            <v xml:space="preserve">1 </v>
          </cell>
        </row>
        <row r="172">
          <cell r="A172" t="str">
            <v>Convencion 6105</v>
          </cell>
          <cell r="B172" t="str">
            <v>A6105A</v>
          </cell>
          <cell r="C172">
            <v>6105</v>
          </cell>
          <cell r="E172">
            <v>624</v>
          </cell>
          <cell r="F172">
            <v>6105</v>
          </cell>
          <cell r="G172" t="str">
            <v xml:space="preserve">1 </v>
          </cell>
        </row>
        <row r="173">
          <cell r="A173" t="str">
            <v>Convencion 6118</v>
          </cell>
          <cell r="B173" t="str">
            <v>A6118A</v>
          </cell>
          <cell r="C173">
            <v>6118</v>
          </cell>
          <cell r="E173">
            <v>624</v>
          </cell>
          <cell r="F173">
            <v>6118</v>
          </cell>
          <cell r="G173" t="str">
            <v xml:space="preserve">1 </v>
          </cell>
        </row>
        <row r="174">
          <cell r="A174" t="str">
            <v>Convencion 6157</v>
          </cell>
          <cell r="B174" t="str">
            <v>A6157A</v>
          </cell>
          <cell r="C174">
            <v>6157</v>
          </cell>
          <cell r="E174">
            <v>624</v>
          </cell>
          <cell r="F174">
            <v>6157</v>
          </cell>
          <cell r="G174" t="str">
            <v xml:space="preserve">A </v>
          </cell>
        </row>
        <row r="175">
          <cell r="A175" t="str">
            <v>Convencion CPRP</v>
          </cell>
          <cell r="B175" t="str">
            <v>ACPRPS</v>
          </cell>
          <cell r="E175">
            <v>625</v>
          </cell>
          <cell r="G175" t="str">
            <v/>
          </cell>
        </row>
        <row r="176">
          <cell r="A176" t="str">
            <v>Convencion 6155</v>
          </cell>
          <cell r="B176" t="str">
            <v>A6155A</v>
          </cell>
          <cell r="C176">
            <v>6155</v>
          </cell>
          <cell r="E176">
            <v>626</v>
          </cell>
          <cell r="F176">
            <v>6155</v>
          </cell>
          <cell r="G176" t="str">
            <v>01</v>
          </cell>
        </row>
        <row r="177">
          <cell r="A177" t="str">
            <v>Convencion 6164</v>
          </cell>
          <cell r="B177" t="str">
            <v>A6164A</v>
          </cell>
          <cell r="C177">
            <v>6164</v>
          </cell>
          <cell r="E177">
            <v>626</v>
          </cell>
          <cell r="F177">
            <v>6164</v>
          </cell>
          <cell r="G177" t="str">
            <v>01</v>
          </cell>
        </row>
        <row r="178">
          <cell r="A178" t="str">
            <v>Convencion 6165</v>
          </cell>
          <cell r="B178" t="str">
            <v>A6165A</v>
          </cell>
          <cell r="E178">
            <v>626</v>
          </cell>
          <cell r="F178">
            <v>6165</v>
          </cell>
          <cell r="G178" t="str">
            <v>02</v>
          </cell>
        </row>
        <row r="179">
          <cell r="A179" t="str">
            <v>Convencion 6166</v>
          </cell>
          <cell r="B179" t="str">
            <v>A6166A</v>
          </cell>
          <cell r="E179">
            <v>626</v>
          </cell>
          <cell r="F179">
            <v>6166</v>
          </cell>
          <cell r="G179" t="str">
            <v>03</v>
          </cell>
        </row>
        <row r="180">
          <cell r="A180" t="str">
            <v>Convencion 6119</v>
          </cell>
          <cell r="B180" t="str">
            <v>A6119A</v>
          </cell>
          <cell r="C180">
            <v>6119</v>
          </cell>
          <cell r="E180">
            <v>627</v>
          </cell>
          <cell r="F180">
            <v>6119</v>
          </cell>
          <cell r="G180" t="str">
            <v xml:space="preserve">A </v>
          </cell>
        </row>
        <row r="181">
          <cell r="A181" t="str">
            <v>Convencion 6126</v>
          </cell>
          <cell r="B181" t="str">
            <v>A6126A</v>
          </cell>
          <cell r="C181">
            <v>6126</v>
          </cell>
          <cell r="E181">
            <v>627</v>
          </cell>
          <cell r="F181">
            <v>6126</v>
          </cell>
          <cell r="G181" t="str">
            <v xml:space="preserve">A </v>
          </cell>
        </row>
        <row r="182">
          <cell r="A182" t="str">
            <v>Convencion 6153</v>
          </cell>
          <cell r="B182" t="str">
            <v>A6153A</v>
          </cell>
          <cell r="C182">
            <v>6153</v>
          </cell>
          <cell r="E182">
            <v>627</v>
          </cell>
          <cell r="F182">
            <v>6153</v>
          </cell>
          <cell r="G182" t="str">
            <v xml:space="preserve">A </v>
          </cell>
        </row>
        <row r="183">
          <cell r="A183" t="str">
            <v>Convencion 6167</v>
          </cell>
          <cell r="B183" t="str">
            <v>A6167A</v>
          </cell>
          <cell r="E183">
            <v>627</v>
          </cell>
          <cell r="F183">
            <v>6167</v>
          </cell>
          <cell r="G183" t="str">
            <v xml:space="preserve">A </v>
          </cell>
        </row>
        <row r="184">
          <cell r="A184" t="str">
            <v>Convencion 6134</v>
          </cell>
          <cell r="B184" t="str">
            <v>A6134A</v>
          </cell>
          <cell r="C184">
            <v>6134</v>
          </cell>
          <cell r="E184">
            <v>631</v>
          </cell>
          <cell r="F184">
            <v>6134</v>
          </cell>
          <cell r="G184" t="str">
            <v xml:space="preserve">A </v>
          </cell>
        </row>
        <row r="185">
          <cell r="A185" t="str">
            <v>Convencion 6197</v>
          </cell>
          <cell r="B185" t="str">
            <v>A6197A</v>
          </cell>
          <cell r="C185">
            <v>6197</v>
          </cell>
          <cell r="E185">
            <v>631</v>
          </cell>
          <cell r="F185">
            <v>6197</v>
          </cell>
          <cell r="G185" t="str">
            <v xml:space="preserve">A </v>
          </cell>
        </row>
        <row r="186">
          <cell r="A186" t="str">
            <v>Convencion 6135</v>
          </cell>
          <cell r="B186" t="str">
            <v>A6135A</v>
          </cell>
          <cell r="C186">
            <v>6135</v>
          </cell>
          <cell r="E186">
            <v>632</v>
          </cell>
          <cell r="F186">
            <v>6135</v>
          </cell>
          <cell r="G186" t="str">
            <v xml:space="preserve">1 </v>
          </cell>
        </row>
        <row r="187">
          <cell r="A187" t="str">
            <v>Convencion 6136</v>
          </cell>
          <cell r="B187" t="str">
            <v>A6136A</v>
          </cell>
          <cell r="C187">
            <v>6136</v>
          </cell>
          <cell r="E187">
            <v>632</v>
          </cell>
          <cell r="F187">
            <v>6136</v>
          </cell>
          <cell r="G187" t="str">
            <v xml:space="preserve">1 </v>
          </cell>
        </row>
        <row r="188">
          <cell r="A188" t="str">
            <v>Convencion PAST</v>
          </cell>
          <cell r="B188" t="str">
            <v>APASTO</v>
          </cell>
          <cell r="E188">
            <v>632</v>
          </cell>
          <cell r="G188" t="str">
            <v/>
          </cell>
        </row>
        <row r="189">
          <cell r="A189" t="str">
            <v>Convencion 6138</v>
          </cell>
          <cell r="B189" t="str">
            <v>A6138A</v>
          </cell>
          <cell r="E189">
            <v>633</v>
          </cell>
          <cell r="F189">
            <v>6138</v>
          </cell>
          <cell r="G189" t="str">
            <v xml:space="preserve">A </v>
          </cell>
        </row>
        <row r="190">
          <cell r="A190" t="str">
            <v>Convencion VODA</v>
          </cell>
          <cell r="B190" t="str">
            <v>AVODAF</v>
          </cell>
          <cell r="E190">
            <v>633</v>
          </cell>
          <cell r="G190" t="str">
            <v/>
          </cell>
        </row>
        <row r="191">
          <cell r="A191" t="str">
            <v>Convencion 6140</v>
          </cell>
          <cell r="B191" t="str">
            <v>A6140A</v>
          </cell>
          <cell r="E191">
            <v>634</v>
          </cell>
          <cell r="F191">
            <v>6140</v>
          </cell>
          <cell r="G191" t="str">
            <v xml:space="preserve">1 </v>
          </cell>
        </row>
        <row r="192">
          <cell r="A192" t="str">
            <v>Convencion 6154</v>
          </cell>
          <cell r="B192" t="str">
            <v>A6154A</v>
          </cell>
          <cell r="E192">
            <v>634</v>
          </cell>
          <cell r="F192">
            <v>6154</v>
          </cell>
          <cell r="G192" t="str">
            <v xml:space="preserve">3 </v>
          </cell>
        </row>
        <row r="193">
          <cell r="A193" t="str">
            <v>Convencion 6137</v>
          </cell>
          <cell r="B193" t="str">
            <v>A6137A</v>
          </cell>
          <cell r="E193">
            <v>635</v>
          </cell>
          <cell r="F193">
            <v>6137</v>
          </cell>
          <cell r="G193" t="str">
            <v xml:space="preserve">A </v>
          </cell>
        </row>
        <row r="194">
          <cell r="A194" t="str">
            <v>Convencion RFEL</v>
          </cell>
          <cell r="B194" t="str">
            <v>ARFELX</v>
          </cell>
          <cell r="E194">
            <v>635</v>
          </cell>
          <cell r="G194" t="str">
            <v/>
          </cell>
        </row>
        <row r="195">
          <cell r="A195" t="str">
            <v>Convencion 6141 A</v>
          </cell>
          <cell r="B195" t="str">
            <v>A6141 01</v>
          </cell>
          <cell r="C195">
            <v>6141</v>
          </cell>
          <cell r="E195">
            <v>636</v>
          </cell>
          <cell r="F195">
            <v>6141</v>
          </cell>
          <cell r="G195" t="str">
            <v xml:space="preserve">A </v>
          </cell>
        </row>
        <row r="196">
          <cell r="A196" t="str">
            <v>Convencion 6141 B</v>
          </cell>
          <cell r="B196" t="str">
            <v>A6141 02</v>
          </cell>
          <cell r="C196">
            <v>6212</v>
          </cell>
          <cell r="E196">
            <v>636</v>
          </cell>
          <cell r="F196">
            <v>6141</v>
          </cell>
          <cell r="G196" t="str">
            <v>B</v>
          </cell>
        </row>
        <row r="197">
          <cell r="A197" t="str">
            <v>Convencion 6240 A</v>
          </cell>
          <cell r="B197" t="str">
            <v>A6240A</v>
          </cell>
          <cell r="C197">
            <v>6240</v>
          </cell>
          <cell r="E197">
            <v>636</v>
          </cell>
          <cell r="F197">
            <v>6240</v>
          </cell>
          <cell r="G197" t="str">
            <v xml:space="preserve">A </v>
          </cell>
        </row>
        <row r="198">
          <cell r="A198" t="str">
            <v>Convencion 6156</v>
          </cell>
          <cell r="B198" t="str">
            <v>A6156A</v>
          </cell>
          <cell r="C198">
            <v>6156</v>
          </cell>
          <cell r="E198">
            <v>637</v>
          </cell>
          <cell r="F198">
            <v>6156</v>
          </cell>
          <cell r="G198" t="str">
            <v>01</v>
          </cell>
        </row>
        <row r="199">
          <cell r="A199" t="str">
            <v>Convencion 6156</v>
          </cell>
          <cell r="B199" t="str">
            <v>A6156A</v>
          </cell>
          <cell r="C199">
            <v>6156</v>
          </cell>
          <cell r="E199">
            <v>637</v>
          </cell>
          <cell r="F199">
            <v>6156</v>
          </cell>
          <cell r="G199" t="str">
            <v>2A</v>
          </cell>
        </row>
        <row r="200">
          <cell r="A200" t="str">
            <v>Convencion 6178</v>
          </cell>
          <cell r="B200" t="str">
            <v>A6178 03</v>
          </cell>
          <cell r="C200">
            <v>6178</v>
          </cell>
          <cell r="E200">
            <v>637</v>
          </cell>
          <cell r="F200">
            <v>6178</v>
          </cell>
          <cell r="G200" t="str">
            <v>03</v>
          </cell>
        </row>
        <row r="201">
          <cell r="A201" t="str">
            <v>Convencion 6178</v>
          </cell>
          <cell r="B201" t="str">
            <v>A6178 04A</v>
          </cell>
          <cell r="C201">
            <v>6178</v>
          </cell>
          <cell r="E201">
            <v>637</v>
          </cell>
          <cell r="F201">
            <v>6178</v>
          </cell>
          <cell r="G201" t="str">
            <v>4A</v>
          </cell>
        </row>
        <row r="202">
          <cell r="A202" t="str">
            <v>Convencion 6178</v>
          </cell>
          <cell r="B202" t="str">
            <v>A6178 04B</v>
          </cell>
          <cell r="C202">
            <v>6178</v>
          </cell>
          <cell r="E202">
            <v>637</v>
          </cell>
          <cell r="F202">
            <v>6178</v>
          </cell>
          <cell r="G202" t="str">
            <v>4B</v>
          </cell>
        </row>
        <row r="203">
          <cell r="A203" t="str">
            <v>Convencion 6159</v>
          </cell>
          <cell r="B203" t="str">
            <v>A6159A</v>
          </cell>
          <cell r="E203">
            <v>638</v>
          </cell>
          <cell r="F203">
            <v>6159</v>
          </cell>
          <cell r="G203" t="str">
            <v xml:space="preserve">A </v>
          </cell>
        </row>
        <row r="204">
          <cell r="A204" t="str">
            <v>Convencion 6160</v>
          </cell>
          <cell r="B204" t="str">
            <v>A6160A</v>
          </cell>
          <cell r="E204">
            <v>638</v>
          </cell>
          <cell r="F204">
            <v>6160</v>
          </cell>
          <cell r="G204" t="str">
            <v xml:space="preserve">A </v>
          </cell>
        </row>
        <row r="205">
          <cell r="A205" t="str">
            <v>Convencion 6161</v>
          </cell>
          <cell r="B205" t="str">
            <v>A6161A</v>
          </cell>
          <cell r="E205">
            <v>638</v>
          </cell>
          <cell r="F205">
            <v>6161</v>
          </cell>
          <cell r="G205" t="str">
            <v xml:space="preserve">A </v>
          </cell>
        </row>
        <row r="206">
          <cell r="A206" t="str">
            <v>Convencion 6162</v>
          </cell>
          <cell r="B206" t="str">
            <v>A6162A</v>
          </cell>
          <cell r="E206">
            <v>638</v>
          </cell>
          <cell r="F206">
            <v>6162</v>
          </cell>
          <cell r="G206" t="str">
            <v xml:space="preserve">A </v>
          </cell>
        </row>
        <row r="207">
          <cell r="A207" t="str">
            <v>Convencion 6168</v>
          </cell>
          <cell r="B207" t="str">
            <v>A6168A</v>
          </cell>
          <cell r="E207">
            <v>639</v>
          </cell>
          <cell r="F207">
            <v>6168</v>
          </cell>
          <cell r="G207" t="str">
            <v xml:space="preserve">A </v>
          </cell>
        </row>
        <row r="208">
          <cell r="A208" t="str">
            <v>Convencion 6168</v>
          </cell>
          <cell r="B208" t="str">
            <v>A6168B</v>
          </cell>
          <cell r="E208">
            <v>639</v>
          </cell>
          <cell r="F208">
            <v>6168</v>
          </cell>
          <cell r="G208" t="str">
            <v>B</v>
          </cell>
        </row>
        <row r="209">
          <cell r="A209" t="str">
            <v>Convencion 6168</v>
          </cell>
          <cell r="B209" t="str">
            <v>A6168C</v>
          </cell>
          <cell r="E209">
            <v>639</v>
          </cell>
          <cell r="F209">
            <v>6168</v>
          </cell>
          <cell r="G209" t="str">
            <v>C</v>
          </cell>
        </row>
        <row r="210">
          <cell r="A210" t="str">
            <v>Convencion 6168</v>
          </cell>
          <cell r="B210" t="str">
            <v>A6168D</v>
          </cell>
          <cell r="E210">
            <v>639</v>
          </cell>
          <cell r="F210">
            <v>6168</v>
          </cell>
          <cell r="G210" t="str">
            <v>D</v>
          </cell>
        </row>
        <row r="211">
          <cell r="A211" t="str">
            <v>Convencion 6168</v>
          </cell>
          <cell r="B211" t="str">
            <v>A6168E</v>
          </cell>
          <cell r="E211">
            <v>639</v>
          </cell>
          <cell r="F211">
            <v>6168</v>
          </cell>
          <cell r="G211" t="str">
            <v>E</v>
          </cell>
        </row>
        <row r="212">
          <cell r="A212" t="str">
            <v>Convencion 6168</v>
          </cell>
          <cell r="B212" t="str">
            <v>A6168F</v>
          </cell>
          <cell r="E212">
            <v>639</v>
          </cell>
          <cell r="F212">
            <v>6168</v>
          </cell>
          <cell r="G212" t="str">
            <v>F</v>
          </cell>
        </row>
        <row r="213">
          <cell r="A213" t="str">
            <v>Convencion 6168</v>
          </cell>
          <cell r="B213" t="str">
            <v>A6168G</v>
          </cell>
          <cell r="E213">
            <v>639</v>
          </cell>
          <cell r="F213">
            <v>6168</v>
          </cell>
          <cell r="G213" t="str">
            <v>G</v>
          </cell>
        </row>
        <row r="214">
          <cell r="A214" t="str">
            <v>Convencion 6168</v>
          </cell>
          <cell r="B214" t="str">
            <v>A6168H</v>
          </cell>
          <cell r="E214">
            <v>639</v>
          </cell>
          <cell r="F214">
            <v>6168</v>
          </cell>
          <cell r="G214" t="str">
            <v>H</v>
          </cell>
        </row>
        <row r="215">
          <cell r="A215" t="str">
            <v>Convencion 6168</v>
          </cell>
          <cell r="B215" t="str">
            <v>A6168I</v>
          </cell>
          <cell r="E215">
            <v>639</v>
          </cell>
          <cell r="F215">
            <v>6168</v>
          </cell>
          <cell r="G215" t="str">
            <v>I</v>
          </cell>
        </row>
        <row r="216">
          <cell r="A216" t="str">
            <v>Convencion 6168</v>
          </cell>
          <cell r="B216" t="str">
            <v>A6168J</v>
          </cell>
          <cell r="E216">
            <v>639</v>
          </cell>
          <cell r="F216">
            <v>6168</v>
          </cell>
          <cell r="G216" t="str">
            <v>J</v>
          </cell>
        </row>
        <row r="217">
          <cell r="A217" t="str">
            <v>Convencion 6168</v>
          </cell>
          <cell r="B217" t="str">
            <v>A6168K</v>
          </cell>
          <cell r="E217">
            <v>639</v>
          </cell>
          <cell r="F217">
            <v>6168</v>
          </cell>
          <cell r="G217" t="str">
            <v>K</v>
          </cell>
        </row>
        <row r="218">
          <cell r="A218" t="str">
            <v>Convencion 6168</v>
          </cell>
          <cell r="B218" t="str">
            <v>A6168L</v>
          </cell>
          <cell r="E218">
            <v>639</v>
          </cell>
          <cell r="F218">
            <v>6168</v>
          </cell>
          <cell r="G218" t="str">
            <v>L</v>
          </cell>
        </row>
        <row r="219">
          <cell r="A219" t="str">
            <v>Convencion 6169</v>
          </cell>
          <cell r="B219" t="str">
            <v>A6169A</v>
          </cell>
          <cell r="E219">
            <v>639</v>
          </cell>
          <cell r="F219">
            <v>6169</v>
          </cell>
          <cell r="G219" t="str">
            <v xml:space="preserve">A </v>
          </cell>
        </row>
        <row r="220">
          <cell r="A220" t="str">
            <v>Convencion 6169</v>
          </cell>
          <cell r="B220" t="str">
            <v>A6169B</v>
          </cell>
          <cell r="E220">
            <v>639</v>
          </cell>
          <cell r="F220">
            <v>6169</v>
          </cell>
          <cell r="G220" t="str">
            <v>B</v>
          </cell>
        </row>
        <row r="221">
          <cell r="A221" t="str">
            <v>Convencion 6169</v>
          </cell>
          <cell r="B221" t="str">
            <v>A6169C</v>
          </cell>
          <cell r="E221">
            <v>639</v>
          </cell>
          <cell r="F221">
            <v>6169</v>
          </cell>
          <cell r="G221" t="str">
            <v>C</v>
          </cell>
        </row>
        <row r="222">
          <cell r="A222" t="str">
            <v>Convencion 6169</v>
          </cell>
          <cell r="B222" t="str">
            <v>A6169D</v>
          </cell>
          <cell r="E222">
            <v>639</v>
          </cell>
          <cell r="F222">
            <v>6169</v>
          </cell>
          <cell r="G222" t="str">
            <v>D</v>
          </cell>
        </row>
        <row r="223">
          <cell r="A223" t="str">
            <v>Convencion 6169</v>
          </cell>
          <cell r="B223" t="str">
            <v>A6169E</v>
          </cell>
          <cell r="E223">
            <v>639</v>
          </cell>
          <cell r="F223">
            <v>6169</v>
          </cell>
          <cell r="G223" t="str">
            <v>E</v>
          </cell>
        </row>
        <row r="224">
          <cell r="A224" t="str">
            <v>Convencion 6169</v>
          </cell>
          <cell r="B224" t="str">
            <v>A6169F</v>
          </cell>
          <cell r="E224">
            <v>639</v>
          </cell>
          <cell r="F224">
            <v>6169</v>
          </cell>
          <cell r="G224" t="str">
            <v>F</v>
          </cell>
        </row>
        <row r="225">
          <cell r="A225" t="str">
            <v>Convencion 6169</v>
          </cell>
          <cell r="B225" t="str">
            <v>A6169G</v>
          </cell>
          <cell r="E225">
            <v>639</v>
          </cell>
          <cell r="F225">
            <v>6169</v>
          </cell>
          <cell r="G225" t="str">
            <v>G</v>
          </cell>
        </row>
        <row r="226">
          <cell r="A226" t="str">
            <v>Convencion 6169</v>
          </cell>
          <cell r="B226" t="str">
            <v>A6169H</v>
          </cell>
          <cell r="E226">
            <v>639</v>
          </cell>
          <cell r="F226">
            <v>6169</v>
          </cell>
          <cell r="G226" t="str">
            <v>H</v>
          </cell>
        </row>
        <row r="227">
          <cell r="A227" t="str">
            <v>Convencion 6169</v>
          </cell>
          <cell r="B227" t="str">
            <v>A6169I</v>
          </cell>
          <cell r="E227">
            <v>639</v>
          </cell>
          <cell r="F227">
            <v>6169</v>
          </cell>
          <cell r="G227" t="str">
            <v>I</v>
          </cell>
        </row>
        <row r="228">
          <cell r="A228" t="str">
            <v>Convencion 6169</v>
          </cell>
          <cell r="B228" t="str">
            <v>A6169J</v>
          </cell>
          <cell r="E228">
            <v>639</v>
          </cell>
          <cell r="F228">
            <v>6169</v>
          </cell>
          <cell r="G228" t="str">
            <v>J</v>
          </cell>
        </row>
        <row r="229">
          <cell r="A229" t="str">
            <v>Convencion 6169</v>
          </cell>
          <cell r="B229" t="str">
            <v>A6169K</v>
          </cell>
          <cell r="E229">
            <v>639</v>
          </cell>
          <cell r="F229">
            <v>6169</v>
          </cell>
          <cell r="G229" t="str">
            <v>K</v>
          </cell>
        </row>
        <row r="230">
          <cell r="A230" t="str">
            <v>Convencion 6169</v>
          </cell>
          <cell r="B230" t="str">
            <v>A6169L</v>
          </cell>
          <cell r="E230">
            <v>639</v>
          </cell>
          <cell r="F230">
            <v>6169</v>
          </cell>
          <cell r="G230" t="str">
            <v>L</v>
          </cell>
        </row>
        <row r="231">
          <cell r="A231" t="str">
            <v>Convencion 6170</v>
          </cell>
          <cell r="B231" t="str">
            <v>A6170A</v>
          </cell>
          <cell r="E231">
            <v>639</v>
          </cell>
          <cell r="F231">
            <v>6170</v>
          </cell>
          <cell r="G231" t="str">
            <v xml:space="preserve">A </v>
          </cell>
        </row>
        <row r="232">
          <cell r="A232" t="str">
            <v>Convencion 6170</v>
          </cell>
          <cell r="B232" t="str">
            <v>A6170B</v>
          </cell>
          <cell r="E232">
            <v>639</v>
          </cell>
          <cell r="F232">
            <v>6170</v>
          </cell>
          <cell r="G232" t="str">
            <v>B</v>
          </cell>
        </row>
        <row r="233">
          <cell r="A233" t="str">
            <v>Convencion 6170</v>
          </cell>
          <cell r="B233" t="str">
            <v>A6170C</v>
          </cell>
          <cell r="E233">
            <v>639</v>
          </cell>
          <cell r="F233">
            <v>6170</v>
          </cell>
          <cell r="G233" t="str">
            <v>C</v>
          </cell>
        </row>
        <row r="234">
          <cell r="A234" t="str">
            <v>Convencion 6170</v>
          </cell>
          <cell r="B234" t="str">
            <v>A6170D</v>
          </cell>
          <cell r="E234">
            <v>639</v>
          </cell>
          <cell r="F234">
            <v>6170</v>
          </cell>
          <cell r="G234" t="str">
            <v>D</v>
          </cell>
        </row>
        <row r="235">
          <cell r="A235" t="str">
            <v>Convencion 6170</v>
          </cell>
          <cell r="B235" t="str">
            <v>A6170E</v>
          </cell>
          <cell r="E235">
            <v>639</v>
          </cell>
          <cell r="F235">
            <v>6170</v>
          </cell>
          <cell r="G235" t="str">
            <v>E</v>
          </cell>
        </row>
        <row r="236">
          <cell r="A236" t="str">
            <v>Convencion 6170</v>
          </cell>
          <cell r="B236" t="str">
            <v>A6170F</v>
          </cell>
          <cell r="E236">
            <v>639</v>
          </cell>
          <cell r="F236">
            <v>6170</v>
          </cell>
          <cell r="G236" t="str">
            <v>F</v>
          </cell>
        </row>
        <row r="237">
          <cell r="A237" t="str">
            <v>Convencion 6170</v>
          </cell>
          <cell r="B237" t="str">
            <v>A6170G</v>
          </cell>
          <cell r="E237">
            <v>639</v>
          </cell>
          <cell r="F237">
            <v>6170</v>
          </cell>
          <cell r="G237" t="str">
            <v>G</v>
          </cell>
        </row>
        <row r="238">
          <cell r="A238" t="str">
            <v>Convencion 6170</v>
          </cell>
          <cell r="B238" t="str">
            <v>A6170H</v>
          </cell>
          <cell r="E238">
            <v>639</v>
          </cell>
          <cell r="F238">
            <v>6170</v>
          </cell>
          <cell r="G238" t="str">
            <v>H</v>
          </cell>
        </row>
        <row r="239">
          <cell r="A239" t="str">
            <v>Convencion 6179 A</v>
          </cell>
          <cell r="B239" t="str">
            <v>A6179A</v>
          </cell>
          <cell r="C239">
            <v>6179</v>
          </cell>
          <cell r="E239">
            <v>640</v>
          </cell>
          <cell r="F239">
            <v>6179</v>
          </cell>
          <cell r="G239" t="str">
            <v xml:space="preserve">A </v>
          </cell>
        </row>
        <row r="240">
          <cell r="A240" t="str">
            <v>Convencion 6180 A</v>
          </cell>
          <cell r="B240" t="str">
            <v>A6180A</v>
          </cell>
          <cell r="C240">
            <v>6180</v>
          </cell>
          <cell r="E240">
            <v>640</v>
          </cell>
          <cell r="F240">
            <v>6180</v>
          </cell>
          <cell r="G240" t="str">
            <v xml:space="preserve">A </v>
          </cell>
        </row>
        <row r="241">
          <cell r="A241" t="str">
            <v>Convencion 6181 A</v>
          </cell>
          <cell r="B241" t="str">
            <v>A6181A</v>
          </cell>
          <cell r="C241">
            <v>6181</v>
          </cell>
          <cell r="E241">
            <v>640</v>
          </cell>
          <cell r="F241">
            <v>6181</v>
          </cell>
          <cell r="G241" t="str">
            <v xml:space="preserve">A </v>
          </cell>
        </row>
        <row r="242">
          <cell r="A242" t="str">
            <v>Convencion 6185</v>
          </cell>
          <cell r="B242" t="str">
            <v>A6185A</v>
          </cell>
          <cell r="E242">
            <v>641</v>
          </cell>
          <cell r="G242" t="str">
            <v/>
          </cell>
        </row>
        <row r="243">
          <cell r="A243" t="str">
            <v>Convencion 6186</v>
          </cell>
          <cell r="B243" t="str">
            <v>A6186A</v>
          </cell>
          <cell r="E243">
            <v>641</v>
          </cell>
          <cell r="G243" t="str">
            <v/>
          </cell>
        </row>
        <row r="244">
          <cell r="A244" t="str">
            <v>Convencion 6188 A</v>
          </cell>
          <cell r="B244" t="str">
            <v>A6188A</v>
          </cell>
          <cell r="C244">
            <v>6188</v>
          </cell>
          <cell r="E244">
            <v>642</v>
          </cell>
          <cell r="F244">
            <v>6188</v>
          </cell>
          <cell r="G244" t="str">
            <v xml:space="preserve">A </v>
          </cell>
        </row>
        <row r="245">
          <cell r="A245" t="str">
            <v>Convencion 6188 B</v>
          </cell>
          <cell r="B245" t="str">
            <v>A6188B</v>
          </cell>
          <cell r="E245">
            <v>642</v>
          </cell>
          <cell r="F245">
            <v>6188</v>
          </cell>
          <cell r="G245" t="str">
            <v>B</v>
          </cell>
        </row>
        <row r="246">
          <cell r="A246" t="str">
            <v>Convencion 6189</v>
          </cell>
          <cell r="B246" t="str">
            <v>A6189A</v>
          </cell>
          <cell r="C246">
            <v>6189</v>
          </cell>
          <cell r="E246">
            <v>642</v>
          </cell>
          <cell r="F246">
            <v>6189</v>
          </cell>
          <cell r="G246" t="str">
            <v xml:space="preserve">A </v>
          </cell>
        </row>
        <row r="247">
          <cell r="A247" t="str">
            <v>Convencion 6190</v>
          </cell>
          <cell r="B247" t="str">
            <v>A6190A</v>
          </cell>
          <cell r="E247">
            <v>643</v>
          </cell>
          <cell r="F247">
            <v>6190</v>
          </cell>
          <cell r="G247" t="str">
            <v xml:space="preserve">A </v>
          </cell>
        </row>
        <row r="248">
          <cell r="A248" t="str">
            <v>Convencion 6190</v>
          </cell>
          <cell r="B248" t="str">
            <v>A6190B</v>
          </cell>
          <cell r="E248">
            <v>643</v>
          </cell>
          <cell r="F248">
            <v>6190</v>
          </cell>
          <cell r="G248" t="str">
            <v>B</v>
          </cell>
        </row>
        <row r="249">
          <cell r="A249" t="str">
            <v>Convencion 6190</v>
          </cell>
          <cell r="B249" t="str">
            <v>A6190C</v>
          </cell>
          <cell r="E249">
            <v>643</v>
          </cell>
          <cell r="F249">
            <v>6190</v>
          </cell>
          <cell r="G249" t="str">
            <v>C</v>
          </cell>
        </row>
        <row r="250">
          <cell r="A250" t="str">
            <v>Convencion 6190</v>
          </cell>
          <cell r="B250" t="str">
            <v>A6190D</v>
          </cell>
          <cell r="E250">
            <v>643</v>
          </cell>
          <cell r="F250">
            <v>6190</v>
          </cell>
          <cell r="G250" t="str">
            <v>D</v>
          </cell>
        </row>
        <row r="251">
          <cell r="A251" t="str">
            <v>Convencion 6190</v>
          </cell>
          <cell r="B251" t="str">
            <v>A6190E</v>
          </cell>
          <cell r="E251">
            <v>643</v>
          </cell>
          <cell r="F251">
            <v>6190</v>
          </cell>
          <cell r="G251" t="str">
            <v>E</v>
          </cell>
        </row>
        <row r="252">
          <cell r="A252" t="str">
            <v>Convencion 6190</v>
          </cell>
          <cell r="B252" t="str">
            <v>A6190F</v>
          </cell>
          <cell r="E252">
            <v>643</v>
          </cell>
          <cell r="F252">
            <v>6190</v>
          </cell>
          <cell r="G252" t="str">
            <v>F</v>
          </cell>
        </row>
        <row r="253">
          <cell r="A253" t="str">
            <v>Convencion 6190</v>
          </cell>
          <cell r="B253" t="str">
            <v>A6190G</v>
          </cell>
          <cell r="E253">
            <v>643</v>
          </cell>
          <cell r="F253">
            <v>6190</v>
          </cell>
          <cell r="G253" t="str">
            <v>G</v>
          </cell>
        </row>
        <row r="254">
          <cell r="A254" t="str">
            <v>Convencion 6190</v>
          </cell>
          <cell r="B254" t="str">
            <v>A6190H</v>
          </cell>
          <cell r="E254">
            <v>643</v>
          </cell>
          <cell r="F254">
            <v>6190</v>
          </cell>
          <cell r="G254" t="str">
            <v>H</v>
          </cell>
        </row>
        <row r="255">
          <cell r="A255" t="str">
            <v>Convencion 6190</v>
          </cell>
          <cell r="B255" t="str">
            <v>A6190I</v>
          </cell>
          <cell r="E255">
            <v>643</v>
          </cell>
          <cell r="F255">
            <v>6190</v>
          </cell>
          <cell r="G255" t="str">
            <v>I</v>
          </cell>
        </row>
        <row r="256">
          <cell r="A256" t="str">
            <v>Convencion 6190</v>
          </cell>
          <cell r="B256" t="str">
            <v>A6190J</v>
          </cell>
          <cell r="E256">
            <v>643</v>
          </cell>
          <cell r="F256">
            <v>6190</v>
          </cell>
          <cell r="G256" t="str">
            <v>J</v>
          </cell>
        </row>
        <row r="257">
          <cell r="A257" t="str">
            <v>Convencion 6190</v>
          </cell>
          <cell r="B257" t="str">
            <v>A6190K</v>
          </cell>
          <cell r="E257">
            <v>643</v>
          </cell>
          <cell r="F257">
            <v>6190</v>
          </cell>
          <cell r="G257" t="str">
            <v>K</v>
          </cell>
        </row>
        <row r="258">
          <cell r="A258" t="str">
            <v>Convencion 6190</v>
          </cell>
          <cell r="B258" t="str">
            <v>A6190L</v>
          </cell>
          <cell r="E258">
            <v>643</v>
          </cell>
          <cell r="F258">
            <v>6190</v>
          </cell>
          <cell r="G258" t="str">
            <v>L</v>
          </cell>
        </row>
        <row r="259">
          <cell r="A259" t="str">
            <v>Convencion 6191</v>
          </cell>
          <cell r="B259" t="str">
            <v>A6191A</v>
          </cell>
          <cell r="E259">
            <v>643</v>
          </cell>
          <cell r="F259">
            <v>6191</v>
          </cell>
          <cell r="G259" t="str">
            <v xml:space="preserve">A </v>
          </cell>
        </row>
        <row r="260">
          <cell r="A260" t="str">
            <v>Convencion 6191</v>
          </cell>
          <cell r="B260" t="str">
            <v>A6191B</v>
          </cell>
          <cell r="E260">
            <v>643</v>
          </cell>
          <cell r="F260">
            <v>6191</v>
          </cell>
          <cell r="G260" t="str">
            <v>B</v>
          </cell>
        </row>
        <row r="261">
          <cell r="A261" t="str">
            <v>Convencion 6191</v>
          </cell>
          <cell r="B261" t="str">
            <v>A6191C</v>
          </cell>
          <cell r="E261">
            <v>643</v>
          </cell>
          <cell r="F261">
            <v>6191</v>
          </cell>
          <cell r="G261" t="str">
            <v>C</v>
          </cell>
        </row>
        <row r="262">
          <cell r="A262" t="str">
            <v>Convencion 6191</v>
          </cell>
          <cell r="B262" t="str">
            <v>A6191D</v>
          </cell>
          <cell r="E262">
            <v>643</v>
          </cell>
          <cell r="F262">
            <v>6191</v>
          </cell>
          <cell r="G262" t="str">
            <v>D</v>
          </cell>
        </row>
        <row r="263">
          <cell r="A263" t="str">
            <v>Convencion 6191</v>
          </cell>
          <cell r="B263" t="str">
            <v>A6191E</v>
          </cell>
          <cell r="E263">
            <v>643</v>
          </cell>
          <cell r="F263">
            <v>6191</v>
          </cell>
          <cell r="G263" t="str">
            <v>E</v>
          </cell>
        </row>
        <row r="264">
          <cell r="A264" t="str">
            <v>Convencion 6191</v>
          </cell>
          <cell r="B264" t="str">
            <v>A6191F</v>
          </cell>
          <cell r="E264">
            <v>643</v>
          </cell>
          <cell r="F264">
            <v>6191</v>
          </cell>
          <cell r="G264" t="str">
            <v>F</v>
          </cell>
        </row>
        <row r="265">
          <cell r="A265" t="str">
            <v>Convencion 6191</v>
          </cell>
          <cell r="B265" t="str">
            <v>A6191G</v>
          </cell>
          <cell r="E265">
            <v>643</v>
          </cell>
          <cell r="F265">
            <v>6191</v>
          </cell>
          <cell r="G265" t="str">
            <v>G</v>
          </cell>
        </row>
        <row r="266">
          <cell r="A266" t="str">
            <v>Convencion 6191</v>
          </cell>
          <cell r="B266" t="str">
            <v>A6191H</v>
          </cell>
          <cell r="E266">
            <v>643</v>
          </cell>
          <cell r="F266">
            <v>6191</v>
          </cell>
          <cell r="G266" t="str">
            <v>H</v>
          </cell>
        </row>
        <row r="267">
          <cell r="A267" t="str">
            <v>Convencion 6191</v>
          </cell>
          <cell r="B267" t="str">
            <v>A6191I</v>
          </cell>
          <cell r="E267">
            <v>643</v>
          </cell>
          <cell r="F267">
            <v>6191</v>
          </cell>
          <cell r="G267" t="str">
            <v>I</v>
          </cell>
        </row>
        <row r="268">
          <cell r="A268" t="str">
            <v>Convencion 6191</v>
          </cell>
          <cell r="B268" t="str">
            <v>A6191J</v>
          </cell>
          <cell r="E268">
            <v>643</v>
          </cell>
          <cell r="F268">
            <v>6191</v>
          </cell>
          <cell r="G268" t="str">
            <v>J</v>
          </cell>
        </row>
        <row r="269">
          <cell r="A269" t="str">
            <v>Convencion 6191</v>
          </cell>
          <cell r="B269" t="str">
            <v>A6191K</v>
          </cell>
          <cell r="E269">
            <v>643</v>
          </cell>
          <cell r="F269">
            <v>6191</v>
          </cell>
          <cell r="G269" t="str">
            <v>K</v>
          </cell>
        </row>
        <row r="270">
          <cell r="A270" t="str">
            <v>Convencion 6191</v>
          </cell>
          <cell r="B270" t="str">
            <v>A6191L</v>
          </cell>
          <cell r="E270">
            <v>643</v>
          </cell>
          <cell r="F270">
            <v>6191</v>
          </cell>
          <cell r="G270" t="str">
            <v>L</v>
          </cell>
        </row>
        <row r="271">
          <cell r="A271" t="str">
            <v>Convencion 6192</v>
          </cell>
          <cell r="B271" t="str">
            <v>A6192A</v>
          </cell>
          <cell r="E271">
            <v>643</v>
          </cell>
          <cell r="F271">
            <v>6192</v>
          </cell>
          <cell r="G271" t="str">
            <v xml:space="preserve">A </v>
          </cell>
        </row>
        <row r="272">
          <cell r="A272" t="str">
            <v>Convencion 6192</v>
          </cell>
          <cell r="B272" t="str">
            <v>A6192B</v>
          </cell>
          <cell r="E272">
            <v>643</v>
          </cell>
          <cell r="F272">
            <v>6192</v>
          </cell>
          <cell r="G272" t="str">
            <v>B</v>
          </cell>
        </row>
        <row r="273">
          <cell r="A273" t="str">
            <v>Convencion 6192</v>
          </cell>
          <cell r="B273" t="str">
            <v>A6192C</v>
          </cell>
          <cell r="E273">
            <v>643</v>
          </cell>
          <cell r="F273">
            <v>6192</v>
          </cell>
          <cell r="G273" t="str">
            <v>C</v>
          </cell>
        </row>
        <row r="274">
          <cell r="A274" t="str">
            <v>Convencion 6192</v>
          </cell>
          <cell r="B274" t="str">
            <v>A6192D</v>
          </cell>
          <cell r="E274">
            <v>643</v>
          </cell>
          <cell r="F274">
            <v>6192</v>
          </cell>
          <cell r="G274" t="str">
            <v>D</v>
          </cell>
        </row>
        <row r="275">
          <cell r="A275" t="str">
            <v>Convencion 6192</v>
          </cell>
          <cell r="B275" t="str">
            <v>A6192E</v>
          </cell>
          <cell r="E275">
            <v>643</v>
          </cell>
          <cell r="F275">
            <v>6192</v>
          </cell>
          <cell r="G275" t="str">
            <v>E</v>
          </cell>
        </row>
        <row r="276">
          <cell r="A276" t="str">
            <v>Convencion 6192</v>
          </cell>
          <cell r="B276" t="str">
            <v>A6192F</v>
          </cell>
          <cell r="E276">
            <v>643</v>
          </cell>
          <cell r="F276">
            <v>6192</v>
          </cell>
          <cell r="G276" t="str">
            <v>F</v>
          </cell>
        </row>
        <row r="277">
          <cell r="A277" t="str">
            <v>Convencion 6192</v>
          </cell>
          <cell r="B277" t="str">
            <v>A6192G</v>
          </cell>
          <cell r="E277">
            <v>643</v>
          </cell>
          <cell r="F277">
            <v>6192</v>
          </cell>
          <cell r="G277" t="str">
            <v>G</v>
          </cell>
        </row>
        <row r="278">
          <cell r="A278" t="str">
            <v>Convencion 6192</v>
          </cell>
          <cell r="B278" t="str">
            <v>A6192H</v>
          </cell>
          <cell r="E278">
            <v>643</v>
          </cell>
          <cell r="F278">
            <v>6192</v>
          </cell>
          <cell r="G278" t="str">
            <v>H</v>
          </cell>
        </row>
        <row r="279">
          <cell r="A279" t="str">
            <v>Convencion 6193</v>
          </cell>
          <cell r="B279" t="str">
            <v>A6193A</v>
          </cell>
          <cell r="E279">
            <v>644</v>
          </cell>
          <cell r="F279">
            <v>6193</v>
          </cell>
          <cell r="G279" t="str">
            <v xml:space="preserve">A </v>
          </cell>
        </row>
        <row r="280">
          <cell r="A280" t="str">
            <v>Convencion 6193</v>
          </cell>
          <cell r="B280" t="str">
            <v>A6193B</v>
          </cell>
          <cell r="E280">
            <v>644</v>
          </cell>
          <cell r="F280">
            <v>6193</v>
          </cell>
          <cell r="G280" t="str">
            <v>B</v>
          </cell>
        </row>
        <row r="281">
          <cell r="A281" t="str">
            <v>Convencion 6193</v>
          </cell>
          <cell r="B281" t="str">
            <v>A6193C</v>
          </cell>
          <cell r="E281">
            <v>644</v>
          </cell>
          <cell r="F281">
            <v>6193</v>
          </cell>
          <cell r="G281" t="str">
            <v>C</v>
          </cell>
        </row>
        <row r="282">
          <cell r="A282" t="str">
            <v>Convencion 6193</v>
          </cell>
          <cell r="B282" t="str">
            <v>A6193D</v>
          </cell>
          <cell r="E282">
            <v>644</v>
          </cell>
          <cell r="F282">
            <v>6193</v>
          </cell>
          <cell r="G282" t="str">
            <v>D</v>
          </cell>
        </row>
        <row r="283">
          <cell r="A283" t="str">
            <v>Convencion 6193</v>
          </cell>
          <cell r="B283" t="str">
            <v>A6193E</v>
          </cell>
          <cell r="E283">
            <v>644</v>
          </cell>
          <cell r="F283">
            <v>6193</v>
          </cell>
          <cell r="G283" t="str">
            <v>E</v>
          </cell>
        </row>
        <row r="284">
          <cell r="A284" t="str">
            <v>Convencion 6193</v>
          </cell>
          <cell r="B284" t="str">
            <v>A6193F</v>
          </cell>
          <cell r="E284">
            <v>644</v>
          </cell>
          <cell r="F284">
            <v>6193</v>
          </cell>
          <cell r="G284" t="str">
            <v>F</v>
          </cell>
        </row>
        <row r="285">
          <cell r="A285" t="str">
            <v>Convencion 6193</v>
          </cell>
          <cell r="B285" t="str">
            <v>A6193G</v>
          </cell>
          <cell r="E285">
            <v>644</v>
          </cell>
          <cell r="F285">
            <v>6193</v>
          </cell>
          <cell r="G285" t="str">
            <v>G</v>
          </cell>
        </row>
        <row r="286">
          <cell r="A286" t="str">
            <v>Convencion 6193</v>
          </cell>
          <cell r="B286" t="str">
            <v>A6193H</v>
          </cell>
          <cell r="E286">
            <v>644</v>
          </cell>
          <cell r="F286">
            <v>6193</v>
          </cell>
          <cell r="G286" t="str">
            <v>H</v>
          </cell>
        </row>
        <row r="287">
          <cell r="A287" t="str">
            <v>Convencion 6193</v>
          </cell>
          <cell r="B287" t="str">
            <v>A6193I</v>
          </cell>
          <cell r="E287">
            <v>644</v>
          </cell>
          <cell r="F287">
            <v>6193</v>
          </cell>
          <cell r="G287" t="str">
            <v>I</v>
          </cell>
        </row>
        <row r="288">
          <cell r="A288" t="str">
            <v>Convencion 6193</v>
          </cell>
          <cell r="B288" t="str">
            <v>A6193J</v>
          </cell>
          <cell r="E288">
            <v>644</v>
          </cell>
          <cell r="F288">
            <v>6193</v>
          </cell>
          <cell r="G288" t="str">
            <v>J</v>
          </cell>
        </row>
        <row r="289">
          <cell r="A289" t="str">
            <v>Convencion 6193</v>
          </cell>
          <cell r="B289" t="str">
            <v>A6193K</v>
          </cell>
          <cell r="E289">
            <v>644</v>
          </cell>
          <cell r="F289">
            <v>6193</v>
          </cell>
          <cell r="G289" t="str">
            <v>K</v>
          </cell>
        </row>
        <row r="290">
          <cell r="A290" t="str">
            <v>Convencion 6193</v>
          </cell>
          <cell r="B290" t="str">
            <v>A6193L</v>
          </cell>
          <cell r="E290">
            <v>644</v>
          </cell>
          <cell r="F290">
            <v>6193</v>
          </cell>
          <cell r="G290" t="str">
            <v>L</v>
          </cell>
        </row>
        <row r="291">
          <cell r="A291" t="str">
            <v>Convencion 6194</v>
          </cell>
          <cell r="B291" t="str">
            <v>A6194A</v>
          </cell>
          <cell r="E291">
            <v>644</v>
          </cell>
          <cell r="F291">
            <v>6194</v>
          </cell>
          <cell r="G291" t="str">
            <v xml:space="preserve">A </v>
          </cell>
        </row>
        <row r="292">
          <cell r="A292" t="str">
            <v>Convencion 6194</v>
          </cell>
          <cell r="B292" t="str">
            <v>A6194B</v>
          </cell>
          <cell r="E292">
            <v>644</v>
          </cell>
          <cell r="F292">
            <v>6194</v>
          </cell>
          <cell r="G292" t="str">
            <v>B</v>
          </cell>
        </row>
        <row r="293">
          <cell r="A293" t="str">
            <v>Convencion 6194</v>
          </cell>
          <cell r="B293" t="str">
            <v>A6194C</v>
          </cell>
          <cell r="E293">
            <v>644</v>
          </cell>
          <cell r="F293">
            <v>6194</v>
          </cell>
          <cell r="G293" t="str">
            <v>C</v>
          </cell>
        </row>
        <row r="294">
          <cell r="A294" t="str">
            <v>Convencion 6194</v>
          </cell>
          <cell r="B294" t="str">
            <v>A6194D</v>
          </cell>
          <cell r="E294">
            <v>644</v>
          </cell>
          <cell r="F294">
            <v>6194</v>
          </cell>
          <cell r="G294" t="str">
            <v>D</v>
          </cell>
        </row>
        <row r="295">
          <cell r="A295" t="str">
            <v>Convencion 6194</v>
          </cell>
          <cell r="B295" t="str">
            <v>A6194E</v>
          </cell>
          <cell r="E295">
            <v>644</v>
          </cell>
          <cell r="F295">
            <v>6194</v>
          </cell>
          <cell r="G295" t="str">
            <v>E</v>
          </cell>
        </row>
        <row r="296">
          <cell r="A296" t="str">
            <v>Convencion 6194</v>
          </cell>
          <cell r="B296" t="str">
            <v>A6194F</v>
          </cell>
          <cell r="E296">
            <v>644</v>
          </cell>
          <cell r="F296">
            <v>6194</v>
          </cell>
          <cell r="G296" t="str">
            <v>F</v>
          </cell>
        </row>
        <row r="297">
          <cell r="A297" t="str">
            <v>Convencion 6194</v>
          </cell>
          <cell r="B297" t="str">
            <v>A6194G</v>
          </cell>
          <cell r="E297">
            <v>644</v>
          </cell>
          <cell r="F297">
            <v>6194</v>
          </cell>
          <cell r="G297" t="str">
            <v>G</v>
          </cell>
        </row>
        <row r="298">
          <cell r="A298" t="str">
            <v>Convencion 6194</v>
          </cell>
          <cell r="B298" t="str">
            <v>A6194H</v>
          </cell>
          <cell r="E298">
            <v>644</v>
          </cell>
          <cell r="F298">
            <v>6194</v>
          </cell>
          <cell r="G298" t="str">
            <v>H</v>
          </cell>
        </row>
        <row r="299">
          <cell r="A299" t="str">
            <v>Convencion 6194</v>
          </cell>
          <cell r="B299" t="str">
            <v>A6194I</v>
          </cell>
          <cell r="E299">
            <v>644</v>
          </cell>
          <cell r="F299">
            <v>6194</v>
          </cell>
          <cell r="G299" t="str">
            <v>I</v>
          </cell>
        </row>
        <row r="300">
          <cell r="A300" t="str">
            <v>Convencion 6194</v>
          </cell>
          <cell r="B300" t="str">
            <v>A6194J</v>
          </cell>
          <cell r="E300">
            <v>644</v>
          </cell>
          <cell r="F300">
            <v>6194</v>
          </cell>
          <cell r="G300" t="str">
            <v>J</v>
          </cell>
        </row>
        <row r="301">
          <cell r="A301" t="str">
            <v>Convencion 6194</v>
          </cell>
          <cell r="B301" t="str">
            <v>A6194K</v>
          </cell>
          <cell r="E301">
            <v>644</v>
          </cell>
          <cell r="F301">
            <v>6194</v>
          </cell>
          <cell r="G301" t="str">
            <v>K</v>
          </cell>
        </row>
        <row r="302">
          <cell r="A302" t="str">
            <v>Convencion 6194</v>
          </cell>
          <cell r="B302" t="str">
            <v>A6194L</v>
          </cell>
          <cell r="E302">
            <v>644</v>
          </cell>
          <cell r="F302">
            <v>6194</v>
          </cell>
          <cell r="G302" t="str">
            <v>L</v>
          </cell>
        </row>
        <row r="303">
          <cell r="A303" t="str">
            <v>Convencion 6195</v>
          </cell>
          <cell r="B303" t="str">
            <v>A6195A</v>
          </cell>
          <cell r="E303">
            <v>644</v>
          </cell>
          <cell r="F303">
            <v>6195</v>
          </cell>
          <cell r="G303" t="str">
            <v xml:space="preserve">A </v>
          </cell>
        </row>
        <row r="304">
          <cell r="A304" t="str">
            <v>Convencion 6195</v>
          </cell>
          <cell r="B304" t="str">
            <v>A6195B</v>
          </cell>
          <cell r="E304">
            <v>644</v>
          </cell>
          <cell r="F304">
            <v>6195</v>
          </cell>
          <cell r="G304" t="str">
            <v>B</v>
          </cell>
        </row>
        <row r="305">
          <cell r="A305" t="str">
            <v>Convencion 6195</v>
          </cell>
          <cell r="B305" t="str">
            <v>A6195C</v>
          </cell>
          <cell r="E305">
            <v>644</v>
          </cell>
          <cell r="F305">
            <v>6195</v>
          </cell>
          <cell r="G305" t="str">
            <v>C</v>
          </cell>
        </row>
        <row r="306">
          <cell r="A306" t="str">
            <v>Convencion 6195</v>
          </cell>
          <cell r="B306" t="str">
            <v>A6195D</v>
          </cell>
          <cell r="E306">
            <v>644</v>
          </cell>
          <cell r="F306">
            <v>6195</v>
          </cell>
          <cell r="G306" t="str">
            <v>D</v>
          </cell>
        </row>
        <row r="307">
          <cell r="A307" t="str">
            <v>Convencion 6195</v>
          </cell>
          <cell r="B307" t="str">
            <v>A6195E</v>
          </cell>
          <cell r="E307">
            <v>644</v>
          </cell>
          <cell r="F307">
            <v>6195</v>
          </cell>
          <cell r="G307" t="str">
            <v>E</v>
          </cell>
        </row>
        <row r="308">
          <cell r="A308" t="str">
            <v>Convencion 6195</v>
          </cell>
          <cell r="B308" t="str">
            <v>A6195F</v>
          </cell>
          <cell r="E308">
            <v>644</v>
          </cell>
          <cell r="F308">
            <v>6195</v>
          </cell>
          <cell r="G308" t="str">
            <v>F</v>
          </cell>
        </row>
        <row r="309">
          <cell r="A309" t="str">
            <v>Convencion 6195</v>
          </cell>
          <cell r="B309" t="str">
            <v>A6195G</v>
          </cell>
          <cell r="E309">
            <v>644</v>
          </cell>
          <cell r="F309">
            <v>6195</v>
          </cell>
          <cell r="G309" t="str">
            <v>G</v>
          </cell>
        </row>
        <row r="310">
          <cell r="A310" t="str">
            <v>Convencion 6195</v>
          </cell>
          <cell r="B310" t="str">
            <v>A6195H</v>
          </cell>
          <cell r="E310">
            <v>644</v>
          </cell>
          <cell r="F310">
            <v>6195</v>
          </cell>
          <cell r="G310" t="str">
            <v>H</v>
          </cell>
        </row>
        <row r="311">
          <cell r="A311" t="str">
            <v>Convencion 6203</v>
          </cell>
          <cell r="B311" t="str">
            <v>A6203A</v>
          </cell>
          <cell r="E311">
            <v>645</v>
          </cell>
          <cell r="F311">
            <v>6203</v>
          </cell>
          <cell r="G311" t="str">
            <v xml:space="preserve">A </v>
          </cell>
        </row>
        <row r="312">
          <cell r="A312" t="str">
            <v>Convencion 6204</v>
          </cell>
          <cell r="B312" t="str">
            <v>A6204A</v>
          </cell>
          <cell r="E312">
            <v>645</v>
          </cell>
          <cell r="F312">
            <v>6204</v>
          </cell>
          <cell r="G312" t="str">
            <v xml:space="preserve">A </v>
          </cell>
        </row>
        <row r="313">
          <cell r="A313" t="str">
            <v>Convencion 6205</v>
          </cell>
          <cell r="B313" t="str">
            <v>A6205A</v>
          </cell>
          <cell r="E313">
            <v>645</v>
          </cell>
          <cell r="F313">
            <v>6205</v>
          </cell>
          <cell r="G313" t="str">
            <v xml:space="preserve">A </v>
          </cell>
        </row>
        <row r="314">
          <cell r="A314" t="str">
            <v>Convencion 6046</v>
          </cell>
          <cell r="B314" t="str">
            <v>C6046A</v>
          </cell>
          <cell r="E314">
            <v>601</v>
          </cell>
          <cell r="F314">
            <v>6046</v>
          </cell>
          <cell r="G314" t="str">
            <v xml:space="preserve">A </v>
          </cell>
        </row>
        <row r="315">
          <cell r="A315" t="str">
            <v>Convencion 6047</v>
          </cell>
          <cell r="B315" t="str">
            <v>C6047A</v>
          </cell>
          <cell r="E315">
            <v>601</v>
          </cell>
          <cell r="F315">
            <v>6047</v>
          </cell>
          <cell r="G315" t="str">
            <v xml:space="preserve">A </v>
          </cell>
        </row>
        <row r="316">
          <cell r="A316" t="str">
            <v>Convencion 6048</v>
          </cell>
          <cell r="B316" t="str">
            <v>C6048A</v>
          </cell>
          <cell r="E316">
            <v>601</v>
          </cell>
          <cell r="F316">
            <v>6048</v>
          </cell>
          <cell r="G316" t="str">
            <v xml:space="preserve">A </v>
          </cell>
        </row>
        <row r="317">
          <cell r="A317" t="str">
            <v>Convencion 6049</v>
          </cell>
          <cell r="B317" t="str">
            <v>C6049A</v>
          </cell>
          <cell r="E317">
            <v>601</v>
          </cell>
          <cell r="F317">
            <v>6049</v>
          </cell>
          <cell r="G317" t="str">
            <v xml:space="preserve">A </v>
          </cell>
        </row>
        <row r="318">
          <cell r="A318" t="str">
            <v>Convencion 6050</v>
          </cell>
          <cell r="B318" t="str">
            <v>C6050A</v>
          </cell>
          <cell r="E318">
            <v>601</v>
          </cell>
          <cell r="F318">
            <v>6050</v>
          </cell>
          <cell r="G318" t="str">
            <v xml:space="preserve">A </v>
          </cell>
        </row>
        <row r="319">
          <cell r="A319" t="str">
            <v>Convencion SPAC</v>
          </cell>
          <cell r="B319" t="str">
            <v>CSPAC</v>
          </cell>
          <cell r="E319">
            <v>601</v>
          </cell>
          <cell r="G319" t="str">
            <v/>
          </cell>
        </row>
        <row r="320">
          <cell r="A320" t="str">
            <v>Convencion EXTE</v>
          </cell>
          <cell r="B320" t="str">
            <v>CEXTEND</v>
          </cell>
          <cell r="E320">
            <v>602</v>
          </cell>
          <cell r="G320" t="str">
            <v/>
          </cell>
        </row>
        <row r="321">
          <cell r="A321" t="str">
            <v>Convencion AVAN</v>
          </cell>
          <cell r="B321" t="str">
            <v>CAVANT</v>
          </cell>
          <cell r="E321" t="str">
            <v>AVANT</v>
          </cell>
          <cell r="G321" t="str">
            <v/>
          </cell>
        </row>
        <row r="322">
          <cell r="A322" t="str">
            <v>Convencion AC</v>
          </cell>
          <cell r="B322" t="str">
            <v>FAC</v>
          </cell>
          <cell r="E322" t="str">
            <v>VACIO</v>
          </cell>
          <cell r="G322" t="str">
            <v/>
          </cell>
        </row>
        <row r="323">
          <cell r="A323" t="str">
            <v>Convencion OB</v>
          </cell>
          <cell r="B323" t="str">
            <v>FOB</v>
          </cell>
          <cell r="E323" t="str">
            <v>VACIO</v>
          </cell>
          <cell r="G323" t="str">
            <v/>
          </cell>
        </row>
        <row r="324">
          <cell r="A324" t="str">
            <v>Convencion OP</v>
          </cell>
          <cell r="B324" t="str">
            <v>FOP</v>
          </cell>
          <cell r="E324" t="str">
            <v>VACIO</v>
          </cell>
          <cell r="G324" t="str">
            <v/>
          </cell>
        </row>
        <row r="325">
          <cell r="A325" t="str">
            <v>Convencion OPF</v>
          </cell>
          <cell r="B325" t="str">
            <v>FOPF</v>
          </cell>
          <cell r="E325" t="str">
            <v>VACIO</v>
          </cell>
          <cell r="G325" t="str">
            <v/>
          </cell>
        </row>
        <row r="326">
          <cell r="A326" t="str">
            <v>Convencion TC</v>
          </cell>
          <cell r="B326" t="str">
            <v>FTC</v>
          </cell>
          <cell r="E326" t="str">
            <v>VACIO</v>
          </cell>
          <cell r="G326" t="str">
            <v/>
          </cell>
        </row>
        <row r="327">
          <cell r="A327" t="str">
            <v>Convencion VACI</v>
          </cell>
          <cell r="B327" t="str">
            <v>FVACIO</v>
          </cell>
          <cell r="E327" t="str">
            <v>VACIO</v>
          </cell>
          <cell r="G327" t="str">
            <v/>
          </cell>
        </row>
        <row r="328">
          <cell r="A328" t="str">
            <v>Convencion 100</v>
          </cell>
          <cell r="B328" t="str">
            <v>P100</v>
          </cell>
          <cell r="E328">
            <v>601</v>
          </cell>
          <cell r="G328" t="str">
            <v/>
          </cell>
        </row>
        <row r="329">
          <cell r="A329" t="str">
            <v>Convencion 102</v>
          </cell>
          <cell r="B329" t="str">
            <v>P102</v>
          </cell>
          <cell r="E329">
            <v>601</v>
          </cell>
          <cell r="G329" t="str">
            <v/>
          </cell>
        </row>
        <row r="330">
          <cell r="A330" t="str">
            <v>Convencion 104</v>
          </cell>
          <cell r="B330" t="str">
            <v>P104</v>
          </cell>
          <cell r="E330">
            <v>601</v>
          </cell>
          <cell r="G330" t="str">
            <v/>
          </cell>
        </row>
        <row r="331">
          <cell r="A331" t="str">
            <v>Convencion FP1C</v>
          </cell>
          <cell r="B331" t="str">
            <v>PFP1C</v>
          </cell>
          <cell r="E331">
            <v>601</v>
          </cell>
          <cell r="G331" t="str">
            <v/>
          </cell>
        </row>
        <row r="332">
          <cell r="A332" t="str">
            <v>Convencion FP2C</v>
          </cell>
          <cell r="B332" t="str">
            <v>PFP2C</v>
          </cell>
          <cell r="E332">
            <v>601</v>
          </cell>
          <cell r="G332" t="str">
            <v/>
          </cell>
        </row>
        <row r="333">
          <cell r="A333" t="str">
            <v>Convencion FP3C</v>
          </cell>
          <cell r="B333" t="str">
            <v>PFP3C</v>
          </cell>
          <cell r="E333">
            <v>601</v>
          </cell>
          <cell r="G333" t="str">
            <v/>
          </cell>
        </row>
        <row r="334">
          <cell r="A334" t="str">
            <v>Convencion 101</v>
          </cell>
          <cell r="B334" t="str">
            <v>P101</v>
          </cell>
          <cell r="E334">
            <v>607</v>
          </cell>
          <cell r="G334" t="str">
            <v/>
          </cell>
        </row>
        <row r="335">
          <cell r="A335" t="str">
            <v>Convencion 103</v>
          </cell>
          <cell r="B335" t="str">
            <v>P103</v>
          </cell>
          <cell r="E335">
            <v>607</v>
          </cell>
          <cell r="G335" t="str">
            <v/>
          </cell>
        </row>
        <row r="336">
          <cell r="A336" t="str">
            <v>Convencion 105</v>
          </cell>
          <cell r="B336" t="str">
            <v>P105</v>
          </cell>
          <cell r="E336">
            <v>607</v>
          </cell>
          <cell r="G336" t="str">
            <v/>
          </cell>
        </row>
        <row r="337">
          <cell r="A337" t="str">
            <v>Convencion FP2E</v>
          </cell>
          <cell r="B337" t="str">
            <v>PFP2E</v>
          </cell>
          <cell r="E337">
            <v>607</v>
          </cell>
          <cell r="G337" t="str">
            <v/>
          </cell>
        </row>
        <row r="338">
          <cell r="A338" t="str">
            <v>Convencion FP3E</v>
          </cell>
          <cell r="B338" t="str">
            <v>PFP3E</v>
          </cell>
          <cell r="E338">
            <v>607</v>
          </cell>
          <cell r="G338" t="str">
            <v/>
          </cell>
        </row>
        <row r="339">
          <cell r="A339" t="str">
            <v>Convencion 15</v>
          </cell>
          <cell r="B339" t="str">
            <v>P15</v>
          </cell>
          <cell r="E339">
            <v>625</v>
          </cell>
          <cell r="G339" t="str">
            <v/>
          </cell>
        </row>
        <row r="340">
          <cell r="A340" t="str">
            <v>Convencion 19</v>
          </cell>
          <cell r="B340" t="str">
            <v>P19</v>
          </cell>
          <cell r="E340">
            <v>619</v>
          </cell>
          <cell r="G340" t="str">
            <v/>
          </cell>
        </row>
        <row r="341">
          <cell r="A341" t="str">
            <v>Convencion 6008</v>
          </cell>
          <cell r="B341" t="str">
            <v>R6008A</v>
          </cell>
          <cell r="C341">
            <v>6008</v>
          </cell>
          <cell r="E341">
            <v>601</v>
          </cell>
          <cell r="F341">
            <v>6008</v>
          </cell>
          <cell r="G341" t="str">
            <v xml:space="preserve">A </v>
          </cell>
        </row>
        <row r="342">
          <cell r="A342" t="str">
            <v>Convencion 6009</v>
          </cell>
          <cell r="B342" t="str">
            <v>R6009A</v>
          </cell>
          <cell r="C342">
            <v>6009</v>
          </cell>
          <cell r="E342">
            <v>601</v>
          </cell>
          <cell r="F342">
            <v>6009</v>
          </cell>
          <cell r="G342" t="str">
            <v xml:space="preserve">A </v>
          </cell>
        </row>
        <row r="343">
          <cell r="A343" t="str">
            <v>Convencion 6009 B</v>
          </cell>
          <cell r="B343" t="str">
            <v>R6009B</v>
          </cell>
          <cell r="C343">
            <v>6009</v>
          </cell>
          <cell r="E343">
            <v>601</v>
          </cell>
          <cell r="F343">
            <v>6009</v>
          </cell>
          <cell r="G343" t="str">
            <v>B</v>
          </cell>
        </row>
        <row r="344">
          <cell r="A344" t="str">
            <v>Convencion 6010</v>
          </cell>
          <cell r="B344" t="str">
            <v>R6010A</v>
          </cell>
          <cell r="C344">
            <v>6010</v>
          </cell>
          <cell r="E344">
            <v>601</v>
          </cell>
          <cell r="F344">
            <v>6010</v>
          </cell>
          <cell r="G344" t="str">
            <v xml:space="preserve">A </v>
          </cell>
        </row>
        <row r="345">
          <cell r="A345" t="str">
            <v>Convencion 6010 B</v>
          </cell>
          <cell r="B345" t="str">
            <v>R6010B</v>
          </cell>
          <cell r="C345">
            <v>6010</v>
          </cell>
          <cell r="E345">
            <v>601</v>
          </cell>
          <cell r="F345">
            <v>6010</v>
          </cell>
          <cell r="G345" t="str">
            <v>B</v>
          </cell>
        </row>
        <row r="346">
          <cell r="A346" t="str">
            <v>Convencion 6011</v>
          </cell>
          <cell r="B346" t="str">
            <v>R6011A</v>
          </cell>
          <cell r="C346">
            <v>6011</v>
          </cell>
          <cell r="E346">
            <v>601</v>
          </cell>
          <cell r="F346">
            <v>6011</v>
          </cell>
          <cell r="G346" t="str">
            <v xml:space="preserve">A </v>
          </cell>
        </row>
        <row r="347">
          <cell r="A347" t="str">
            <v>Convencion 6023</v>
          </cell>
          <cell r="B347" t="str">
            <v>R6023A</v>
          </cell>
          <cell r="C347">
            <v>6023</v>
          </cell>
          <cell r="E347">
            <v>601</v>
          </cell>
          <cell r="F347">
            <v>6023</v>
          </cell>
          <cell r="G347" t="str">
            <v xml:space="preserve">A </v>
          </cell>
        </row>
        <row r="348">
          <cell r="A348" t="str">
            <v>Convencion CRAU</v>
          </cell>
          <cell r="B348" t="str">
            <v>RCRAU</v>
          </cell>
          <cell r="E348">
            <v>601</v>
          </cell>
          <cell r="G348" t="str">
            <v/>
          </cell>
        </row>
        <row r="349">
          <cell r="A349" t="str">
            <v>Convencion FIME</v>
          </cell>
          <cell r="B349" t="str">
            <v>RFIME</v>
          </cell>
          <cell r="E349">
            <v>601</v>
          </cell>
          <cell r="G349" t="str">
            <v/>
          </cell>
        </row>
        <row r="350">
          <cell r="A350" t="str">
            <v>Convencion PACA</v>
          </cell>
          <cell r="B350" t="str">
            <v>RPACA</v>
          </cell>
          <cell r="E350">
            <v>601</v>
          </cell>
          <cell r="G350" t="str">
            <v/>
          </cell>
        </row>
        <row r="351">
          <cell r="A351" t="str">
            <v>Convencion PACL</v>
          </cell>
          <cell r="B351" t="str">
            <v>RPACL</v>
          </cell>
          <cell r="E351">
            <v>601</v>
          </cell>
          <cell r="G351" t="str">
            <v/>
          </cell>
        </row>
        <row r="352">
          <cell r="A352" t="str">
            <v>Convencion 6012</v>
          </cell>
          <cell r="B352" t="str">
            <v>R60121</v>
          </cell>
          <cell r="C352">
            <v>6012</v>
          </cell>
          <cell r="E352">
            <v>603</v>
          </cell>
          <cell r="F352">
            <v>6012</v>
          </cell>
          <cell r="G352" t="str">
            <v xml:space="preserve">A </v>
          </cell>
        </row>
        <row r="353">
          <cell r="A353" t="str">
            <v>Convencion ACCB</v>
          </cell>
          <cell r="B353" t="str">
            <v>RACCB</v>
          </cell>
          <cell r="E353">
            <v>603</v>
          </cell>
          <cell r="G353" t="str">
            <v/>
          </cell>
        </row>
        <row r="354">
          <cell r="A354" t="str">
            <v>Convencion 6016</v>
          </cell>
          <cell r="B354" t="str">
            <v>R6016A</v>
          </cell>
          <cell r="C354">
            <v>6016</v>
          </cell>
          <cell r="E354">
            <v>604</v>
          </cell>
          <cell r="F354">
            <v>6016</v>
          </cell>
          <cell r="G354" t="str">
            <v xml:space="preserve">A </v>
          </cell>
        </row>
        <row r="355">
          <cell r="A355" t="str">
            <v>Convencion ESFI</v>
          </cell>
          <cell r="B355" t="str">
            <v>RESFI</v>
          </cell>
          <cell r="E355">
            <v>604</v>
          </cell>
          <cell r="G355" t="str">
            <v/>
          </cell>
        </row>
        <row r="356">
          <cell r="A356" t="str">
            <v>Convencion 6036</v>
          </cell>
          <cell r="B356" t="str">
            <v>R6036A</v>
          </cell>
          <cell r="C356">
            <v>6036</v>
          </cell>
          <cell r="E356">
            <v>607</v>
          </cell>
          <cell r="F356">
            <v>6036</v>
          </cell>
          <cell r="G356" t="str">
            <v xml:space="preserve">A </v>
          </cell>
        </row>
        <row r="357">
          <cell r="A357" t="str">
            <v>Convencion 6037</v>
          </cell>
          <cell r="B357" t="str">
            <v>R6037A</v>
          </cell>
          <cell r="E357">
            <v>607</v>
          </cell>
          <cell r="F357">
            <v>6037</v>
          </cell>
          <cell r="G357" t="str">
            <v xml:space="preserve">A </v>
          </cell>
        </row>
        <row r="358">
          <cell r="A358" t="str">
            <v>Convencion EURO</v>
          </cell>
          <cell r="B358" t="str">
            <v>REURO</v>
          </cell>
          <cell r="E358">
            <v>607</v>
          </cell>
          <cell r="G358" t="str">
            <v/>
          </cell>
        </row>
        <row r="359">
          <cell r="A359" t="str">
            <v>Convencion 6095 A</v>
          </cell>
          <cell r="B359" t="str">
            <v>R6095A</v>
          </cell>
          <cell r="C359" t="str">
            <v>6095 A</v>
          </cell>
          <cell r="E359">
            <v>620</v>
          </cell>
          <cell r="F359">
            <v>6095</v>
          </cell>
          <cell r="G359" t="str">
            <v xml:space="preserve">A </v>
          </cell>
        </row>
        <row r="360">
          <cell r="A360" t="str">
            <v>Convencion 6095 B</v>
          </cell>
          <cell r="B360" t="str">
            <v>R6095B</v>
          </cell>
          <cell r="C360" t="str">
            <v>6095 B</v>
          </cell>
          <cell r="E360">
            <v>620</v>
          </cell>
          <cell r="F360">
            <v>6095</v>
          </cell>
          <cell r="G360" t="str">
            <v>B</v>
          </cell>
        </row>
        <row r="361">
          <cell r="A361" t="str">
            <v>Convencion 6142</v>
          </cell>
          <cell r="B361" t="str">
            <v>R6142A</v>
          </cell>
          <cell r="C361">
            <v>6142</v>
          </cell>
          <cell r="E361">
            <v>620</v>
          </cell>
          <cell r="F361">
            <v>6142</v>
          </cell>
          <cell r="G361" t="str">
            <v xml:space="preserve">A </v>
          </cell>
        </row>
        <row r="362">
          <cell r="A362" t="str">
            <v>Convencion 6158 A</v>
          </cell>
          <cell r="B362" t="str">
            <v>R6158A</v>
          </cell>
          <cell r="C362" t="str">
            <v>6158 A</v>
          </cell>
          <cell r="E362">
            <v>620</v>
          </cell>
          <cell r="F362">
            <v>6158</v>
          </cell>
          <cell r="G362" t="str">
            <v xml:space="preserve">A </v>
          </cell>
        </row>
        <row r="363">
          <cell r="A363" t="str">
            <v>Convencion 6211 A</v>
          </cell>
          <cell r="B363" t="str">
            <v>R6211A</v>
          </cell>
          <cell r="C363" t="str">
            <v>6211 A</v>
          </cell>
          <cell r="E363">
            <v>620</v>
          </cell>
          <cell r="F363">
            <v>6211</v>
          </cell>
          <cell r="G363" t="str">
            <v xml:space="preserve">A </v>
          </cell>
        </row>
        <row r="364">
          <cell r="A364" t="str">
            <v>Convencion 6211 B</v>
          </cell>
          <cell r="B364" t="str">
            <v>R6211B</v>
          </cell>
          <cell r="C364" t="str">
            <v>6211 B</v>
          </cell>
          <cell r="E364">
            <v>620</v>
          </cell>
          <cell r="F364">
            <v>6211</v>
          </cell>
          <cell r="G364" t="str">
            <v>B</v>
          </cell>
        </row>
        <row r="365">
          <cell r="A365" t="str">
            <v>Convencion CAIX</v>
          </cell>
          <cell r="B365" t="str">
            <v>RCAIX</v>
          </cell>
          <cell r="E365">
            <v>620</v>
          </cell>
          <cell r="G365" t="str">
            <v/>
          </cell>
        </row>
        <row r="366">
          <cell r="A366" t="str">
            <v>Convencion 6122</v>
          </cell>
          <cell r="B366" t="str">
            <v>R6122A</v>
          </cell>
          <cell r="E366">
            <v>628</v>
          </cell>
          <cell r="F366">
            <v>6122</v>
          </cell>
          <cell r="G366" t="str">
            <v xml:space="preserve">A </v>
          </cell>
        </row>
        <row r="367">
          <cell r="A367" t="str">
            <v>Convencion 6123</v>
          </cell>
          <cell r="B367" t="str">
            <v>R6123A</v>
          </cell>
          <cell r="C367">
            <v>6123</v>
          </cell>
          <cell r="E367">
            <v>628</v>
          </cell>
          <cell r="F367">
            <v>6123</v>
          </cell>
          <cell r="G367" t="str">
            <v xml:space="preserve">A </v>
          </cell>
        </row>
        <row r="368">
          <cell r="A368" t="str">
            <v>Convencion 6124</v>
          </cell>
          <cell r="B368" t="str">
            <v>R6124A</v>
          </cell>
          <cell r="C368">
            <v>6124</v>
          </cell>
          <cell r="E368">
            <v>628</v>
          </cell>
          <cell r="F368">
            <v>6124</v>
          </cell>
          <cell r="G368" t="str">
            <v xml:space="preserve">A </v>
          </cell>
        </row>
        <row r="369">
          <cell r="A369" t="str">
            <v>Convencion 6125</v>
          </cell>
          <cell r="B369" t="str">
            <v>R6125A</v>
          </cell>
          <cell r="C369">
            <v>6125</v>
          </cell>
          <cell r="E369">
            <v>628</v>
          </cell>
          <cell r="F369">
            <v>6125</v>
          </cell>
          <cell r="G369" t="str">
            <v xml:space="preserve">A </v>
          </cell>
        </row>
        <row r="370">
          <cell r="A370" t="str">
            <v>Convencion PBBH</v>
          </cell>
          <cell r="B370" t="str">
            <v>RPBBH</v>
          </cell>
          <cell r="E370">
            <v>628</v>
          </cell>
          <cell r="G370" t="str">
            <v/>
          </cell>
        </row>
        <row r="371">
          <cell r="A371" t="str">
            <v>Convencion 6200 A</v>
          </cell>
          <cell r="B371" t="str">
            <v>A6200A</v>
          </cell>
          <cell r="E371">
            <v>0</v>
          </cell>
          <cell r="F371">
            <v>6200</v>
          </cell>
          <cell r="G371" t="str">
            <v xml:space="preserve">A </v>
          </cell>
        </row>
        <row r="372">
          <cell r="A372" t="str">
            <v>Convencion 6241</v>
          </cell>
          <cell r="B372" t="str">
            <v>a6241a</v>
          </cell>
          <cell r="C372">
            <v>6241</v>
          </cell>
          <cell r="E372">
            <v>627</v>
          </cell>
          <cell r="F372">
            <v>6241</v>
          </cell>
          <cell r="G372" t="str">
            <v xml:space="preserve">A </v>
          </cell>
        </row>
        <row r="373">
          <cell r="A373" t="str">
            <v>Convencion 6242</v>
          </cell>
          <cell r="B373" t="str">
            <v>a6242a</v>
          </cell>
          <cell r="C373">
            <v>6242</v>
          </cell>
          <cell r="E373">
            <v>627</v>
          </cell>
          <cell r="F373">
            <v>6242</v>
          </cell>
          <cell r="G373" t="str">
            <v xml:space="preserve">A </v>
          </cell>
        </row>
        <row r="374">
          <cell r="A374" t="str">
            <v>Convencion 6216 A</v>
          </cell>
          <cell r="B374" t="str">
            <v>a6216a</v>
          </cell>
          <cell r="E374">
            <v>648</v>
          </cell>
          <cell r="F374">
            <v>6216</v>
          </cell>
          <cell r="G374" t="str">
            <v xml:space="preserve">A </v>
          </cell>
        </row>
        <row r="375">
          <cell r="A375" t="str">
            <v>Convencion 6234 A</v>
          </cell>
          <cell r="B375" t="str">
            <v>A6234A</v>
          </cell>
          <cell r="C375">
            <v>6234</v>
          </cell>
          <cell r="E375">
            <v>636</v>
          </cell>
          <cell r="F375">
            <v>6234</v>
          </cell>
          <cell r="G375" t="str">
            <v xml:space="preserve">A </v>
          </cell>
        </row>
        <row r="376">
          <cell r="A376" t="str">
            <v>Convencion 6213</v>
          </cell>
          <cell r="B376" t="str">
            <v>A6213A</v>
          </cell>
          <cell r="C376">
            <v>6213</v>
          </cell>
          <cell r="E376">
            <v>649</v>
          </cell>
          <cell r="F376">
            <v>6213</v>
          </cell>
          <cell r="G376" t="str">
            <v xml:space="preserve">A </v>
          </cell>
        </row>
        <row r="377">
          <cell r="A377" t="str">
            <v>Convencion 6214</v>
          </cell>
          <cell r="B377" t="str">
            <v>A6214A</v>
          </cell>
          <cell r="E377">
            <v>649</v>
          </cell>
          <cell r="F377">
            <v>6214</v>
          </cell>
          <cell r="G377" t="str">
            <v xml:space="preserve">A </v>
          </cell>
        </row>
        <row r="378">
          <cell r="A378" t="str">
            <v>Convencion 6253</v>
          </cell>
          <cell r="B378" t="str">
            <v>A6253A</v>
          </cell>
          <cell r="E378">
            <v>623</v>
          </cell>
          <cell r="F378">
            <v>6253</v>
          </cell>
          <cell r="G378" t="str">
            <v xml:space="preserve">A </v>
          </cell>
        </row>
        <row r="379">
          <cell r="A379" t="str">
            <v>Convencion 6077 B</v>
          </cell>
          <cell r="B379" t="str">
            <v>A6077B</v>
          </cell>
          <cell r="E379">
            <v>614</v>
          </cell>
          <cell r="F379">
            <v>6077</v>
          </cell>
          <cell r="G379" t="str">
            <v xml:space="preserve">A </v>
          </cell>
        </row>
        <row r="380">
          <cell r="A380" t="str">
            <v>Convencion 6217</v>
          </cell>
          <cell r="B380" t="str">
            <v>A6217A</v>
          </cell>
          <cell r="E380">
            <v>651</v>
          </cell>
          <cell r="F380">
            <v>6217</v>
          </cell>
          <cell r="G380" t="str">
            <v xml:space="preserve">A </v>
          </cell>
        </row>
        <row r="381">
          <cell r="A381" t="str">
            <v>Convencion 6215</v>
          </cell>
          <cell r="B381" t="str">
            <v>A6215A</v>
          </cell>
          <cell r="C381">
            <v>6215</v>
          </cell>
          <cell r="E381">
            <v>649</v>
          </cell>
          <cell r="F381">
            <v>6215</v>
          </cell>
          <cell r="G381" t="str">
            <v xml:space="preserve">A </v>
          </cell>
        </row>
        <row r="382">
          <cell r="A382" t="str">
            <v>Convencion 6210 A</v>
          </cell>
          <cell r="C382">
            <v>6210</v>
          </cell>
          <cell r="E382">
            <v>652</v>
          </cell>
          <cell r="F382">
            <v>6210</v>
          </cell>
          <cell r="G382" t="str">
            <v xml:space="preserve">A </v>
          </cell>
        </row>
        <row r="383">
          <cell r="A383" t="str">
            <v>Convencion 6227 A</v>
          </cell>
          <cell r="C383">
            <v>6227</v>
          </cell>
          <cell r="E383">
            <v>652</v>
          </cell>
          <cell r="F383">
            <v>6227</v>
          </cell>
          <cell r="G383" t="str">
            <v xml:space="preserve">A </v>
          </cell>
        </row>
        <row r="384">
          <cell r="A384" t="str">
            <v>Convencion 6228</v>
          </cell>
          <cell r="B384" t="str">
            <v>A6228</v>
          </cell>
          <cell r="C384">
            <v>6269</v>
          </cell>
          <cell r="E384">
            <v>650</v>
          </cell>
          <cell r="F384">
            <v>6228</v>
          </cell>
          <cell r="G384" t="str">
            <v xml:space="preserve">A </v>
          </cell>
        </row>
        <row r="385">
          <cell r="A385" t="str">
            <v>Convencion 6252</v>
          </cell>
          <cell r="B385" t="str">
            <v>A6252A</v>
          </cell>
          <cell r="E385">
            <v>623</v>
          </cell>
          <cell r="F385">
            <v>6252</v>
          </cell>
          <cell r="G385" t="str">
            <v xml:space="preserve">A </v>
          </cell>
        </row>
        <row r="386">
          <cell r="A386" t="str">
            <v>Convencion 6127</v>
          </cell>
          <cell r="B386" t="str">
            <v>A6127A</v>
          </cell>
          <cell r="C386">
            <v>6127</v>
          </cell>
          <cell r="E386">
            <v>630</v>
          </cell>
          <cell r="F386">
            <v>6127</v>
          </cell>
          <cell r="G386" t="str">
            <v xml:space="preserve">A </v>
          </cell>
        </row>
        <row r="387">
          <cell r="A387" t="str">
            <v>Convencion 6128</v>
          </cell>
          <cell r="B387" t="str">
            <v>A6128A</v>
          </cell>
          <cell r="E387">
            <v>630</v>
          </cell>
          <cell r="F387">
            <v>6128</v>
          </cell>
          <cell r="G387" t="str">
            <v xml:space="preserve">A </v>
          </cell>
        </row>
        <row r="388">
          <cell r="A388" t="str">
            <v>Convencion 6281</v>
          </cell>
          <cell r="B388" t="str">
            <v>A6281A</v>
          </cell>
          <cell r="E388">
            <v>601</v>
          </cell>
          <cell r="F388">
            <v>6281</v>
          </cell>
          <cell r="G388" t="str">
            <v xml:space="preserve">A </v>
          </cell>
        </row>
        <row r="389">
          <cell r="A389" t="str">
            <v>Convencion 6286</v>
          </cell>
          <cell r="B389" t="str">
            <v>A6286</v>
          </cell>
          <cell r="E389">
            <v>647</v>
          </cell>
          <cell r="F389">
            <v>6286</v>
          </cell>
          <cell r="G389" t="str">
            <v xml:space="preserve">A </v>
          </cell>
        </row>
        <row r="390">
          <cell r="A390" t="str">
            <v>Convencion 6287</v>
          </cell>
          <cell r="B390" t="str">
            <v>A6287</v>
          </cell>
          <cell r="E390">
            <v>647</v>
          </cell>
          <cell r="F390">
            <v>6287</v>
          </cell>
          <cell r="G390" t="str">
            <v xml:space="preserve">A </v>
          </cell>
        </row>
        <row r="391">
          <cell r="A391" t="str">
            <v>Convencion 6288</v>
          </cell>
          <cell r="B391" t="str">
            <v>A6288</v>
          </cell>
          <cell r="E391">
            <v>647</v>
          </cell>
          <cell r="F391">
            <v>6288</v>
          </cell>
          <cell r="G391" t="str">
            <v xml:space="preserve">A </v>
          </cell>
        </row>
        <row r="392">
          <cell r="A392" t="str">
            <v>Convencion 6289</v>
          </cell>
          <cell r="B392" t="str">
            <v>A6289</v>
          </cell>
          <cell r="E392">
            <v>647</v>
          </cell>
          <cell r="F392">
            <v>6289</v>
          </cell>
          <cell r="G392" t="str">
            <v xml:space="preserve">A </v>
          </cell>
        </row>
        <row r="393">
          <cell r="A393" t="str">
            <v>Convencion 6290</v>
          </cell>
          <cell r="B393" t="str">
            <v>A6290</v>
          </cell>
          <cell r="E393">
            <v>647</v>
          </cell>
          <cell r="F393">
            <v>6290</v>
          </cell>
          <cell r="G393" t="str">
            <v xml:space="preserve">A </v>
          </cell>
        </row>
        <row r="394">
          <cell r="A394" t="str">
            <v>Convencion 6299</v>
          </cell>
          <cell r="B394" t="str">
            <v>A6299</v>
          </cell>
          <cell r="E394">
            <v>647</v>
          </cell>
          <cell r="F394">
            <v>6299</v>
          </cell>
          <cell r="G394" t="str">
            <v xml:space="preserve">A </v>
          </cell>
        </row>
        <row r="395">
          <cell r="A395" t="str">
            <v>Convencion 6300</v>
          </cell>
          <cell r="B395" t="str">
            <v>A6300</v>
          </cell>
          <cell r="E395">
            <v>647</v>
          </cell>
          <cell r="F395">
            <v>6300</v>
          </cell>
          <cell r="G395" t="str">
            <v xml:space="preserve">A </v>
          </cell>
        </row>
        <row r="396">
          <cell r="A396" t="str">
            <v>Convencion 6301</v>
          </cell>
          <cell r="B396" t="str">
            <v>A6301</v>
          </cell>
          <cell r="E396">
            <v>647</v>
          </cell>
          <cell r="F396">
            <v>6301</v>
          </cell>
          <cell r="G396" t="str">
            <v xml:space="preserve">A </v>
          </cell>
        </row>
        <row r="397">
          <cell r="A397" t="str">
            <v>Convencion 6302</v>
          </cell>
          <cell r="B397" t="str">
            <v>A6302</v>
          </cell>
          <cell r="E397">
            <v>647</v>
          </cell>
          <cell r="F397">
            <v>6302</v>
          </cell>
          <cell r="G397" t="str">
            <v xml:space="preserve">A </v>
          </cell>
        </row>
        <row r="398">
          <cell r="A398" t="str">
            <v>Convencion 6236</v>
          </cell>
          <cell r="B398" t="str">
            <v>A6236A</v>
          </cell>
          <cell r="C398">
            <v>6236</v>
          </cell>
          <cell r="E398">
            <v>647</v>
          </cell>
          <cell r="F398">
            <v>6236</v>
          </cell>
          <cell r="G398" t="str">
            <v xml:space="preserve">A </v>
          </cell>
        </row>
        <row r="399">
          <cell r="A399" t="str">
            <v>Convencion 6239</v>
          </cell>
          <cell r="B399" t="str">
            <v>A6239A</v>
          </cell>
          <cell r="E399">
            <v>647</v>
          </cell>
          <cell r="F399">
            <v>6239</v>
          </cell>
          <cell r="G399" t="str">
            <v xml:space="preserve">A </v>
          </cell>
        </row>
        <row r="400">
          <cell r="A400" t="str">
            <v>Convencion 6255</v>
          </cell>
          <cell r="B400" t="str">
            <v>A6255A</v>
          </cell>
          <cell r="E400">
            <v>654</v>
          </cell>
          <cell r="F400">
            <v>6255</v>
          </cell>
          <cell r="G400" t="str">
            <v xml:space="preserve">A </v>
          </cell>
        </row>
        <row r="401">
          <cell r="A401" t="str">
            <v>Convencion 6256</v>
          </cell>
          <cell r="B401" t="str">
            <v>A6256A</v>
          </cell>
          <cell r="E401">
            <v>654</v>
          </cell>
          <cell r="F401">
            <v>6256</v>
          </cell>
          <cell r="G401" t="str">
            <v xml:space="preserve">A </v>
          </cell>
        </row>
        <row r="402">
          <cell r="A402" t="str">
            <v>Convencion 6207 B</v>
          </cell>
          <cell r="B402" t="str">
            <v>A6207B</v>
          </cell>
          <cell r="C402">
            <v>6207</v>
          </cell>
          <cell r="E402">
            <v>601</v>
          </cell>
          <cell r="F402">
            <v>6207</v>
          </cell>
          <cell r="G402" t="str">
            <v xml:space="preserve">A </v>
          </cell>
        </row>
        <row r="403">
          <cell r="A403" t="str">
            <v>Convencion 6098</v>
          </cell>
          <cell r="B403" t="str">
            <v>A6098A</v>
          </cell>
          <cell r="E403">
            <v>601</v>
          </cell>
          <cell r="F403">
            <v>6098</v>
          </cell>
          <cell r="G403" t="str">
            <v xml:space="preserve">A </v>
          </cell>
        </row>
        <row r="404">
          <cell r="A404" t="str">
            <v>Convencion 6199 A</v>
          </cell>
          <cell r="B404" t="str">
            <v>A6199A</v>
          </cell>
          <cell r="E404">
            <v>608</v>
          </cell>
          <cell r="F404">
            <v>6199</v>
          </cell>
          <cell r="G404" t="str">
            <v xml:space="preserve">A </v>
          </cell>
        </row>
        <row r="405">
          <cell r="A405" t="str">
            <v>Convencion 6200 C</v>
          </cell>
          <cell r="B405" t="str">
            <v>A6200C</v>
          </cell>
          <cell r="E405">
            <v>608</v>
          </cell>
          <cell r="F405">
            <v>6200</v>
          </cell>
          <cell r="G405" t="str">
            <v xml:space="preserve">A </v>
          </cell>
        </row>
        <row r="406">
          <cell r="A406" t="str">
            <v>Convencion 6206 A</v>
          </cell>
          <cell r="B406" t="str">
            <v>A6206A</v>
          </cell>
          <cell r="E406">
            <v>632</v>
          </cell>
          <cell r="F406">
            <v>6206</v>
          </cell>
          <cell r="G406" t="str">
            <v xml:space="preserve">A </v>
          </cell>
        </row>
        <row r="407">
          <cell r="A407" t="str">
            <v>Convencion 6064 03</v>
          </cell>
          <cell r="B407" t="str">
            <v>A6064 03</v>
          </cell>
          <cell r="E407">
            <v>616</v>
          </cell>
          <cell r="F407">
            <v>6064</v>
          </cell>
          <cell r="G407" t="str">
            <v>01</v>
          </cell>
        </row>
        <row r="408">
          <cell r="A408" t="str">
            <v>Convencion 6158 B</v>
          </cell>
          <cell r="B408" t="str">
            <v>R6158B</v>
          </cell>
          <cell r="C408" t="str">
            <v>6158 B</v>
          </cell>
          <cell r="E408">
            <v>620</v>
          </cell>
          <cell r="F408">
            <v>6158</v>
          </cell>
          <cell r="G408" t="str">
            <v xml:space="preserve">A </v>
          </cell>
        </row>
        <row r="409">
          <cell r="A409" t="str">
            <v>Convencion 6304</v>
          </cell>
          <cell r="B409" t="str">
            <v>A6304A</v>
          </cell>
          <cell r="E409">
            <v>607</v>
          </cell>
          <cell r="F409">
            <v>6304</v>
          </cell>
          <cell r="G409" t="str">
            <v xml:space="preserve">A </v>
          </cell>
        </row>
        <row r="410">
          <cell r="A410" t="str">
            <v>Convencion 6291</v>
          </cell>
          <cell r="B410" t="str">
            <v>A6291A</v>
          </cell>
          <cell r="E410">
            <v>602</v>
          </cell>
          <cell r="F410">
            <v>6291</v>
          </cell>
          <cell r="G410" t="str">
            <v xml:space="preserve">A </v>
          </cell>
        </row>
        <row r="411">
          <cell r="A411" t="str">
            <v>Convencion 6292</v>
          </cell>
          <cell r="B411" t="str">
            <v>A6292A</v>
          </cell>
          <cell r="E411">
            <v>602</v>
          </cell>
          <cell r="F411">
            <v>6292</v>
          </cell>
          <cell r="G411" t="str">
            <v xml:space="preserve">A </v>
          </cell>
        </row>
        <row r="412">
          <cell r="A412" t="str">
            <v>Convencion 6312 A</v>
          </cell>
          <cell r="B412" t="str">
            <v>A6312A</v>
          </cell>
          <cell r="E412">
            <v>655</v>
          </cell>
          <cell r="G412" t="str">
            <v/>
          </cell>
        </row>
        <row r="413">
          <cell r="A413" t="str">
            <v>Convencion 6313 A</v>
          </cell>
          <cell r="B413" t="str">
            <v>A6313A</v>
          </cell>
          <cell r="E413">
            <v>657</v>
          </cell>
          <cell r="G413" t="str">
            <v/>
          </cell>
        </row>
        <row r="414">
          <cell r="A414" t="str">
            <v>Convencion 6314 A</v>
          </cell>
          <cell r="B414" t="str">
            <v>A6314A</v>
          </cell>
          <cell r="E414">
            <v>656</v>
          </cell>
          <cell r="F414">
            <v>6314</v>
          </cell>
          <cell r="G414" t="str">
            <v xml:space="preserve">A </v>
          </cell>
        </row>
        <row r="415">
          <cell r="A415" t="str">
            <v>Convencion 6208 A</v>
          </cell>
          <cell r="C415">
            <v>6208</v>
          </cell>
          <cell r="E415">
            <v>652</v>
          </cell>
          <cell r="F415">
            <v>6208</v>
          </cell>
          <cell r="G415" t="str">
            <v xml:space="preserve">A </v>
          </cell>
        </row>
        <row r="416">
          <cell r="A416" t="str">
            <v>Convencion 6209 A</v>
          </cell>
          <cell r="C416">
            <v>6209</v>
          </cell>
          <cell r="E416">
            <v>652</v>
          </cell>
          <cell r="F416">
            <v>6209</v>
          </cell>
          <cell r="G416" t="str">
            <v xml:space="preserve">A </v>
          </cell>
        </row>
        <row r="417">
          <cell r="A417" t="str">
            <v>Convencion 6122</v>
          </cell>
          <cell r="C417">
            <v>6122</v>
          </cell>
          <cell r="E417">
            <v>628</v>
          </cell>
          <cell r="F417">
            <v>6122</v>
          </cell>
          <cell r="G417" t="str">
            <v xml:space="preserve">A </v>
          </cell>
        </row>
        <row r="418">
          <cell r="A418" t="str">
            <v>Convencion 6123</v>
          </cell>
          <cell r="C418">
            <v>6123</v>
          </cell>
          <cell r="E418">
            <v>628</v>
          </cell>
          <cell r="F418">
            <v>6123</v>
          </cell>
          <cell r="G418" t="str">
            <v xml:space="preserve">A </v>
          </cell>
        </row>
        <row r="419">
          <cell r="A419" t="str">
            <v>Convencion 6124</v>
          </cell>
          <cell r="C419">
            <v>6124</v>
          </cell>
          <cell r="E419">
            <v>628</v>
          </cell>
          <cell r="F419">
            <v>6124</v>
          </cell>
          <cell r="G419" t="str">
            <v xml:space="preserve">A </v>
          </cell>
        </row>
        <row r="420">
          <cell r="A420" t="str">
            <v>Convencion 6125</v>
          </cell>
          <cell r="C420">
            <v>6125</v>
          </cell>
          <cell r="E420">
            <v>628</v>
          </cell>
          <cell r="F420">
            <v>6125</v>
          </cell>
          <cell r="G420" t="str">
            <v xml:space="preserve">A </v>
          </cell>
        </row>
        <row r="421">
          <cell r="A421" t="str">
            <v>Convencion 6063 1</v>
          </cell>
          <cell r="B421" t="str">
            <v>A6063 1</v>
          </cell>
          <cell r="E421">
            <v>615</v>
          </cell>
          <cell r="F421">
            <v>6063</v>
          </cell>
          <cell r="G421" t="str">
            <v>01</v>
          </cell>
        </row>
        <row r="422">
          <cell r="A422" t="str">
            <v>Convencion 6063 2</v>
          </cell>
          <cell r="B422" t="str">
            <v>A6063 2</v>
          </cell>
          <cell r="E422">
            <v>615</v>
          </cell>
          <cell r="F422">
            <v>6063</v>
          </cell>
          <cell r="G422" t="str">
            <v>02</v>
          </cell>
        </row>
        <row r="423">
          <cell r="A423" t="str">
            <v>Convencion 6063 3</v>
          </cell>
          <cell r="B423" t="str">
            <v>A6063 3</v>
          </cell>
          <cell r="E423">
            <v>615</v>
          </cell>
          <cell r="F423">
            <v>6063</v>
          </cell>
          <cell r="G423" t="str">
            <v>03</v>
          </cell>
        </row>
        <row r="424">
          <cell r="A424" t="str">
            <v>Convencion 6045</v>
          </cell>
          <cell r="B424" t="str">
            <v>A6045A</v>
          </cell>
          <cell r="C424">
            <v>6045</v>
          </cell>
          <cell r="E424">
            <v>607</v>
          </cell>
          <cell r="F424">
            <v>6045</v>
          </cell>
          <cell r="G424" t="str">
            <v xml:space="preserve">A </v>
          </cell>
        </row>
        <row r="425">
          <cell r="A425" t="str">
            <v>Convencion 6304</v>
          </cell>
          <cell r="B425" t="str">
            <v>A6304A</v>
          </cell>
          <cell r="C425">
            <v>6304</v>
          </cell>
          <cell r="E425">
            <v>607</v>
          </cell>
          <cell r="F425">
            <v>6304</v>
          </cell>
          <cell r="G425" t="str">
            <v xml:space="preserve">A </v>
          </cell>
        </row>
        <row r="426">
          <cell r="A426" t="str">
            <v>Convencion 6199 C</v>
          </cell>
          <cell r="B426" t="str">
            <v>A6199C</v>
          </cell>
          <cell r="C426">
            <v>6199</v>
          </cell>
          <cell r="E426">
            <v>608</v>
          </cell>
          <cell r="F426">
            <v>6199</v>
          </cell>
          <cell r="G426" t="str">
            <v>C</v>
          </cell>
        </row>
        <row r="427">
          <cell r="A427" t="str">
            <v>Convencion 6200A</v>
          </cell>
          <cell r="B427" t="str">
            <v>A6200A</v>
          </cell>
          <cell r="C427">
            <v>6200</v>
          </cell>
          <cell r="E427">
            <v>608</v>
          </cell>
          <cell r="F427">
            <v>6200</v>
          </cell>
          <cell r="G427" t="str">
            <v xml:space="preserve">A </v>
          </cell>
        </row>
      </sheetData>
      <sheetData sheetId="30"/>
      <sheetData sheetId="31"/>
      <sheetData sheetId="32"/>
      <sheetData sheetId="3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Total h. Fin"/>
      <sheetName val="MF"/>
      <sheetName val="Total dir"/>
      <sheetName val="debut"/>
      <sheetName val="Begin"/>
      <sheetName val="ABN"/>
      <sheetName val="Autopark"/>
      <sheetName val="AVCO"/>
      <sheetName val="Bancomais"/>
      <sheetName val="Banco_Pastor"/>
      <sheetName val="Banesto"/>
      <sheetName val="Barclays"/>
      <sheetName val="BNP_Class_financial"/>
      <sheetName val="BPLG"/>
      <sheetName val="CA"/>
      <sheetName val="Caja_Duero"/>
      <sheetName val="Caixa_Catalunya"/>
      <sheetName val="Caixa_Galicia"/>
      <sheetName val="Caixa_Girona"/>
      <sheetName val="Caja_Inmaculada"/>
      <sheetName val="Caja_Canarias"/>
      <sheetName val="Caixa_Tarragona"/>
      <sheetName val="Caixa_Terrasa"/>
      <sheetName val="Carrefour"/>
      <sheetName val="Cetelem"/>
      <sheetName val="Esfinge"/>
      <sheetName val="Eurocredito"/>
      <sheetName val="Fracciona"/>
      <sheetName val="Gallego"/>
      <sheetName val="GECB"/>
      <sheetName val="GE_Money_Bank"/>
      <sheetName val="Many_cars"/>
      <sheetName val="Mercedes_Benz"/>
      <sheetName val="Multimarca_Avant"/>
      <sheetName val="Opel_Avant"/>
      <sheetName val="Pastor_SF"/>
      <sheetName val="PSA"/>
      <sheetName val="UCI_Vida"/>
      <sheetName val="UCI_ADE"/>
      <sheetName val="VW_Finance"/>
      <sheetName val="VW_Avant"/>
      <sheetName val="VW_Bank"/>
      <sheetName val="Vodafone"/>
      <sheetName val="fin"/>
      <sheetName val="End"/>
      <sheetName val="Modele"/>
      <sheetName val="T_ABN"/>
      <sheetName val="T_Autopark"/>
      <sheetName val="T_AVCO"/>
      <sheetName val="T_Barclays"/>
      <sheetName val="T_Bancomais"/>
      <sheetName val="T_Banco_Pastor"/>
      <sheetName val="T_Banesto"/>
      <sheetName val="T_BNP_Class_financial"/>
      <sheetName val="T_BPLG"/>
      <sheetName val="T_CA"/>
      <sheetName val="T_Caixa_Catalunya"/>
      <sheetName val="T_Caja_Duero"/>
      <sheetName val="T_Caixa_Galicia"/>
      <sheetName val="T_Caixa_Girona"/>
      <sheetName val="T_Caja_Inmaculada"/>
      <sheetName val="T_Caja_Canarias"/>
      <sheetName val="T_Caixa_Tarragona"/>
      <sheetName val="T_Caixa_Terrasa"/>
      <sheetName val="T_Carrefour"/>
      <sheetName val="T_Cetelem"/>
      <sheetName val="T_Eurocredito"/>
      <sheetName val="T_Esfinge"/>
      <sheetName val="T_fracciona"/>
      <sheetName val="T_Gallego"/>
      <sheetName val="T_GECB"/>
      <sheetName val="T_GE_money_bank"/>
      <sheetName val="T_Many_cars"/>
      <sheetName val="T_Mercedes_Benz"/>
      <sheetName val="T_Multimarca_Avant"/>
      <sheetName val="T_Opel_Avant"/>
      <sheetName val="T_Pastor_SF"/>
      <sheetName val="T_PSA"/>
      <sheetName val="T_UCI_vida"/>
      <sheetName val="T_UCI_ade"/>
      <sheetName val="T_VW_Avant"/>
      <sheetName val="T_VW_Finance"/>
      <sheetName val="T_VW_Bank"/>
      <sheetName val="T_Vodafone"/>
      <sheetName val="T_Modele"/>
      <sheetName val="Réas"/>
      <sheetName val="PI"/>
      <sheetName val="PPNA"/>
      <sheetName val="TABLAS"/>
      <sheetName val="SINIESTROS"/>
      <sheetName val="rbns"/>
      <sheetName val="prov_partner"/>
      <sheetName val="prov_convencion"/>
      <sheetName val="Moby_Parameters"/>
      <sheetName val="Moby_Check"/>
      <sheetName val="ProductTable"/>
      <sheetName val="Symbad_Ref"/>
      <sheetName val="Parameters_Export"/>
      <sheetName val="Moby_Partenaires"/>
      <sheetName val="Moby_Base1"/>
      <sheetName val="Moby_Base2"/>
    </sheetNames>
    <sheetDataSet>
      <sheetData sheetId="0" refreshError="1">
        <row r="4">
          <cell r="K4">
            <v>1.5590468794188871E-2</v>
          </cell>
        </row>
        <row r="5">
          <cell r="K5">
            <v>1.3818663955492611E-2</v>
          </cell>
        </row>
        <row r="25">
          <cell r="E25">
            <v>5.0000000000000001E-3</v>
          </cell>
        </row>
        <row r="26">
          <cell r="E26">
            <v>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row r="1">
          <cell r="D1" t="str">
            <v>Code actuariat</v>
          </cell>
          <cell r="E1" t="str">
            <v>Code CODA</v>
          </cell>
          <cell r="F1" t="str">
            <v>Code GLISS</v>
          </cell>
          <cell r="G1" t="str">
            <v>Code Gliss 2</v>
          </cell>
        </row>
        <row r="2">
          <cell r="D2" t="str">
            <v>Convencion 6020</v>
          </cell>
          <cell r="E2" t="str">
            <v>A6020A</v>
          </cell>
          <cell r="F2">
            <v>6020</v>
          </cell>
        </row>
        <row r="3">
          <cell r="D3" t="str">
            <v>Convencion 6021</v>
          </cell>
          <cell r="E3" t="str">
            <v>A6021A</v>
          </cell>
          <cell r="F3">
            <v>6021</v>
          </cell>
        </row>
        <row r="4">
          <cell r="D4" t="str">
            <v>Convencion 6022</v>
          </cell>
          <cell r="E4" t="str">
            <v>A6022A</v>
          </cell>
          <cell r="F4">
            <v>6022</v>
          </cell>
        </row>
        <row r="5">
          <cell r="D5" t="str">
            <v>Convencion 6029</v>
          </cell>
          <cell r="E5" t="str">
            <v>A6029A</v>
          </cell>
          <cell r="F5">
            <v>6029</v>
          </cell>
        </row>
        <row r="6">
          <cell r="D6" t="str">
            <v>Convencion 6046</v>
          </cell>
          <cell r="E6" t="str">
            <v>A6046A</v>
          </cell>
          <cell r="F6">
            <v>6046</v>
          </cell>
        </row>
        <row r="7">
          <cell r="D7" t="str">
            <v>Convencion 6047</v>
          </cell>
          <cell r="E7" t="str">
            <v>A6047A</v>
          </cell>
          <cell r="F7">
            <v>6047</v>
          </cell>
        </row>
        <row r="8">
          <cell r="D8" t="str">
            <v>Convencion 6048</v>
          </cell>
          <cell r="E8" t="str">
            <v>A6048A</v>
          </cell>
        </row>
        <row r="9">
          <cell r="D9" t="str">
            <v>Convencion 6049</v>
          </cell>
          <cell r="E9" t="str">
            <v>A6049A</v>
          </cell>
          <cell r="F9">
            <v>6049</v>
          </cell>
        </row>
        <row r="10">
          <cell r="D10" t="str">
            <v>Convencion 6050</v>
          </cell>
          <cell r="E10" t="str">
            <v>A6050A</v>
          </cell>
          <cell r="F10">
            <v>6050</v>
          </cell>
        </row>
        <row r="11">
          <cell r="D11" t="str">
            <v>Convencion 6055</v>
          </cell>
          <cell r="E11" t="str">
            <v>A6055A</v>
          </cell>
          <cell r="F11">
            <v>6055</v>
          </cell>
        </row>
        <row r="12">
          <cell r="D12" t="str">
            <v>Convencion 6056</v>
          </cell>
          <cell r="E12" t="str">
            <v>A6056A</v>
          </cell>
          <cell r="F12">
            <v>6056</v>
          </cell>
        </row>
        <row r="13">
          <cell r="D13" t="str">
            <v>Convencion 6057</v>
          </cell>
          <cell r="E13" t="str">
            <v>A6057A</v>
          </cell>
          <cell r="F13">
            <v>6057</v>
          </cell>
        </row>
        <row r="14">
          <cell r="D14" t="str">
            <v>Convencion 6117</v>
          </cell>
          <cell r="E14" t="str">
            <v>A6117A</v>
          </cell>
          <cell r="F14">
            <v>6117</v>
          </cell>
        </row>
        <row r="15">
          <cell r="D15" t="str">
            <v>Convencion 6163</v>
          </cell>
          <cell r="E15" t="str">
            <v>A6163A</v>
          </cell>
          <cell r="F15">
            <v>6163</v>
          </cell>
        </row>
        <row r="16">
          <cell r="D16" t="str">
            <v>Convencion 6207 A</v>
          </cell>
          <cell r="E16" t="str">
            <v>A6207A</v>
          </cell>
          <cell r="F16">
            <v>6270</v>
          </cell>
        </row>
        <row r="17">
          <cell r="D17" t="str">
            <v>Convencion FIME</v>
          </cell>
          <cell r="E17" t="str">
            <v>AFIMES</v>
          </cell>
        </row>
        <row r="18">
          <cell r="D18" t="str">
            <v>Convencion 6031</v>
          </cell>
          <cell r="E18" t="str">
            <v>A6031A</v>
          </cell>
          <cell r="F18">
            <v>6031</v>
          </cell>
        </row>
        <row r="19">
          <cell r="D19" t="str">
            <v>Convencion 6032</v>
          </cell>
          <cell r="E19" t="str">
            <v>A6032A</v>
          </cell>
          <cell r="F19">
            <v>6032</v>
          </cell>
        </row>
        <row r="20">
          <cell r="D20" t="str">
            <v>Convencion FINP</v>
          </cell>
          <cell r="E20" t="str">
            <v>AFINPR</v>
          </cell>
        </row>
        <row r="21">
          <cell r="D21" t="str">
            <v>Convencion 6061</v>
          </cell>
          <cell r="E21" t="str">
            <v>A60611</v>
          </cell>
          <cell r="F21">
            <v>6061</v>
          </cell>
        </row>
        <row r="22">
          <cell r="D22" t="str">
            <v>Convencion 6038 A</v>
          </cell>
          <cell r="E22" t="str">
            <v>A6038A</v>
          </cell>
          <cell r="F22">
            <v>6038</v>
          </cell>
        </row>
        <row r="23">
          <cell r="D23" t="str">
            <v>Convencion 6038 B</v>
          </cell>
          <cell r="E23" t="str">
            <v>A6038B</v>
          </cell>
        </row>
        <row r="24">
          <cell r="D24" t="str">
            <v>Convencion 6081</v>
          </cell>
          <cell r="E24" t="str">
            <v>A6081A</v>
          </cell>
          <cell r="F24">
            <v>6081</v>
          </cell>
        </row>
        <row r="25">
          <cell r="D25" t="str">
            <v>Convencion 6139 A</v>
          </cell>
          <cell r="E25" t="str">
            <v>A6139A</v>
          </cell>
          <cell r="F25">
            <v>6139</v>
          </cell>
        </row>
        <row r="26">
          <cell r="D26" t="str">
            <v>Convencion 6139 B</v>
          </cell>
          <cell r="E26" t="str">
            <v>A6139B</v>
          </cell>
          <cell r="F26">
            <v>6228</v>
          </cell>
        </row>
        <row r="27">
          <cell r="D27" t="str">
            <v>Convencion ACCB</v>
          </cell>
          <cell r="E27" t="str">
            <v>AACCBA</v>
          </cell>
        </row>
        <row r="28">
          <cell r="D28" t="str">
            <v>Convencion CRHP</v>
          </cell>
          <cell r="E28" t="str">
            <v>ACRHPN</v>
          </cell>
        </row>
        <row r="29">
          <cell r="D29" t="str">
            <v>Convencion 6027</v>
          </cell>
          <cell r="E29" t="str">
            <v>A6027A</v>
          </cell>
          <cell r="F29">
            <v>6027</v>
          </cell>
        </row>
        <row r="30">
          <cell r="D30" t="str">
            <v>Convencion ESFI</v>
          </cell>
          <cell r="E30" t="str">
            <v>AESFIN</v>
          </cell>
        </row>
        <row r="31">
          <cell r="D31" t="str">
            <v>Convencion 6017</v>
          </cell>
          <cell r="E31" t="str">
            <v>A6017A</v>
          </cell>
          <cell r="F31">
            <v>6017</v>
          </cell>
        </row>
        <row r="32">
          <cell r="D32" t="str">
            <v>Convencion 6018</v>
          </cell>
          <cell r="E32" t="str">
            <v>A6018A</v>
          </cell>
          <cell r="F32">
            <v>6018</v>
          </cell>
        </row>
        <row r="33">
          <cell r="D33" t="str">
            <v>Convencion 6019</v>
          </cell>
          <cell r="E33" t="str">
            <v>A6019A</v>
          </cell>
          <cell r="F33">
            <v>6019</v>
          </cell>
        </row>
        <row r="34">
          <cell r="D34" t="str">
            <v>Convencion 6041</v>
          </cell>
          <cell r="E34" t="str">
            <v>A6041A</v>
          </cell>
          <cell r="F34">
            <v>6041</v>
          </cell>
        </row>
        <row r="35">
          <cell r="D35" t="str">
            <v>Convencion 6042</v>
          </cell>
          <cell r="E35" t="str">
            <v>A6042A</v>
          </cell>
          <cell r="F35">
            <v>6042</v>
          </cell>
        </row>
        <row r="36">
          <cell r="D36" t="str">
            <v>Convencion 6073</v>
          </cell>
          <cell r="E36" t="str">
            <v>A6073A</v>
          </cell>
          <cell r="F36">
            <v>6073</v>
          </cell>
        </row>
        <row r="37">
          <cell r="D37" t="str">
            <v>Convencion 6074</v>
          </cell>
          <cell r="E37" t="str">
            <v>A6074A</v>
          </cell>
          <cell r="F37">
            <v>6074</v>
          </cell>
        </row>
        <row r="38">
          <cell r="D38" t="str">
            <v>Convencion 6075</v>
          </cell>
          <cell r="E38" t="str">
            <v>A6075A</v>
          </cell>
          <cell r="F38">
            <v>6075</v>
          </cell>
        </row>
        <row r="39">
          <cell r="D39" t="str">
            <v>Convencion 6076</v>
          </cell>
          <cell r="E39" t="str">
            <v>A6076A</v>
          </cell>
          <cell r="F39">
            <v>6076</v>
          </cell>
        </row>
        <row r="40">
          <cell r="D40" t="str">
            <v>Convencion 6094 A</v>
          </cell>
          <cell r="E40" t="str">
            <v>A6094A</v>
          </cell>
        </row>
        <row r="41">
          <cell r="D41" t="str">
            <v>Convencion 6094 B</v>
          </cell>
          <cell r="E41" t="str">
            <v>A6094B</v>
          </cell>
          <cell r="F41">
            <v>6094</v>
          </cell>
        </row>
        <row r="42">
          <cell r="D42" t="str">
            <v>Convencion 6131</v>
          </cell>
          <cell r="E42" t="str">
            <v>A6131A</v>
          </cell>
          <cell r="F42">
            <v>6131</v>
          </cell>
        </row>
        <row r="43">
          <cell r="D43" t="str">
            <v>Convencion 6132</v>
          </cell>
          <cell r="E43" t="str">
            <v>A6132A</v>
          </cell>
        </row>
        <row r="44">
          <cell r="D44" t="str">
            <v>Convencion 6171</v>
          </cell>
          <cell r="E44" t="str">
            <v>A6171A</v>
          </cell>
          <cell r="F44">
            <v>6171</v>
          </cell>
        </row>
        <row r="45">
          <cell r="D45" t="str">
            <v>Convencion 6172</v>
          </cell>
          <cell r="E45" t="str">
            <v>A6172A</v>
          </cell>
          <cell r="F45">
            <v>6172</v>
          </cell>
        </row>
        <row r="46">
          <cell r="D46" t="str">
            <v>Convencion 6173</v>
          </cell>
          <cell r="E46" t="str">
            <v>A6173A</v>
          </cell>
          <cell r="F46">
            <v>6173</v>
          </cell>
        </row>
        <row r="47">
          <cell r="D47" t="str">
            <v>Convencion PSA1</v>
          </cell>
          <cell r="E47" t="str">
            <v>APSA1P</v>
          </cell>
        </row>
        <row r="48">
          <cell r="D48" t="str">
            <v>Convencion PSA2</v>
          </cell>
          <cell r="E48" t="str">
            <v>APSA2P</v>
          </cell>
        </row>
        <row r="49">
          <cell r="D49" t="str">
            <v>Convencion 6028 A</v>
          </cell>
          <cell r="E49" t="str">
            <v>A6028A</v>
          </cell>
          <cell r="F49">
            <v>6028</v>
          </cell>
        </row>
        <row r="50">
          <cell r="D50" t="str">
            <v>Convencion 6028 B</v>
          </cell>
          <cell r="E50" t="str">
            <v>A6028B</v>
          </cell>
        </row>
        <row r="51">
          <cell r="D51" t="str">
            <v>Convencion 6028 E</v>
          </cell>
          <cell r="E51" t="str">
            <v>A6028E</v>
          </cell>
        </row>
        <row r="52">
          <cell r="D52" t="str">
            <v>Convencion LEAS</v>
          </cell>
          <cell r="E52" t="str">
            <v>ALEASI</v>
          </cell>
        </row>
        <row r="53">
          <cell r="D53" t="str">
            <v>Convencion 6024</v>
          </cell>
          <cell r="E53" t="str">
            <v>A6024A</v>
          </cell>
          <cell r="F53">
            <v>6024</v>
          </cell>
        </row>
        <row r="54">
          <cell r="D54" t="str">
            <v>Convencion 6025</v>
          </cell>
          <cell r="E54" t="str">
            <v>A6025A</v>
          </cell>
          <cell r="F54">
            <v>6025</v>
          </cell>
        </row>
        <row r="55">
          <cell r="D55" t="str">
            <v>Convencion 6026</v>
          </cell>
          <cell r="E55" t="str">
            <v>A6026A</v>
          </cell>
          <cell r="F55">
            <v>6026</v>
          </cell>
        </row>
        <row r="56">
          <cell r="D56" t="str">
            <v>Convencion 6082</v>
          </cell>
          <cell r="E56" t="str">
            <v>A6082A</v>
          </cell>
          <cell r="F56">
            <v>6082</v>
          </cell>
        </row>
        <row r="57">
          <cell r="D57" t="str">
            <v>Convencion 6083</v>
          </cell>
          <cell r="E57" t="str">
            <v>A6083A</v>
          </cell>
          <cell r="F57">
            <v>6083</v>
          </cell>
        </row>
        <row r="58">
          <cell r="D58" t="str">
            <v>Convencion 6093</v>
          </cell>
          <cell r="E58" t="str">
            <v>A6093A</v>
          </cell>
        </row>
        <row r="59">
          <cell r="D59" t="str">
            <v>Convencion ATCH</v>
          </cell>
          <cell r="E59" t="str">
            <v>AATCHO</v>
          </cell>
        </row>
        <row r="60">
          <cell r="D60" t="str">
            <v>Convencion EURO</v>
          </cell>
          <cell r="E60" t="str">
            <v>AEUROC</v>
          </cell>
        </row>
        <row r="61">
          <cell r="D61" t="str">
            <v>Convencion EURO</v>
          </cell>
          <cell r="E61" t="str">
            <v>AEUROC</v>
          </cell>
        </row>
        <row r="62">
          <cell r="D62" t="str">
            <v>Convencion 6030</v>
          </cell>
          <cell r="E62" t="str">
            <v>A6030A</v>
          </cell>
          <cell r="F62">
            <v>6030</v>
          </cell>
        </row>
        <row r="63">
          <cell r="D63" t="str">
            <v>Convencion 6040</v>
          </cell>
          <cell r="E63" t="str">
            <v>A6040A</v>
          </cell>
          <cell r="F63">
            <v>6040</v>
          </cell>
        </row>
        <row r="64">
          <cell r="D64" t="str">
            <v>Convencion 6051</v>
          </cell>
          <cell r="E64" t="str">
            <v>A6051A</v>
          </cell>
          <cell r="F64">
            <v>6051</v>
          </cell>
        </row>
        <row r="65">
          <cell r="D65" t="str">
            <v>Convencion 6062 A</v>
          </cell>
          <cell r="E65" t="str">
            <v>A6062A</v>
          </cell>
          <cell r="F65">
            <v>6062</v>
          </cell>
        </row>
        <row r="66">
          <cell r="D66" t="str">
            <v>Convencion 6062 B</v>
          </cell>
          <cell r="E66" t="str">
            <v>A6062B</v>
          </cell>
        </row>
        <row r="67">
          <cell r="D67" t="str">
            <v>Convencion 6062 C</v>
          </cell>
          <cell r="E67" t="str">
            <v>A6062C</v>
          </cell>
        </row>
        <row r="68">
          <cell r="D68" t="str">
            <v>Convencion 6062 D</v>
          </cell>
          <cell r="E68" t="str">
            <v>A6062D</v>
          </cell>
        </row>
        <row r="69">
          <cell r="D69" t="str">
            <v>Convencion 6198 A</v>
          </cell>
          <cell r="E69" t="str">
            <v>A6198A</v>
          </cell>
        </row>
        <row r="70">
          <cell r="D70" t="str">
            <v>Convencion 6198 B</v>
          </cell>
          <cell r="E70" t="str">
            <v>A6198B</v>
          </cell>
          <cell r="F70">
            <v>6198</v>
          </cell>
        </row>
        <row r="71">
          <cell r="D71" t="str">
            <v>Convencion 6198 C</v>
          </cell>
          <cell r="E71" t="str">
            <v>A6198C</v>
          </cell>
        </row>
        <row r="72">
          <cell r="D72" t="str">
            <v>Convencion 6198 D</v>
          </cell>
          <cell r="E72" t="str">
            <v>A6198D</v>
          </cell>
        </row>
        <row r="73">
          <cell r="D73" t="str">
            <v>Convencion BGAL</v>
          </cell>
          <cell r="E73" t="str">
            <v>ABGALL</v>
          </cell>
        </row>
        <row r="74">
          <cell r="D74" t="str">
            <v>Convencion 6043</v>
          </cell>
          <cell r="E74" t="str">
            <v>A6043A</v>
          </cell>
          <cell r="F74">
            <v>6043</v>
          </cell>
        </row>
        <row r="75">
          <cell r="D75" t="str">
            <v>Convencion 6044</v>
          </cell>
          <cell r="E75" t="str">
            <v>A6044A</v>
          </cell>
          <cell r="F75">
            <v>6044</v>
          </cell>
        </row>
        <row r="76">
          <cell r="D76" t="str">
            <v>Convencion 6085</v>
          </cell>
          <cell r="E76" t="str">
            <v>A6085A</v>
          </cell>
          <cell r="F76">
            <v>6085</v>
          </cell>
        </row>
        <row r="77">
          <cell r="D77" t="str">
            <v>Convencion 6086</v>
          </cell>
          <cell r="E77" t="str">
            <v>A6086A</v>
          </cell>
          <cell r="F77">
            <v>6086</v>
          </cell>
        </row>
        <row r="78">
          <cell r="D78" t="str">
            <v>Convencion 6087</v>
          </cell>
          <cell r="E78" t="str">
            <v>A6087A</v>
          </cell>
          <cell r="F78">
            <v>6087</v>
          </cell>
        </row>
        <row r="79">
          <cell r="D79" t="str">
            <v>Convencion 6088</v>
          </cell>
          <cell r="E79" t="str">
            <v>A6088A</v>
          </cell>
        </row>
        <row r="80">
          <cell r="D80" t="str">
            <v>Convencion 6089</v>
          </cell>
          <cell r="E80" t="str">
            <v>A6089A</v>
          </cell>
        </row>
        <row r="81">
          <cell r="D81" t="str">
            <v>Convencion 6090</v>
          </cell>
          <cell r="E81" t="str">
            <v>A6090A</v>
          </cell>
        </row>
        <row r="82">
          <cell r="D82" t="str">
            <v>Convencion 6092</v>
          </cell>
          <cell r="E82" t="str">
            <v>A6092A</v>
          </cell>
        </row>
        <row r="83">
          <cell r="D83" t="str">
            <v>Convencion 6145</v>
          </cell>
          <cell r="E83" t="str">
            <v>A6145A</v>
          </cell>
        </row>
        <row r="84">
          <cell r="D84" t="str">
            <v>Convencion 6146</v>
          </cell>
          <cell r="E84" t="str">
            <v>A6146A</v>
          </cell>
        </row>
        <row r="85">
          <cell r="D85" t="str">
            <v>Convencion 6147</v>
          </cell>
          <cell r="E85" t="str">
            <v>A6147A</v>
          </cell>
        </row>
        <row r="86">
          <cell r="D86" t="str">
            <v>Convencion 6148</v>
          </cell>
          <cell r="E86" t="str">
            <v>A6148A</v>
          </cell>
        </row>
        <row r="87">
          <cell r="D87" t="str">
            <v>Convencion 6149</v>
          </cell>
          <cell r="E87" t="str">
            <v>A6149A</v>
          </cell>
        </row>
        <row r="88">
          <cell r="D88" t="str">
            <v>Convencion 6150</v>
          </cell>
          <cell r="E88" t="str">
            <v>A6150A</v>
          </cell>
        </row>
        <row r="89">
          <cell r="D89" t="str">
            <v>Convencion 6151</v>
          </cell>
          <cell r="E89" t="str">
            <v>A6151A</v>
          </cell>
        </row>
        <row r="90">
          <cell r="D90" t="str">
            <v>Convencion 6152</v>
          </cell>
          <cell r="E90" t="str">
            <v>A6152A</v>
          </cell>
        </row>
        <row r="91">
          <cell r="D91" t="str">
            <v>Convencion 6196</v>
          </cell>
          <cell r="E91" t="str">
            <v>A6196A</v>
          </cell>
        </row>
        <row r="92">
          <cell r="D92" t="str">
            <v>Convencion 6230 A</v>
          </cell>
          <cell r="E92" t="str">
            <v>A6230A</v>
          </cell>
        </row>
        <row r="93">
          <cell r="D93" t="str">
            <v>Convencion 6231 A</v>
          </cell>
          <cell r="E93" t="str">
            <v>A6231A</v>
          </cell>
        </row>
        <row r="94">
          <cell r="D94" t="str">
            <v>Convencion 6232 A</v>
          </cell>
          <cell r="E94" t="str">
            <v>A6232A</v>
          </cell>
        </row>
        <row r="95">
          <cell r="D95" t="str">
            <v>Convencion 6233 A</v>
          </cell>
          <cell r="E95" t="str">
            <v>A6233A</v>
          </cell>
        </row>
        <row r="96">
          <cell r="D96" t="str">
            <v>Convencion VWFI</v>
          </cell>
          <cell r="E96" t="str">
            <v>AVWFIN</v>
          </cell>
        </row>
        <row r="97">
          <cell r="D97" t="str">
            <v>Convencion 6052</v>
          </cell>
          <cell r="E97" t="str">
            <v>A6052B</v>
          </cell>
          <cell r="F97">
            <v>6052</v>
          </cell>
        </row>
        <row r="98">
          <cell r="D98" t="str">
            <v>Convencion 6053</v>
          </cell>
          <cell r="E98" t="str">
            <v>A6053B</v>
          </cell>
          <cell r="F98">
            <v>6053</v>
          </cell>
        </row>
        <row r="99">
          <cell r="D99" t="str">
            <v>Convencion 6054</v>
          </cell>
          <cell r="E99" t="str">
            <v>A6054B</v>
          </cell>
          <cell r="F99">
            <v>6054</v>
          </cell>
        </row>
        <row r="100">
          <cell r="D100" t="str">
            <v>Convencion 6084 0</v>
          </cell>
          <cell r="E100" t="str">
            <v>A6084 00</v>
          </cell>
        </row>
        <row r="101">
          <cell r="D101" t="str">
            <v>Convencion 6084 1</v>
          </cell>
          <cell r="E101" t="str">
            <v>A6084 01</v>
          </cell>
          <cell r="F101">
            <v>6084</v>
          </cell>
        </row>
        <row r="102">
          <cell r="D102" t="str">
            <v>Convencion 6106</v>
          </cell>
          <cell r="E102" t="str">
            <v>A6106 09</v>
          </cell>
          <cell r="F102">
            <v>6106</v>
          </cell>
        </row>
        <row r="103">
          <cell r="D103" t="str">
            <v>Convencion 6107</v>
          </cell>
          <cell r="E103" t="str">
            <v>A6107 09</v>
          </cell>
          <cell r="F103">
            <v>6107</v>
          </cell>
        </row>
        <row r="104">
          <cell r="D104" t="str">
            <v>Convencion 6133</v>
          </cell>
          <cell r="E104" t="str">
            <v>A6133A</v>
          </cell>
          <cell r="F104">
            <v>6133</v>
          </cell>
        </row>
        <row r="105">
          <cell r="D105" t="str">
            <v>Convencion 6187</v>
          </cell>
          <cell r="E105" t="str">
            <v>A6187 13</v>
          </cell>
          <cell r="F105">
            <v>6187</v>
          </cell>
        </row>
        <row r="106">
          <cell r="D106" t="str">
            <v>Convencion CTER</v>
          </cell>
          <cell r="E106" t="str">
            <v>ACTERR</v>
          </cell>
        </row>
        <row r="107">
          <cell r="D107" t="str">
            <v>Convencion 6058</v>
          </cell>
          <cell r="E107" t="str">
            <v>A6058A</v>
          </cell>
          <cell r="F107">
            <v>6058</v>
          </cell>
        </row>
        <row r="108">
          <cell r="D108" t="str">
            <v>Convencion 6059</v>
          </cell>
          <cell r="E108" t="str">
            <v>A6059A</v>
          </cell>
          <cell r="F108">
            <v>6059</v>
          </cell>
        </row>
        <row r="109">
          <cell r="D109" t="str">
            <v>Convencion 6060</v>
          </cell>
          <cell r="E109" t="str">
            <v>A6060A</v>
          </cell>
        </row>
        <row r="110">
          <cell r="D110" t="str">
            <v>Convencion 6077 A</v>
          </cell>
          <cell r="E110" t="str">
            <v>A6077A</v>
          </cell>
          <cell r="F110">
            <v>6077</v>
          </cell>
        </row>
        <row r="111">
          <cell r="D111" t="str">
            <v>Convencion 6078</v>
          </cell>
          <cell r="E111" t="str">
            <v>A6078A</v>
          </cell>
          <cell r="F111">
            <v>6078</v>
          </cell>
        </row>
        <row r="112">
          <cell r="D112" t="str">
            <v>Convencion 6079</v>
          </cell>
          <cell r="E112" t="str">
            <v>A6079A</v>
          </cell>
        </row>
        <row r="113">
          <cell r="D113" t="str">
            <v>Convencion MERC</v>
          </cell>
          <cell r="E113" t="str">
            <v>AMERCE</v>
          </cell>
        </row>
        <row r="114">
          <cell r="D114" t="str">
            <v>Convencion 6068 2</v>
          </cell>
          <cell r="E114" t="str">
            <v>A6068 02</v>
          </cell>
          <cell r="F114">
            <v>6068</v>
          </cell>
        </row>
        <row r="115">
          <cell r="D115" t="str">
            <v>Convencion 6068 3</v>
          </cell>
          <cell r="E115" t="str">
            <v>A6068 03</v>
          </cell>
        </row>
        <row r="116">
          <cell r="D116" t="str">
            <v>Convencion 6101</v>
          </cell>
          <cell r="E116" t="str">
            <v>A6101 1</v>
          </cell>
          <cell r="F116">
            <v>6101</v>
          </cell>
        </row>
        <row r="117">
          <cell r="D117" t="str">
            <v>Convencion 6101</v>
          </cell>
          <cell r="E117" t="str">
            <v>A6101 2</v>
          </cell>
          <cell r="F117">
            <v>6101</v>
          </cell>
        </row>
        <row r="118">
          <cell r="D118" t="str">
            <v>Convencion 6144 06</v>
          </cell>
          <cell r="E118" t="str">
            <v>A6144 06</v>
          </cell>
          <cell r="F118">
            <v>6144</v>
          </cell>
        </row>
        <row r="119">
          <cell r="D119" t="str">
            <v>Convencion 6144 07</v>
          </cell>
          <cell r="E119" t="str">
            <v>A6144 07</v>
          </cell>
        </row>
        <row r="120">
          <cell r="D120" t="str">
            <v>Convencion CHIP</v>
          </cell>
          <cell r="E120" t="str">
            <v>ACHIPC</v>
          </cell>
        </row>
        <row r="121">
          <cell r="D121" t="str">
            <v>Convencion CHIP</v>
          </cell>
          <cell r="E121" t="str">
            <v>ACHIPT</v>
          </cell>
        </row>
        <row r="122">
          <cell r="D122" t="str">
            <v>Convencion CTAR</v>
          </cell>
          <cell r="E122" t="str">
            <v>ACTARR</v>
          </cell>
        </row>
        <row r="123">
          <cell r="D123" t="str">
            <v>Convencion 6064 1</v>
          </cell>
          <cell r="E123" t="str">
            <v>A6064 01</v>
          </cell>
          <cell r="F123">
            <v>6064</v>
          </cell>
        </row>
        <row r="124">
          <cell r="D124" t="str">
            <v>Convencion 6064 2</v>
          </cell>
          <cell r="E124" t="str">
            <v>A6064 02</v>
          </cell>
        </row>
        <row r="125">
          <cell r="D125" t="str">
            <v>Convencion 6064 3</v>
          </cell>
          <cell r="E125" t="str">
            <v>A6064 03</v>
          </cell>
        </row>
        <row r="126">
          <cell r="D126" t="str">
            <v>Convencion 6065</v>
          </cell>
          <cell r="E126" t="str">
            <v>A6065A</v>
          </cell>
          <cell r="F126">
            <v>6065</v>
          </cell>
        </row>
        <row r="127">
          <cell r="D127" t="str">
            <v>Convencion 6065</v>
          </cell>
          <cell r="E127" t="str">
            <v>A6065B</v>
          </cell>
        </row>
        <row r="128">
          <cell r="D128" t="str">
            <v>Convencion 6066</v>
          </cell>
          <cell r="E128" t="str">
            <v>A6066 04</v>
          </cell>
          <cell r="F128">
            <v>6066</v>
          </cell>
        </row>
        <row r="129">
          <cell r="D129" t="str">
            <v>Convencion 6066</v>
          </cell>
          <cell r="E129" t="str">
            <v>A6066 05</v>
          </cell>
        </row>
        <row r="130">
          <cell r="D130" t="str">
            <v>Convencion 6067</v>
          </cell>
          <cell r="E130" t="str">
            <v>A6067 06</v>
          </cell>
          <cell r="F130">
            <v>6067</v>
          </cell>
        </row>
        <row r="131">
          <cell r="D131" t="str">
            <v>Convencion 6067</v>
          </cell>
          <cell r="E131" t="str">
            <v>A6067 07</v>
          </cell>
        </row>
        <row r="132">
          <cell r="D132" t="str">
            <v>Convencion CGIR</v>
          </cell>
          <cell r="E132" t="str">
            <v>ACGIRO</v>
          </cell>
        </row>
        <row r="133">
          <cell r="D133" t="str">
            <v>Convencion CPPU</v>
          </cell>
          <cell r="E133" t="str">
            <v>ACPPUS</v>
          </cell>
        </row>
        <row r="134">
          <cell r="D134" t="str">
            <v>Convencion 6069</v>
          </cell>
          <cell r="E134" t="str">
            <v>A6069A</v>
          </cell>
          <cell r="F134">
            <v>6174</v>
          </cell>
          <cell r="G134">
            <v>6069</v>
          </cell>
        </row>
        <row r="135">
          <cell r="D135" t="str">
            <v>Convencion 6070</v>
          </cell>
          <cell r="E135" t="str">
            <v>A6070A</v>
          </cell>
          <cell r="F135">
            <v>6070</v>
          </cell>
          <cell r="G135">
            <v>6175</v>
          </cell>
        </row>
        <row r="136">
          <cell r="D136" t="str">
            <v>Convencion 6071</v>
          </cell>
          <cell r="E136" t="str">
            <v>A6071A</v>
          </cell>
          <cell r="F136">
            <v>6071</v>
          </cell>
          <cell r="G136">
            <v>6176</v>
          </cell>
        </row>
        <row r="137">
          <cell r="D137" t="str">
            <v>Convencion 6072</v>
          </cell>
          <cell r="E137" t="str">
            <v>A6072A</v>
          </cell>
          <cell r="F137">
            <v>6072</v>
          </cell>
          <cell r="G137">
            <v>6177</v>
          </cell>
        </row>
        <row r="138">
          <cell r="D138" t="str">
            <v>Convencion 6218</v>
          </cell>
          <cell r="E138" t="str">
            <v>A6218 07</v>
          </cell>
          <cell r="F138">
            <v>6224</v>
          </cell>
          <cell r="G138">
            <v>6218</v>
          </cell>
        </row>
        <row r="139">
          <cell r="D139" t="str">
            <v>Convencion 6219</v>
          </cell>
          <cell r="E139" t="str">
            <v>A6219 08</v>
          </cell>
          <cell r="F139">
            <v>6219</v>
          </cell>
          <cell r="G139">
            <v>6225</v>
          </cell>
        </row>
        <row r="140">
          <cell r="D140" t="str">
            <v>Convencion 6220</v>
          </cell>
          <cell r="E140" t="str">
            <v>A6220 05</v>
          </cell>
          <cell r="F140">
            <v>6222</v>
          </cell>
          <cell r="G140">
            <v>6220</v>
          </cell>
        </row>
        <row r="141">
          <cell r="D141" t="str">
            <v>Convencion 6221</v>
          </cell>
          <cell r="E141" t="str">
            <v>A6221 06</v>
          </cell>
          <cell r="F141">
            <v>6221</v>
          </cell>
          <cell r="G141">
            <v>6223</v>
          </cell>
        </row>
        <row r="142">
          <cell r="D142" t="str">
            <v>Convencion MANY</v>
          </cell>
          <cell r="E142" t="str">
            <v>AMANYC</v>
          </cell>
        </row>
        <row r="143">
          <cell r="D143" t="str">
            <v>Convencion 12 1</v>
          </cell>
          <cell r="E143" t="str">
            <v>A12</v>
          </cell>
          <cell r="F143" t="str">
            <v>12 1</v>
          </cell>
        </row>
        <row r="144">
          <cell r="D144" t="str">
            <v>Convencion 12 2</v>
          </cell>
          <cell r="F144" t="str">
            <v>12 2</v>
          </cell>
        </row>
        <row r="145">
          <cell r="D145" t="str">
            <v>Convencion 6102</v>
          </cell>
          <cell r="E145" t="str">
            <v>A6102A</v>
          </cell>
        </row>
        <row r="146">
          <cell r="D146" t="str">
            <v>Convencion 6103</v>
          </cell>
          <cell r="E146" t="str">
            <v>A6103A</v>
          </cell>
        </row>
        <row r="147">
          <cell r="D147" t="str">
            <v>Convencion 6104</v>
          </cell>
          <cell r="E147" t="str">
            <v>A6104A</v>
          </cell>
        </row>
        <row r="148">
          <cell r="D148" t="str">
            <v>Convencion 6108</v>
          </cell>
          <cell r="E148" t="str">
            <v>A6108A</v>
          </cell>
        </row>
        <row r="149">
          <cell r="D149" t="str">
            <v>Convencion 6109</v>
          </cell>
          <cell r="E149" t="str">
            <v>A6109A</v>
          </cell>
        </row>
        <row r="150">
          <cell r="D150" t="str">
            <v>Convencion 6116</v>
          </cell>
          <cell r="E150" t="str">
            <v>A6116A</v>
          </cell>
        </row>
        <row r="151">
          <cell r="D151" t="str">
            <v>Convencion 6121</v>
          </cell>
          <cell r="E151" t="str">
            <v>A6121A</v>
          </cell>
        </row>
        <row r="152">
          <cell r="D152" t="str">
            <v>Convencion 6129</v>
          </cell>
          <cell r="E152" t="str">
            <v>A6129A</v>
          </cell>
        </row>
        <row r="153">
          <cell r="D153" t="str">
            <v>Convencion 6130</v>
          </cell>
          <cell r="E153" t="str">
            <v>A6130A</v>
          </cell>
        </row>
        <row r="154">
          <cell r="D154" t="str">
            <v>Convencion 6182</v>
          </cell>
          <cell r="E154" t="str">
            <v>A6182A</v>
          </cell>
        </row>
        <row r="155">
          <cell r="D155" t="str">
            <v>Convencion 6182</v>
          </cell>
          <cell r="E155" t="str">
            <v>A6182B</v>
          </cell>
        </row>
        <row r="156">
          <cell r="D156" t="str">
            <v>Convencion 6182</v>
          </cell>
          <cell r="E156" t="str">
            <v>A6182C</v>
          </cell>
        </row>
        <row r="157">
          <cell r="D157" t="str">
            <v>Convencion 6182</v>
          </cell>
          <cell r="E157" t="str">
            <v>A6182D</v>
          </cell>
        </row>
        <row r="158">
          <cell r="D158" t="str">
            <v>Convencion 6183</v>
          </cell>
          <cell r="E158" t="str">
            <v>A6183A</v>
          </cell>
        </row>
        <row r="159">
          <cell r="D159" t="str">
            <v>Convencion 6183</v>
          </cell>
          <cell r="E159" t="str">
            <v>A6183B</v>
          </cell>
        </row>
        <row r="160">
          <cell r="D160" t="str">
            <v>Convencion 6183</v>
          </cell>
          <cell r="E160" t="str">
            <v>A6183C</v>
          </cell>
        </row>
        <row r="161">
          <cell r="D161" t="str">
            <v>Convencion 6183</v>
          </cell>
          <cell r="E161" t="str">
            <v>A6183D</v>
          </cell>
        </row>
        <row r="162">
          <cell r="D162" t="str">
            <v>Convencion 6183</v>
          </cell>
          <cell r="E162" t="str">
            <v>A6183E</v>
          </cell>
        </row>
        <row r="163">
          <cell r="D163" t="str">
            <v>Convencion 6183</v>
          </cell>
          <cell r="E163" t="str">
            <v>A6183F</v>
          </cell>
        </row>
        <row r="164">
          <cell r="D164" t="str">
            <v>Convencion 6184</v>
          </cell>
          <cell r="E164" t="str">
            <v>A6184A</v>
          </cell>
        </row>
        <row r="165">
          <cell r="D165" t="str">
            <v>Convencion 6184</v>
          </cell>
          <cell r="E165" t="str">
            <v>A6184B</v>
          </cell>
        </row>
        <row r="166">
          <cell r="D166" t="str">
            <v>Convencion 6184</v>
          </cell>
          <cell r="E166" t="str">
            <v>A6184C</v>
          </cell>
        </row>
        <row r="167">
          <cell r="D167" t="str">
            <v>Convencion 6184</v>
          </cell>
          <cell r="E167" t="str">
            <v>A6184D</v>
          </cell>
        </row>
        <row r="168">
          <cell r="D168" t="str">
            <v>Convencion 6111</v>
          </cell>
          <cell r="E168" t="str">
            <v>A6111A</v>
          </cell>
        </row>
        <row r="169">
          <cell r="D169" t="str">
            <v>Convencion 6112</v>
          </cell>
          <cell r="E169" t="str">
            <v>A6112A</v>
          </cell>
        </row>
        <row r="170">
          <cell r="D170" t="str">
            <v>Convencion 6113</v>
          </cell>
          <cell r="E170" t="str">
            <v>A6113A</v>
          </cell>
        </row>
        <row r="171">
          <cell r="D171" t="str">
            <v>Convencion 6114</v>
          </cell>
          <cell r="E171" t="str">
            <v>A6114A</v>
          </cell>
          <cell r="F171">
            <v>6114</v>
          </cell>
        </row>
        <row r="172">
          <cell r="D172" t="str">
            <v>Convencion 6105</v>
          </cell>
          <cell r="E172" t="str">
            <v>A6105A</v>
          </cell>
          <cell r="F172">
            <v>6105</v>
          </cell>
        </row>
        <row r="173">
          <cell r="D173" t="str">
            <v>Convencion 6118</v>
          </cell>
          <cell r="E173" t="str">
            <v>A6118A</v>
          </cell>
          <cell r="F173">
            <v>6118</v>
          </cell>
        </row>
        <row r="174">
          <cell r="D174" t="str">
            <v>Convencion 6157</v>
          </cell>
          <cell r="E174" t="str">
            <v>A6157A</v>
          </cell>
          <cell r="F174">
            <v>6157</v>
          </cell>
        </row>
        <row r="175">
          <cell r="D175" t="str">
            <v>Convencion CPRP</v>
          </cell>
          <cell r="E175" t="str">
            <v>ACPRPS</v>
          </cell>
        </row>
        <row r="176">
          <cell r="D176" t="str">
            <v>Convencion 6155</v>
          </cell>
          <cell r="E176" t="str">
            <v>A6155A</v>
          </cell>
          <cell r="F176">
            <v>6155</v>
          </cell>
        </row>
        <row r="177">
          <cell r="D177" t="str">
            <v>Convencion 6164</v>
          </cell>
          <cell r="E177" t="str">
            <v>A6164A</v>
          </cell>
          <cell r="F177">
            <v>6164</v>
          </cell>
        </row>
        <row r="178">
          <cell r="D178" t="str">
            <v>Convencion 6165</v>
          </cell>
          <cell r="E178" t="str">
            <v>A6165A</v>
          </cell>
        </row>
        <row r="179">
          <cell r="D179" t="str">
            <v>Convencion 6166</v>
          </cell>
          <cell r="E179" t="str">
            <v>A6166A</v>
          </cell>
        </row>
        <row r="180">
          <cell r="D180" t="str">
            <v>Convencion 6119</v>
          </cell>
          <cell r="E180" t="str">
            <v>A6119A</v>
          </cell>
          <cell r="F180">
            <v>6119</v>
          </cell>
        </row>
        <row r="181">
          <cell r="D181" t="str">
            <v>Convencion 6126</v>
          </cell>
          <cell r="E181" t="str">
            <v>A6126A</v>
          </cell>
          <cell r="F181">
            <v>6126</v>
          </cell>
        </row>
        <row r="182">
          <cell r="D182" t="str">
            <v>Convencion 6153</v>
          </cell>
          <cell r="E182" t="str">
            <v>A6153A</v>
          </cell>
          <cell r="F182">
            <v>6153</v>
          </cell>
        </row>
        <row r="183">
          <cell r="D183" t="str">
            <v>Convencion 6167</v>
          </cell>
          <cell r="E183" t="str">
            <v>A6167A</v>
          </cell>
        </row>
        <row r="184">
          <cell r="D184" t="str">
            <v>Convencion 6134</v>
          </cell>
          <cell r="E184" t="str">
            <v>A6134A</v>
          </cell>
          <cell r="F184">
            <v>6134</v>
          </cell>
        </row>
        <row r="185">
          <cell r="D185" t="str">
            <v>Convencion 6197</v>
          </cell>
          <cell r="E185" t="str">
            <v>A6197A</v>
          </cell>
          <cell r="F185">
            <v>6197</v>
          </cell>
        </row>
        <row r="186">
          <cell r="D186" t="str">
            <v>Convencion 6135</v>
          </cell>
          <cell r="E186" t="str">
            <v>A6135A</v>
          </cell>
          <cell r="F186">
            <v>6135</v>
          </cell>
        </row>
        <row r="187">
          <cell r="D187" t="str">
            <v>Convencion 6136</v>
          </cell>
          <cell r="E187" t="str">
            <v>A6136A</v>
          </cell>
          <cell r="F187">
            <v>6136</v>
          </cell>
        </row>
        <row r="188">
          <cell r="D188" t="str">
            <v>Convencion PAST</v>
          </cell>
          <cell r="E188" t="str">
            <v>APASTO</v>
          </cell>
        </row>
        <row r="189">
          <cell r="D189" t="str">
            <v>Convencion 6138</v>
          </cell>
          <cell r="E189" t="str">
            <v>A6138A</v>
          </cell>
        </row>
        <row r="190">
          <cell r="D190" t="str">
            <v>Convencion VODA</v>
          </cell>
          <cell r="E190" t="str">
            <v>AVODAF</v>
          </cell>
        </row>
        <row r="191">
          <cell r="D191" t="str">
            <v>Convencion 6140</v>
          </cell>
          <cell r="E191" t="str">
            <v>A6140A</v>
          </cell>
        </row>
        <row r="192">
          <cell r="D192" t="str">
            <v>Convencion 6154</v>
          </cell>
          <cell r="E192" t="str">
            <v>A6154A</v>
          </cell>
        </row>
        <row r="193">
          <cell r="D193" t="str">
            <v>Convencion 6137</v>
          </cell>
          <cell r="E193" t="str">
            <v>A6137A</v>
          </cell>
        </row>
        <row r="194">
          <cell r="D194" t="str">
            <v>Convencion RFEL</v>
          </cell>
          <cell r="E194" t="str">
            <v>ARFELX</v>
          </cell>
        </row>
        <row r="195">
          <cell r="D195" t="str">
            <v>Convencion 6141 A</v>
          </cell>
          <cell r="E195" t="str">
            <v>A6141 01</v>
          </cell>
          <cell r="F195">
            <v>6141</v>
          </cell>
        </row>
        <row r="196">
          <cell r="D196" t="str">
            <v>Convencion 6141 B</v>
          </cell>
          <cell r="E196" t="str">
            <v>A6141 02</v>
          </cell>
          <cell r="F196">
            <v>6212</v>
          </cell>
        </row>
        <row r="197">
          <cell r="D197" t="str">
            <v>Convencion 6240 A</v>
          </cell>
          <cell r="E197" t="str">
            <v>A6240A</v>
          </cell>
          <cell r="F197">
            <v>6240</v>
          </cell>
        </row>
        <row r="198">
          <cell r="D198" t="str">
            <v>Convencion 6156</v>
          </cell>
          <cell r="E198" t="str">
            <v>A6156A</v>
          </cell>
          <cell r="F198">
            <v>6156</v>
          </cell>
        </row>
        <row r="199">
          <cell r="D199" t="str">
            <v>Convencion 6156</v>
          </cell>
          <cell r="E199" t="str">
            <v>A6156A</v>
          </cell>
          <cell r="F199">
            <v>6156</v>
          </cell>
        </row>
        <row r="200">
          <cell r="D200" t="str">
            <v>Convencion 6178</v>
          </cell>
          <cell r="E200" t="str">
            <v>A6178 03</v>
          </cell>
          <cell r="F200">
            <v>6178</v>
          </cell>
        </row>
        <row r="201">
          <cell r="D201" t="str">
            <v>Convencion 6178</v>
          </cell>
          <cell r="E201" t="str">
            <v>A6178 04A</v>
          </cell>
          <cell r="F201">
            <v>6178</v>
          </cell>
        </row>
        <row r="202">
          <cell r="D202" t="str">
            <v>Convencion 6178</v>
          </cell>
          <cell r="E202" t="str">
            <v>A6178 04B</v>
          </cell>
          <cell r="F202">
            <v>6178</v>
          </cell>
        </row>
        <row r="203">
          <cell r="D203" t="str">
            <v>Convencion 6159</v>
          </cell>
          <cell r="E203" t="str">
            <v>A6159A</v>
          </cell>
        </row>
        <row r="204">
          <cell r="D204" t="str">
            <v>Convencion 6160</v>
          </cell>
          <cell r="E204" t="str">
            <v>A6160A</v>
          </cell>
        </row>
        <row r="205">
          <cell r="D205" t="str">
            <v>Convencion 6161</v>
          </cell>
          <cell r="E205" t="str">
            <v>A6161A</v>
          </cell>
        </row>
        <row r="206">
          <cell r="D206" t="str">
            <v>Convencion 6162</v>
          </cell>
          <cell r="E206" t="str">
            <v>A6162A</v>
          </cell>
        </row>
        <row r="207">
          <cell r="D207" t="str">
            <v>Convencion 6168</v>
          </cell>
          <cell r="E207" t="str">
            <v>A6168A</v>
          </cell>
        </row>
        <row r="208">
          <cell r="D208" t="str">
            <v>Convencion 6168</v>
          </cell>
          <cell r="E208" t="str">
            <v>A6168B</v>
          </cell>
        </row>
        <row r="209">
          <cell r="D209" t="str">
            <v>Convencion 6168</v>
          </cell>
          <cell r="E209" t="str">
            <v>A6168C</v>
          </cell>
        </row>
        <row r="210">
          <cell r="D210" t="str">
            <v>Convencion 6168</v>
          </cell>
          <cell r="E210" t="str">
            <v>A6168D</v>
          </cell>
        </row>
        <row r="211">
          <cell r="D211" t="str">
            <v>Convencion 6168</v>
          </cell>
          <cell r="E211" t="str">
            <v>A6168E</v>
          </cell>
        </row>
        <row r="212">
          <cell r="D212" t="str">
            <v>Convencion 6168</v>
          </cell>
          <cell r="E212" t="str">
            <v>A6168F</v>
          </cell>
        </row>
        <row r="213">
          <cell r="D213" t="str">
            <v>Convencion 6168</v>
          </cell>
          <cell r="E213" t="str">
            <v>A6168G</v>
          </cell>
        </row>
        <row r="214">
          <cell r="D214" t="str">
            <v>Convencion 6168</v>
          </cell>
          <cell r="E214" t="str">
            <v>A6168H</v>
          </cell>
        </row>
        <row r="215">
          <cell r="D215" t="str">
            <v>Convencion 6168</v>
          </cell>
          <cell r="E215" t="str">
            <v>A6168I</v>
          </cell>
        </row>
        <row r="216">
          <cell r="D216" t="str">
            <v>Convencion 6168</v>
          </cell>
          <cell r="E216" t="str">
            <v>A6168J</v>
          </cell>
        </row>
        <row r="217">
          <cell r="D217" t="str">
            <v>Convencion 6168</v>
          </cell>
          <cell r="E217" t="str">
            <v>A6168K</v>
          </cell>
        </row>
        <row r="218">
          <cell r="D218" t="str">
            <v>Convencion 6168</v>
          </cell>
          <cell r="E218" t="str">
            <v>A6168L</v>
          </cell>
        </row>
        <row r="219">
          <cell r="D219" t="str">
            <v>Convencion 6169</v>
          </cell>
          <cell r="E219" t="str">
            <v>A6169A</v>
          </cell>
        </row>
        <row r="220">
          <cell r="D220" t="str">
            <v>Convencion 6169</v>
          </cell>
          <cell r="E220" t="str">
            <v>A6169B</v>
          </cell>
        </row>
        <row r="221">
          <cell r="D221" t="str">
            <v>Convencion 6169</v>
          </cell>
          <cell r="E221" t="str">
            <v>A6169C</v>
          </cell>
        </row>
        <row r="222">
          <cell r="D222" t="str">
            <v>Convencion 6169</v>
          </cell>
          <cell r="E222" t="str">
            <v>A6169D</v>
          </cell>
        </row>
        <row r="223">
          <cell r="D223" t="str">
            <v>Convencion 6169</v>
          </cell>
          <cell r="E223" t="str">
            <v>A6169E</v>
          </cell>
        </row>
        <row r="224">
          <cell r="D224" t="str">
            <v>Convencion 6169</v>
          </cell>
          <cell r="E224" t="str">
            <v>A6169F</v>
          </cell>
        </row>
        <row r="225">
          <cell r="D225" t="str">
            <v>Convencion 6169</v>
          </cell>
          <cell r="E225" t="str">
            <v>A6169G</v>
          </cell>
        </row>
        <row r="226">
          <cell r="D226" t="str">
            <v>Convencion 6169</v>
          </cell>
          <cell r="E226" t="str">
            <v>A6169H</v>
          </cell>
        </row>
        <row r="227">
          <cell r="D227" t="str">
            <v>Convencion 6169</v>
          </cell>
          <cell r="E227" t="str">
            <v>A6169I</v>
          </cell>
        </row>
        <row r="228">
          <cell r="D228" t="str">
            <v>Convencion 6169</v>
          </cell>
          <cell r="E228" t="str">
            <v>A6169J</v>
          </cell>
        </row>
        <row r="229">
          <cell r="D229" t="str">
            <v>Convencion 6169</v>
          </cell>
          <cell r="E229" t="str">
            <v>A6169K</v>
          </cell>
        </row>
        <row r="230">
          <cell r="D230" t="str">
            <v>Convencion 6169</v>
          </cell>
          <cell r="E230" t="str">
            <v>A6169L</v>
          </cell>
        </row>
        <row r="231">
          <cell r="D231" t="str">
            <v>Convencion 6170</v>
          </cell>
          <cell r="E231" t="str">
            <v>A6170A</v>
          </cell>
        </row>
        <row r="232">
          <cell r="D232" t="str">
            <v>Convencion 6170</v>
          </cell>
          <cell r="E232" t="str">
            <v>A6170B</v>
          </cell>
        </row>
        <row r="233">
          <cell r="D233" t="str">
            <v>Convencion 6170</v>
          </cell>
          <cell r="E233" t="str">
            <v>A6170C</v>
          </cell>
        </row>
        <row r="234">
          <cell r="D234" t="str">
            <v>Convencion 6170</v>
          </cell>
          <cell r="E234" t="str">
            <v>A6170D</v>
          </cell>
        </row>
        <row r="235">
          <cell r="D235" t="str">
            <v>Convencion 6170</v>
          </cell>
          <cell r="E235" t="str">
            <v>A6170E</v>
          </cell>
        </row>
        <row r="236">
          <cell r="D236" t="str">
            <v>Convencion 6170</v>
          </cell>
          <cell r="E236" t="str">
            <v>A6170F</v>
          </cell>
        </row>
        <row r="237">
          <cell r="D237" t="str">
            <v>Convencion 6170</v>
          </cell>
          <cell r="E237" t="str">
            <v>A6170G</v>
          </cell>
        </row>
        <row r="238">
          <cell r="D238" t="str">
            <v>Convencion 6170</v>
          </cell>
          <cell r="E238" t="str">
            <v>A6170H</v>
          </cell>
        </row>
        <row r="239">
          <cell r="D239" t="str">
            <v>Convencion 6179</v>
          </cell>
          <cell r="E239" t="str">
            <v>A6179A</v>
          </cell>
          <cell r="F239">
            <v>6179</v>
          </cell>
        </row>
        <row r="240">
          <cell r="D240" t="str">
            <v>Convencion 6180 A</v>
          </cell>
          <cell r="E240" t="str">
            <v>A6180A</v>
          </cell>
          <cell r="F240">
            <v>6180</v>
          </cell>
        </row>
        <row r="241">
          <cell r="D241" t="str">
            <v>Convencion 6181 A</v>
          </cell>
          <cell r="E241" t="str">
            <v>A6181A</v>
          </cell>
          <cell r="F241">
            <v>6181</v>
          </cell>
        </row>
        <row r="242">
          <cell r="D242" t="str">
            <v>Convencion 6185</v>
          </cell>
          <cell r="E242" t="str">
            <v>A6185A</v>
          </cell>
        </row>
        <row r="243">
          <cell r="D243" t="str">
            <v>Convencion 6186</v>
          </cell>
          <cell r="E243" t="str">
            <v>A6186A</v>
          </cell>
        </row>
        <row r="244">
          <cell r="D244" t="str">
            <v>Convencion 6188 A</v>
          </cell>
          <cell r="E244" t="str">
            <v>A6188A</v>
          </cell>
          <cell r="F244">
            <v>6188</v>
          </cell>
        </row>
        <row r="245">
          <cell r="D245" t="str">
            <v>Convencion 6188 B</v>
          </cell>
          <cell r="E245" t="str">
            <v>A6188B</v>
          </cell>
        </row>
        <row r="246">
          <cell r="D246" t="str">
            <v>Convencion 6189</v>
          </cell>
          <cell r="E246" t="str">
            <v>A6189A</v>
          </cell>
          <cell r="F246">
            <v>6189</v>
          </cell>
        </row>
        <row r="247">
          <cell r="D247" t="str">
            <v>Convencion 6190</v>
          </cell>
          <cell r="E247" t="str">
            <v>A6190A</v>
          </cell>
        </row>
        <row r="248">
          <cell r="D248" t="str">
            <v>Convencion 6190</v>
          </cell>
          <cell r="E248" t="str">
            <v>A6190B</v>
          </cell>
        </row>
        <row r="249">
          <cell r="D249" t="str">
            <v>Convencion 6190</v>
          </cell>
          <cell r="E249" t="str">
            <v>A6190C</v>
          </cell>
        </row>
        <row r="250">
          <cell r="D250" t="str">
            <v>Convencion 6190</v>
          </cell>
          <cell r="E250" t="str">
            <v>A6190D</v>
          </cell>
        </row>
        <row r="251">
          <cell r="D251" t="str">
            <v>Convencion 6190</v>
          </cell>
          <cell r="E251" t="str">
            <v>A6190E</v>
          </cell>
        </row>
        <row r="252">
          <cell r="D252" t="str">
            <v>Convencion 6190</v>
          </cell>
          <cell r="E252" t="str">
            <v>A6190F</v>
          </cell>
        </row>
        <row r="253">
          <cell r="D253" t="str">
            <v>Convencion 6190</v>
          </cell>
          <cell r="E253" t="str">
            <v>A6190G</v>
          </cell>
        </row>
        <row r="254">
          <cell r="D254" t="str">
            <v>Convencion 6190</v>
          </cell>
          <cell r="E254" t="str">
            <v>A6190H</v>
          </cell>
        </row>
        <row r="255">
          <cell r="D255" t="str">
            <v>Convencion 6190</v>
          </cell>
          <cell r="E255" t="str">
            <v>A6190I</v>
          </cell>
        </row>
        <row r="256">
          <cell r="D256" t="str">
            <v>Convencion 6190</v>
          </cell>
          <cell r="E256" t="str">
            <v>A6190J</v>
          </cell>
        </row>
        <row r="257">
          <cell r="D257" t="str">
            <v>Convencion 6190</v>
          </cell>
          <cell r="E257" t="str">
            <v>A6190K</v>
          </cell>
        </row>
        <row r="258">
          <cell r="D258" t="str">
            <v>Convencion 6190</v>
          </cell>
          <cell r="E258" t="str">
            <v>A6190L</v>
          </cell>
        </row>
        <row r="259">
          <cell r="D259" t="str">
            <v>Convencion 6191</v>
          </cell>
          <cell r="E259" t="str">
            <v>A6191A</v>
          </cell>
        </row>
        <row r="260">
          <cell r="D260" t="str">
            <v>Convencion 6191</v>
          </cell>
          <cell r="E260" t="str">
            <v>A6191B</v>
          </cell>
        </row>
        <row r="261">
          <cell r="D261" t="str">
            <v>Convencion 6191</v>
          </cell>
          <cell r="E261" t="str">
            <v>A6191C</v>
          </cell>
        </row>
        <row r="262">
          <cell r="D262" t="str">
            <v>Convencion 6191</v>
          </cell>
          <cell r="E262" t="str">
            <v>A6191D</v>
          </cell>
        </row>
        <row r="263">
          <cell r="D263" t="str">
            <v>Convencion 6191</v>
          </cell>
          <cell r="E263" t="str">
            <v>A6191E</v>
          </cell>
        </row>
        <row r="264">
          <cell r="D264" t="str">
            <v>Convencion 6191</v>
          </cell>
          <cell r="E264" t="str">
            <v>A6191F</v>
          </cell>
        </row>
        <row r="265">
          <cell r="D265" t="str">
            <v>Convencion 6191</v>
          </cell>
          <cell r="E265" t="str">
            <v>A6191G</v>
          </cell>
        </row>
        <row r="266">
          <cell r="D266" t="str">
            <v>Convencion 6191</v>
          </cell>
          <cell r="E266" t="str">
            <v>A6191H</v>
          </cell>
        </row>
        <row r="267">
          <cell r="D267" t="str">
            <v>Convencion 6191</v>
          </cell>
          <cell r="E267" t="str">
            <v>A6191I</v>
          </cell>
        </row>
        <row r="268">
          <cell r="D268" t="str">
            <v>Convencion 6191</v>
          </cell>
          <cell r="E268" t="str">
            <v>A6191J</v>
          </cell>
        </row>
        <row r="269">
          <cell r="D269" t="str">
            <v>Convencion 6191</v>
          </cell>
          <cell r="E269" t="str">
            <v>A6191K</v>
          </cell>
        </row>
        <row r="270">
          <cell r="D270" t="str">
            <v>Convencion 6191</v>
          </cell>
          <cell r="E270" t="str">
            <v>A6191L</v>
          </cell>
        </row>
        <row r="271">
          <cell r="D271" t="str">
            <v>Convencion 6192</v>
          </cell>
          <cell r="E271" t="str">
            <v>A6192A</v>
          </cell>
        </row>
        <row r="272">
          <cell r="D272" t="str">
            <v>Convencion 6192</v>
          </cell>
          <cell r="E272" t="str">
            <v>A6192B</v>
          </cell>
        </row>
        <row r="273">
          <cell r="D273" t="str">
            <v>Convencion 6192</v>
          </cell>
          <cell r="E273" t="str">
            <v>A6192C</v>
          </cell>
        </row>
        <row r="274">
          <cell r="D274" t="str">
            <v>Convencion 6192</v>
          </cell>
          <cell r="E274" t="str">
            <v>A6192D</v>
          </cell>
        </row>
        <row r="275">
          <cell r="D275" t="str">
            <v>Convencion 6192</v>
          </cell>
          <cell r="E275" t="str">
            <v>A6192E</v>
          </cell>
        </row>
        <row r="276">
          <cell r="D276" t="str">
            <v>Convencion 6192</v>
          </cell>
          <cell r="E276" t="str">
            <v>A6192F</v>
          </cell>
        </row>
        <row r="277">
          <cell r="D277" t="str">
            <v>Convencion 6192</v>
          </cell>
          <cell r="E277" t="str">
            <v>A6192G</v>
          </cell>
        </row>
        <row r="278">
          <cell r="D278" t="str">
            <v>Convencion 6192</v>
          </cell>
          <cell r="E278" t="str">
            <v>A6192H</v>
          </cell>
        </row>
        <row r="279">
          <cell r="D279" t="str">
            <v>Convencion 6193</v>
          </cell>
          <cell r="E279" t="str">
            <v>A6193A</v>
          </cell>
        </row>
        <row r="280">
          <cell r="D280" t="str">
            <v>Convencion 6193</v>
          </cell>
          <cell r="E280" t="str">
            <v>A6193B</v>
          </cell>
        </row>
        <row r="281">
          <cell r="D281" t="str">
            <v>Convencion 6193</v>
          </cell>
          <cell r="E281" t="str">
            <v>A6193C</v>
          </cell>
        </row>
        <row r="282">
          <cell r="D282" t="str">
            <v>Convencion 6193</v>
          </cell>
          <cell r="E282" t="str">
            <v>A6193D</v>
          </cell>
        </row>
        <row r="283">
          <cell r="D283" t="str">
            <v>Convencion 6193</v>
          </cell>
          <cell r="E283" t="str">
            <v>A6193E</v>
          </cell>
        </row>
        <row r="284">
          <cell r="D284" t="str">
            <v>Convencion 6193</v>
          </cell>
          <cell r="E284" t="str">
            <v>A6193F</v>
          </cell>
        </row>
        <row r="285">
          <cell r="D285" t="str">
            <v>Convencion 6193</v>
          </cell>
          <cell r="E285" t="str">
            <v>A6193G</v>
          </cell>
        </row>
        <row r="286">
          <cell r="D286" t="str">
            <v>Convencion 6193</v>
          </cell>
          <cell r="E286" t="str">
            <v>A6193H</v>
          </cell>
        </row>
        <row r="287">
          <cell r="D287" t="str">
            <v>Convencion 6193</v>
          </cell>
          <cell r="E287" t="str">
            <v>A6193I</v>
          </cell>
        </row>
        <row r="288">
          <cell r="D288" t="str">
            <v>Convencion 6193</v>
          </cell>
          <cell r="E288" t="str">
            <v>A6193J</v>
          </cell>
        </row>
        <row r="289">
          <cell r="D289" t="str">
            <v>Convencion 6193</v>
          </cell>
          <cell r="E289" t="str">
            <v>A6193K</v>
          </cell>
        </row>
        <row r="290">
          <cell r="D290" t="str">
            <v>Convencion 6193</v>
          </cell>
          <cell r="E290" t="str">
            <v>A6193L</v>
          </cell>
        </row>
        <row r="291">
          <cell r="D291" t="str">
            <v>Convencion 6194</v>
          </cell>
          <cell r="E291" t="str">
            <v>A6194A</v>
          </cell>
        </row>
        <row r="292">
          <cell r="D292" t="str">
            <v>Convencion 6194</v>
          </cell>
          <cell r="E292" t="str">
            <v>A6194B</v>
          </cell>
        </row>
        <row r="293">
          <cell r="D293" t="str">
            <v>Convencion 6194</v>
          </cell>
          <cell r="E293" t="str">
            <v>A6194C</v>
          </cell>
        </row>
        <row r="294">
          <cell r="D294" t="str">
            <v>Convencion 6194</v>
          </cell>
          <cell r="E294" t="str">
            <v>A6194D</v>
          </cell>
        </row>
        <row r="295">
          <cell r="D295" t="str">
            <v>Convencion 6194</v>
          </cell>
          <cell r="E295" t="str">
            <v>A6194E</v>
          </cell>
        </row>
        <row r="296">
          <cell r="D296" t="str">
            <v>Convencion 6194</v>
          </cell>
          <cell r="E296" t="str">
            <v>A6194F</v>
          </cell>
        </row>
        <row r="297">
          <cell r="D297" t="str">
            <v>Convencion 6194</v>
          </cell>
          <cell r="E297" t="str">
            <v>A6194G</v>
          </cell>
        </row>
        <row r="298">
          <cell r="D298" t="str">
            <v>Convencion 6194</v>
          </cell>
          <cell r="E298" t="str">
            <v>A6194H</v>
          </cell>
        </row>
        <row r="299">
          <cell r="D299" t="str">
            <v>Convencion 6194</v>
          </cell>
          <cell r="E299" t="str">
            <v>A6194I</v>
          </cell>
        </row>
        <row r="300">
          <cell r="D300" t="str">
            <v>Convencion 6194</v>
          </cell>
          <cell r="E300" t="str">
            <v>A6194J</v>
          </cell>
        </row>
        <row r="301">
          <cell r="D301" t="str">
            <v>Convencion 6194</v>
          </cell>
          <cell r="E301" t="str">
            <v>A6194K</v>
          </cell>
        </row>
        <row r="302">
          <cell r="D302" t="str">
            <v>Convencion 6194</v>
          </cell>
          <cell r="E302" t="str">
            <v>A6194L</v>
          </cell>
        </row>
        <row r="303">
          <cell r="D303" t="str">
            <v>Convencion 6195</v>
          </cell>
          <cell r="E303" t="str">
            <v>A6195A</v>
          </cell>
        </row>
        <row r="304">
          <cell r="D304" t="str">
            <v>Convencion 6195</v>
          </cell>
          <cell r="E304" t="str">
            <v>A6195B</v>
          </cell>
        </row>
        <row r="305">
          <cell r="D305" t="str">
            <v>Convencion 6195</v>
          </cell>
          <cell r="E305" t="str">
            <v>A6195C</v>
          </cell>
        </row>
        <row r="306">
          <cell r="D306" t="str">
            <v>Convencion 6195</v>
          </cell>
          <cell r="E306" t="str">
            <v>A6195D</v>
          </cell>
        </row>
        <row r="307">
          <cell r="D307" t="str">
            <v>Convencion 6195</v>
          </cell>
          <cell r="E307" t="str">
            <v>A6195E</v>
          </cell>
        </row>
        <row r="308">
          <cell r="D308" t="str">
            <v>Convencion 6195</v>
          </cell>
          <cell r="E308" t="str">
            <v>A6195F</v>
          </cell>
        </row>
        <row r="309">
          <cell r="D309" t="str">
            <v>Convencion 6195</v>
          </cell>
          <cell r="E309" t="str">
            <v>A6195G</v>
          </cell>
        </row>
        <row r="310">
          <cell r="D310" t="str">
            <v>Convencion 6195</v>
          </cell>
          <cell r="E310" t="str">
            <v>A6195H</v>
          </cell>
        </row>
        <row r="311">
          <cell r="D311" t="str">
            <v>Convencion 6203</v>
          </cell>
          <cell r="E311" t="str">
            <v>A6203A</v>
          </cell>
        </row>
        <row r="312">
          <cell r="D312" t="str">
            <v>Convencion 6204</v>
          </cell>
          <cell r="E312" t="str">
            <v>A6204A</v>
          </cell>
        </row>
        <row r="313">
          <cell r="D313" t="str">
            <v>Convencion 6205</v>
          </cell>
          <cell r="E313" t="str">
            <v>A6205A</v>
          </cell>
        </row>
        <row r="314">
          <cell r="D314" t="str">
            <v>Convencion 6046</v>
          </cell>
          <cell r="E314" t="str">
            <v>C6046A</v>
          </cell>
        </row>
        <row r="315">
          <cell r="D315" t="str">
            <v>Convencion 6047</v>
          </cell>
          <cell r="E315" t="str">
            <v>C6047A</v>
          </cell>
        </row>
        <row r="316">
          <cell r="D316" t="str">
            <v>Convencion 6048</v>
          </cell>
          <cell r="E316" t="str">
            <v>C6048A</v>
          </cell>
        </row>
        <row r="317">
          <cell r="D317" t="str">
            <v>Convencion 6049</v>
          </cell>
          <cell r="E317" t="str">
            <v>C6049A</v>
          </cell>
        </row>
        <row r="318">
          <cell r="D318" t="str">
            <v>Convencion 6050</v>
          </cell>
          <cell r="E318" t="str">
            <v>C6050A</v>
          </cell>
        </row>
        <row r="319">
          <cell r="D319" t="str">
            <v>Convencion SPAC</v>
          </cell>
          <cell r="E319" t="str">
            <v>CSPAC</v>
          </cell>
        </row>
        <row r="320">
          <cell r="D320" t="str">
            <v>Convencion EXTE</v>
          </cell>
          <cell r="E320" t="str">
            <v>CEXTEND</v>
          </cell>
        </row>
        <row r="321">
          <cell r="D321" t="str">
            <v>Convencion AVAN</v>
          </cell>
          <cell r="E321" t="str">
            <v>CAVANT</v>
          </cell>
        </row>
        <row r="322">
          <cell r="D322" t="str">
            <v>Convencion AC</v>
          </cell>
          <cell r="E322" t="str">
            <v>FAC</v>
          </cell>
        </row>
        <row r="323">
          <cell r="D323" t="str">
            <v>Convencion OB</v>
          </cell>
          <cell r="E323" t="str">
            <v>FOB</v>
          </cell>
        </row>
        <row r="324">
          <cell r="D324" t="str">
            <v>Convencion OP</v>
          </cell>
          <cell r="E324" t="str">
            <v>FOP</v>
          </cell>
        </row>
        <row r="325">
          <cell r="D325" t="str">
            <v>Convencion OPF</v>
          </cell>
          <cell r="E325" t="str">
            <v>FOPF</v>
          </cell>
        </row>
        <row r="326">
          <cell r="D326" t="str">
            <v>Convencion TC</v>
          </cell>
          <cell r="E326" t="str">
            <v>FTC</v>
          </cell>
        </row>
        <row r="327">
          <cell r="D327" t="str">
            <v>Convencion VACI</v>
          </cell>
          <cell r="E327" t="str">
            <v>FVACIO</v>
          </cell>
        </row>
        <row r="328">
          <cell r="D328" t="str">
            <v>Convencion 100</v>
          </cell>
          <cell r="E328" t="str">
            <v>P100</v>
          </cell>
        </row>
        <row r="329">
          <cell r="D329" t="str">
            <v>Convencion 102</v>
          </cell>
          <cell r="E329" t="str">
            <v>P102</v>
          </cell>
        </row>
        <row r="330">
          <cell r="D330" t="str">
            <v>Convencion 104</v>
          </cell>
          <cell r="E330" t="str">
            <v>P104</v>
          </cell>
        </row>
        <row r="331">
          <cell r="D331" t="str">
            <v>Convencion FP1C</v>
          </cell>
          <cell r="E331" t="str">
            <v>PFP1C</v>
          </cell>
        </row>
        <row r="332">
          <cell r="D332" t="str">
            <v>Convencion FP2C</v>
          </cell>
          <cell r="E332" t="str">
            <v>PFP2C</v>
          </cell>
        </row>
        <row r="333">
          <cell r="D333" t="str">
            <v>Convencion FP3C</v>
          </cell>
          <cell r="E333" t="str">
            <v>PFP3C</v>
          </cell>
        </row>
        <row r="334">
          <cell r="D334" t="str">
            <v>Convencion 101</v>
          </cell>
          <cell r="E334" t="str">
            <v>P101</v>
          </cell>
        </row>
        <row r="335">
          <cell r="D335" t="str">
            <v>Convencion 103</v>
          </cell>
          <cell r="E335" t="str">
            <v>P103</v>
          </cell>
        </row>
        <row r="336">
          <cell r="D336" t="str">
            <v>Convencion 105</v>
          </cell>
          <cell r="E336" t="str">
            <v>P105</v>
          </cell>
        </row>
        <row r="337">
          <cell r="D337" t="str">
            <v>Convencion FP2E</v>
          </cell>
          <cell r="E337" t="str">
            <v>PFP2E</v>
          </cell>
        </row>
        <row r="338">
          <cell r="D338" t="str">
            <v>Convencion FP3E</v>
          </cell>
          <cell r="E338" t="str">
            <v>PFP3E</v>
          </cell>
        </row>
        <row r="339">
          <cell r="D339" t="str">
            <v>Convencion 15</v>
          </cell>
          <cell r="E339" t="str">
            <v>P15</v>
          </cell>
        </row>
        <row r="340">
          <cell r="D340" t="str">
            <v>Convencion 19</v>
          </cell>
          <cell r="E340" t="str">
            <v>P19</v>
          </cell>
        </row>
        <row r="341">
          <cell r="D341" t="str">
            <v>Convencion 6008</v>
          </cell>
          <cell r="E341" t="str">
            <v>R6008A</v>
          </cell>
          <cell r="F341">
            <v>6008</v>
          </cell>
        </row>
        <row r="342">
          <cell r="D342" t="str">
            <v>Convencion 6009</v>
          </cell>
          <cell r="E342" t="str">
            <v>R6009A</v>
          </cell>
          <cell r="F342">
            <v>6009</v>
          </cell>
        </row>
        <row r="343">
          <cell r="D343" t="str">
            <v>Convencion 6009</v>
          </cell>
          <cell r="E343" t="str">
            <v>R6009B</v>
          </cell>
        </row>
        <row r="344">
          <cell r="D344" t="str">
            <v>Convencion 6010</v>
          </cell>
          <cell r="E344" t="str">
            <v>R6010A</v>
          </cell>
          <cell r="F344">
            <v>6010</v>
          </cell>
        </row>
        <row r="345">
          <cell r="D345" t="str">
            <v>Convencion 6023</v>
          </cell>
          <cell r="E345" t="str">
            <v>R6023A</v>
          </cell>
          <cell r="F345">
            <v>6023</v>
          </cell>
        </row>
        <row r="346">
          <cell r="D346" t="str">
            <v>Convencion CRAU</v>
          </cell>
          <cell r="E346" t="str">
            <v>RCRAU</v>
          </cell>
        </row>
        <row r="347">
          <cell r="D347" t="str">
            <v>Convencion FIME</v>
          </cell>
          <cell r="E347" t="str">
            <v>RFIME</v>
          </cell>
        </row>
        <row r="348">
          <cell r="D348" t="str">
            <v>Convencion PACA</v>
          </cell>
          <cell r="E348" t="str">
            <v>RPACA</v>
          </cell>
        </row>
        <row r="349">
          <cell r="D349" t="str">
            <v>Convencion PACL</v>
          </cell>
          <cell r="E349" t="str">
            <v>RPACL</v>
          </cell>
        </row>
        <row r="350">
          <cell r="D350" t="str">
            <v>Convencion 6012</v>
          </cell>
          <cell r="E350" t="str">
            <v>R60121</v>
          </cell>
          <cell r="F350">
            <v>6012</v>
          </cell>
        </row>
        <row r="351">
          <cell r="D351" t="str">
            <v>Convencion ACCB</v>
          </cell>
          <cell r="E351" t="str">
            <v>RACCB</v>
          </cell>
        </row>
        <row r="352">
          <cell r="D352" t="str">
            <v>Convencion 6016</v>
          </cell>
          <cell r="E352" t="str">
            <v>R6016A</v>
          </cell>
          <cell r="F352">
            <v>6016</v>
          </cell>
        </row>
        <row r="353">
          <cell r="D353" t="str">
            <v>Convencion ESFI</v>
          </cell>
          <cell r="E353" t="str">
            <v>RESFI</v>
          </cell>
        </row>
        <row r="354">
          <cell r="D354" t="str">
            <v>Convencion 6036</v>
          </cell>
          <cell r="E354" t="str">
            <v>R6036A</v>
          </cell>
          <cell r="F354">
            <v>6036</v>
          </cell>
        </row>
        <row r="355">
          <cell r="D355" t="str">
            <v>Convencion 6037</v>
          </cell>
          <cell r="E355" t="str">
            <v>R6037A</v>
          </cell>
        </row>
        <row r="356">
          <cell r="D356" t="str">
            <v>Convencion EURO</v>
          </cell>
          <cell r="E356" t="str">
            <v>REURO</v>
          </cell>
        </row>
        <row r="357">
          <cell r="D357" t="str">
            <v>Convencion 6095 A</v>
          </cell>
          <cell r="E357" t="str">
            <v>R6095A</v>
          </cell>
          <cell r="F357" t="str">
            <v>6095 A</v>
          </cell>
        </row>
        <row r="358">
          <cell r="D358" t="str">
            <v>Convencion 6095 B</v>
          </cell>
          <cell r="E358" t="str">
            <v>R6095B</v>
          </cell>
          <cell r="F358" t="str">
            <v>6095 B</v>
          </cell>
        </row>
        <row r="359">
          <cell r="D359" t="str">
            <v>Convencion 6142</v>
          </cell>
          <cell r="E359" t="str">
            <v>R6142A</v>
          </cell>
          <cell r="F359">
            <v>6142</v>
          </cell>
        </row>
        <row r="360">
          <cell r="D360" t="str">
            <v>Convencion 6158 A</v>
          </cell>
          <cell r="E360" t="str">
            <v>R6158A</v>
          </cell>
          <cell r="F360" t="str">
            <v>6158 A</v>
          </cell>
        </row>
        <row r="361">
          <cell r="D361" t="str">
            <v>Convencion 6211 A</v>
          </cell>
          <cell r="E361" t="str">
            <v>R6211A</v>
          </cell>
          <cell r="F361" t="str">
            <v>6211 A</v>
          </cell>
        </row>
        <row r="362">
          <cell r="D362" t="str">
            <v>Convencion CAIX</v>
          </cell>
          <cell r="E362" t="str">
            <v>RCAIX</v>
          </cell>
        </row>
        <row r="363">
          <cell r="D363" t="str">
            <v>Convencion 6122</v>
          </cell>
          <cell r="E363" t="str">
            <v>R6122A</v>
          </cell>
        </row>
        <row r="364">
          <cell r="D364" t="str">
            <v>Convencion 6123</v>
          </cell>
          <cell r="E364" t="str">
            <v>R6123A</v>
          </cell>
          <cell r="F364">
            <v>6123</v>
          </cell>
        </row>
        <row r="365">
          <cell r="D365" t="str">
            <v>Convencion 6124</v>
          </cell>
          <cell r="E365" t="str">
            <v>R6124A</v>
          </cell>
          <cell r="F365">
            <v>6124</v>
          </cell>
        </row>
        <row r="366">
          <cell r="D366" t="str">
            <v>Convencion 6125</v>
          </cell>
          <cell r="E366" t="str">
            <v>R6125A</v>
          </cell>
          <cell r="F366">
            <v>6125</v>
          </cell>
        </row>
        <row r="367">
          <cell r="D367" t="str">
            <v>Convencion PBBH</v>
          </cell>
          <cell r="E367" t="str">
            <v>RPBBH</v>
          </cell>
        </row>
        <row r="368">
          <cell r="D368" t="str">
            <v>Convencion 6200 A</v>
          </cell>
          <cell r="E368" t="str">
            <v>A6200A</v>
          </cell>
        </row>
        <row r="369">
          <cell r="D369" t="str">
            <v>Convencion 6241</v>
          </cell>
          <cell r="E369" t="str">
            <v>a6241a</v>
          </cell>
          <cell r="F369">
            <v>6241</v>
          </cell>
        </row>
        <row r="370">
          <cell r="D370" t="str">
            <v>Convencion 6242</v>
          </cell>
          <cell r="E370" t="str">
            <v>a6242a</v>
          </cell>
          <cell r="F370">
            <v>6242</v>
          </cell>
        </row>
        <row r="371">
          <cell r="D371" t="str">
            <v>Convencion 6216 A</v>
          </cell>
          <cell r="E371" t="str">
            <v>a6216a</v>
          </cell>
        </row>
        <row r="372">
          <cell r="D372" t="str">
            <v>Convencion 6234 A</v>
          </cell>
          <cell r="E372" t="str">
            <v>A6234A</v>
          </cell>
          <cell r="F372">
            <v>6234</v>
          </cell>
        </row>
        <row r="373">
          <cell r="D373" t="str">
            <v>Convencion 6213</v>
          </cell>
          <cell r="E373" t="str">
            <v>A6213A</v>
          </cell>
          <cell r="F373">
            <v>6213</v>
          </cell>
        </row>
        <row r="374">
          <cell r="D374" t="str">
            <v>Convencion 6214</v>
          </cell>
          <cell r="E374" t="str">
            <v>A6214A</v>
          </cell>
        </row>
        <row r="375">
          <cell r="D375" t="str">
            <v>Convencion 6253</v>
          </cell>
          <cell r="E375" t="str">
            <v>A6253A</v>
          </cell>
        </row>
        <row r="376">
          <cell r="D376" t="str">
            <v>Convencion 6077 B</v>
          </cell>
          <cell r="E376" t="str">
            <v>A6077B</v>
          </cell>
        </row>
        <row r="377">
          <cell r="D377" t="str">
            <v>Convencion 6217</v>
          </cell>
          <cell r="E377" t="str">
            <v>A6217A</v>
          </cell>
        </row>
        <row r="378">
          <cell r="D378" t="str">
            <v>Convencion 6215</v>
          </cell>
          <cell r="E378" t="str">
            <v>A6215A</v>
          </cell>
          <cell r="F378">
            <v>6215</v>
          </cell>
        </row>
        <row r="379">
          <cell r="D379" t="str">
            <v>Convencion 6210 A</v>
          </cell>
          <cell r="F379">
            <v>6210</v>
          </cell>
        </row>
        <row r="380">
          <cell r="D380" t="str">
            <v>Convencion 6227 A</v>
          </cell>
          <cell r="F380">
            <v>6227</v>
          </cell>
        </row>
        <row r="381">
          <cell r="D381" t="str">
            <v>Convencion 6228</v>
          </cell>
          <cell r="E381" t="str">
            <v>A6228</v>
          </cell>
          <cell r="F381">
            <v>6269</v>
          </cell>
        </row>
        <row r="382">
          <cell r="D382" t="str">
            <v>Convencion 6252</v>
          </cell>
          <cell r="E382" t="str">
            <v>A6252A</v>
          </cell>
        </row>
        <row r="383">
          <cell r="D383" t="str">
            <v>Convencion 6127</v>
          </cell>
          <cell r="E383" t="str">
            <v>A6127A</v>
          </cell>
          <cell r="F383">
            <v>6127</v>
          </cell>
        </row>
        <row r="384">
          <cell r="D384" t="str">
            <v>Convencion 6128</v>
          </cell>
          <cell r="E384" t="str">
            <v>A6128A</v>
          </cell>
        </row>
        <row r="385">
          <cell r="D385" t="str">
            <v>Convencion 6281</v>
          </cell>
          <cell r="E385" t="str">
            <v>A6281A</v>
          </cell>
        </row>
        <row r="386">
          <cell r="D386" t="str">
            <v>Convencion 6286</v>
          </cell>
          <cell r="E386" t="str">
            <v>A6286</v>
          </cell>
        </row>
        <row r="387">
          <cell r="D387" t="str">
            <v>Convencion 6287</v>
          </cell>
          <cell r="E387" t="str">
            <v>A6287</v>
          </cell>
        </row>
        <row r="388">
          <cell r="D388" t="str">
            <v>Convencion 6288</v>
          </cell>
          <cell r="E388" t="str">
            <v>A6288</v>
          </cell>
        </row>
        <row r="389">
          <cell r="D389" t="str">
            <v>Convencion 6289</v>
          </cell>
          <cell r="E389" t="str">
            <v>A6289</v>
          </cell>
        </row>
        <row r="390">
          <cell r="D390" t="str">
            <v>Convencion 6290</v>
          </cell>
          <cell r="E390" t="str">
            <v>A6290</v>
          </cell>
        </row>
        <row r="391">
          <cell r="D391" t="str">
            <v>Convencion 6299</v>
          </cell>
          <cell r="E391" t="str">
            <v>A6299</v>
          </cell>
        </row>
        <row r="392">
          <cell r="D392" t="str">
            <v>Convencion 6300</v>
          </cell>
          <cell r="E392" t="str">
            <v>A6300</v>
          </cell>
        </row>
        <row r="393">
          <cell r="D393" t="str">
            <v>Convencion 6301</v>
          </cell>
          <cell r="E393" t="str">
            <v>A6301</v>
          </cell>
        </row>
        <row r="394">
          <cell r="D394" t="str">
            <v>Convencion 6302</v>
          </cell>
          <cell r="E394" t="str">
            <v>A6302</v>
          </cell>
        </row>
        <row r="395">
          <cell r="D395" t="str">
            <v>Convencion 6236</v>
          </cell>
          <cell r="E395" t="str">
            <v>A6236A</v>
          </cell>
          <cell r="F395">
            <v>6236</v>
          </cell>
        </row>
        <row r="396">
          <cell r="D396" t="str">
            <v>Convencion 6239</v>
          </cell>
          <cell r="E396" t="str">
            <v>A6239A</v>
          </cell>
        </row>
        <row r="397">
          <cell r="D397" t="str">
            <v>Convencion 6255</v>
          </cell>
          <cell r="E397" t="str">
            <v>A6255A</v>
          </cell>
        </row>
        <row r="398">
          <cell r="D398" t="str">
            <v>Convencion 6256</v>
          </cell>
          <cell r="E398" t="str">
            <v>A6256A</v>
          </cell>
        </row>
        <row r="399">
          <cell r="D399" t="str">
            <v>Convencion 6207 B</v>
          </cell>
          <cell r="E399" t="str">
            <v>A6207B</v>
          </cell>
          <cell r="F399">
            <v>6207</v>
          </cell>
        </row>
        <row r="400">
          <cell r="D400" t="str">
            <v>Convencion 6098</v>
          </cell>
          <cell r="E400" t="str">
            <v>A6098A</v>
          </cell>
        </row>
        <row r="401">
          <cell r="D401" t="str">
            <v>Convencion 6199A</v>
          </cell>
          <cell r="E401" t="str">
            <v>A6199A</v>
          </cell>
        </row>
        <row r="402">
          <cell r="D402" t="str">
            <v>Convencion 6200C</v>
          </cell>
          <cell r="E402" t="str">
            <v>A6200C</v>
          </cell>
        </row>
        <row r="403">
          <cell r="D403" t="str">
            <v>Convencion 6206A</v>
          </cell>
          <cell r="E403" t="str">
            <v>A6206A</v>
          </cell>
        </row>
        <row r="404">
          <cell r="D404" t="str">
            <v>Convencion 6064 03</v>
          </cell>
          <cell r="E404" t="str">
            <v>A6064 03</v>
          </cell>
        </row>
        <row r="405">
          <cell r="D405" t="str">
            <v>Convencion 6158 B</v>
          </cell>
          <cell r="E405" t="str">
            <v>R6158B</v>
          </cell>
          <cell r="F405" t="str">
            <v>6158 B</v>
          </cell>
        </row>
        <row r="406">
          <cell r="D406" t="str">
            <v>Convencion 6304</v>
          </cell>
          <cell r="E406" t="str">
            <v>A6304A</v>
          </cell>
        </row>
        <row r="407">
          <cell r="D407" t="str">
            <v>Convencion 6291</v>
          </cell>
          <cell r="E407" t="str">
            <v>A6291A</v>
          </cell>
        </row>
        <row r="408">
          <cell r="D408" t="str">
            <v>Convencion 6292</v>
          </cell>
          <cell r="E408" t="str">
            <v>A6292A</v>
          </cell>
        </row>
        <row r="409">
          <cell r="D409" t="str">
            <v>Convencion 6312 A</v>
          </cell>
          <cell r="E409" t="str">
            <v>A6312A</v>
          </cell>
        </row>
        <row r="410">
          <cell r="D410" t="str">
            <v>Convencion 6313 A</v>
          </cell>
          <cell r="E410" t="str">
            <v>A6313A</v>
          </cell>
        </row>
        <row r="411">
          <cell r="D411" t="str">
            <v>Convencion 6314 A</v>
          </cell>
          <cell r="E411" t="str">
            <v>A6314A</v>
          </cell>
        </row>
        <row r="412">
          <cell r="D412" t="str">
            <v>Convencion 6208 A</v>
          </cell>
          <cell r="F412">
            <v>6208</v>
          </cell>
        </row>
        <row r="413">
          <cell r="D413" t="str">
            <v>Convencion 6122</v>
          </cell>
          <cell r="F413">
            <v>6122</v>
          </cell>
        </row>
        <row r="414">
          <cell r="D414" t="str">
            <v>Convencion 6123</v>
          </cell>
          <cell r="F414">
            <v>6123</v>
          </cell>
        </row>
        <row r="415">
          <cell r="D415" t="str">
            <v>Convencion 6124</v>
          </cell>
          <cell r="F415">
            <v>6124</v>
          </cell>
        </row>
        <row r="416">
          <cell r="D416" t="str">
            <v>Convencion 6125</v>
          </cell>
          <cell r="F416">
            <v>6125</v>
          </cell>
        </row>
      </sheetData>
      <sheetData sheetId="90"/>
      <sheetData sheetId="91" refreshError="1">
        <row r="3">
          <cell r="C3">
            <v>6001</v>
          </cell>
          <cell r="D3">
            <v>0</v>
          </cell>
          <cell r="E3">
            <v>0</v>
          </cell>
          <cell r="F3">
            <v>0</v>
          </cell>
          <cell r="G3">
            <v>0</v>
          </cell>
          <cell r="H3">
            <v>0</v>
          </cell>
          <cell r="M3">
            <v>0</v>
          </cell>
        </row>
        <row r="4">
          <cell r="C4">
            <v>6008</v>
          </cell>
          <cell r="D4">
            <v>0</v>
          </cell>
          <cell r="E4">
            <v>0</v>
          </cell>
          <cell r="F4">
            <v>0</v>
          </cell>
          <cell r="G4">
            <v>0</v>
          </cell>
          <cell r="H4">
            <v>0</v>
          </cell>
          <cell r="M4">
            <v>0</v>
          </cell>
        </row>
        <row r="5">
          <cell r="C5">
            <v>6009</v>
          </cell>
          <cell r="D5">
            <v>133252.09343496329</v>
          </cell>
          <cell r="E5">
            <v>68989.608804536299</v>
          </cell>
          <cell r="F5">
            <v>0</v>
          </cell>
          <cell r="G5">
            <v>0</v>
          </cell>
          <cell r="H5">
            <v>0</v>
          </cell>
          <cell r="M5">
            <v>202241.7022394996</v>
          </cell>
        </row>
        <row r="6">
          <cell r="C6">
            <v>6010</v>
          </cell>
          <cell r="D6">
            <v>0</v>
          </cell>
          <cell r="E6">
            <v>0</v>
          </cell>
          <cell r="F6">
            <v>0</v>
          </cell>
          <cell r="G6">
            <v>0</v>
          </cell>
          <cell r="H6">
            <v>0</v>
          </cell>
          <cell r="M6">
            <v>0</v>
          </cell>
        </row>
        <row r="7">
          <cell r="C7">
            <v>6020</v>
          </cell>
          <cell r="D7">
            <v>71968.003902269629</v>
          </cell>
          <cell r="E7">
            <v>12105.259969700272</v>
          </cell>
          <cell r="F7">
            <v>0</v>
          </cell>
          <cell r="G7">
            <v>0</v>
          </cell>
          <cell r="H7">
            <v>0</v>
          </cell>
          <cell r="M7">
            <v>84073.263871969903</v>
          </cell>
        </row>
        <row r="8">
          <cell r="C8">
            <v>6021</v>
          </cell>
          <cell r="D8">
            <v>94088.73658117649</v>
          </cell>
          <cell r="E8">
            <v>116027.3662114051</v>
          </cell>
          <cell r="F8">
            <v>0</v>
          </cell>
          <cell r="G8">
            <v>0</v>
          </cell>
          <cell r="H8">
            <v>0</v>
          </cell>
          <cell r="M8">
            <v>210116.1027925816</v>
          </cell>
        </row>
        <row r="9">
          <cell r="C9">
            <v>6022</v>
          </cell>
          <cell r="D9">
            <v>662912.33448523167</v>
          </cell>
          <cell r="E9">
            <v>271820.96365161712</v>
          </cell>
          <cell r="F9">
            <v>0</v>
          </cell>
          <cell r="G9">
            <v>0</v>
          </cell>
          <cell r="H9">
            <v>0</v>
          </cell>
          <cell r="M9">
            <v>934733.29813684872</v>
          </cell>
        </row>
        <row r="10">
          <cell r="C10">
            <v>6023</v>
          </cell>
          <cell r="D10">
            <v>0</v>
          </cell>
          <cell r="E10">
            <v>0</v>
          </cell>
          <cell r="F10">
            <v>0</v>
          </cell>
          <cell r="G10">
            <v>0</v>
          </cell>
          <cell r="H10">
            <v>0</v>
          </cell>
          <cell r="M10">
            <v>0</v>
          </cell>
        </row>
        <row r="11">
          <cell r="C11">
            <v>6029</v>
          </cell>
          <cell r="D11">
            <v>42012.508632812503</v>
          </cell>
          <cell r="E11">
            <v>0</v>
          </cell>
          <cell r="F11">
            <v>2210.7948077729034</v>
          </cell>
          <cell r="G11">
            <v>0</v>
          </cell>
          <cell r="H11">
            <v>0</v>
          </cell>
          <cell r="M11">
            <v>44223.303440585405</v>
          </cell>
        </row>
        <row r="12">
          <cell r="C12">
            <v>6046</v>
          </cell>
          <cell r="D12">
            <v>0</v>
          </cell>
          <cell r="E12">
            <v>0</v>
          </cell>
          <cell r="F12">
            <v>0</v>
          </cell>
          <cell r="G12">
            <v>0</v>
          </cell>
          <cell r="H12">
            <v>0</v>
          </cell>
          <cell r="M12">
            <v>0</v>
          </cell>
        </row>
        <row r="13">
          <cell r="C13">
            <v>6047</v>
          </cell>
          <cell r="D13">
            <v>0</v>
          </cell>
          <cell r="E13">
            <v>1801.7591643057167</v>
          </cell>
          <cell r="F13">
            <v>0</v>
          </cell>
          <cell r="G13">
            <v>0</v>
          </cell>
          <cell r="H13">
            <v>0</v>
          </cell>
          <cell r="M13">
            <v>1801.7591643057167</v>
          </cell>
        </row>
        <row r="14">
          <cell r="C14">
            <v>6049</v>
          </cell>
          <cell r="D14">
            <v>1538.6029411764709</v>
          </cell>
          <cell r="E14">
            <v>568.82257251662043</v>
          </cell>
          <cell r="F14">
            <v>0</v>
          </cell>
          <cell r="G14">
            <v>0</v>
          </cell>
          <cell r="H14">
            <v>0</v>
          </cell>
          <cell r="M14">
            <v>2107.4255136930915</v>
          </cell>
        </row>
        <row r="15">
          <cell r="C15">
            <v>6050</v>
          </cell>
          <cell r="D15">
            <v>0</v>
          </cell>
          <cell r="E15">
            <v>0</v>
          </cell>
          <cell r="F15">
            <v>0</v>
          </cell>
          <cell r="G15">
            <v>0</v>
          </cell>
          <cell r="H15">
            <v>0</v>
          </cell>
          <cell r="M15">
            <v>0</v>
          </cell>
        </row>
        <row r="16">
          <cell r="C16">
            <v>6056</v>
          </cell>
          <cell r="D16">
            <v>35347.935551191178</v>
          </cell>
          <cell r="E16">
            <v>14764.897691479204</v>
          </cell>
          <cell r="F16">
            <v>0</v>
          </cell>
          <cell r="G16">
            <v>0</v>
          </cell>
          <cell r="H16">
            <v>0</v>
          </cell>
          <cell r="M16">
            <v>50112.833242670386</v>
          </cell>
        </row>
        <row r="17">
          <cell r="C17">
            <v>6117</v>
          </cell>
          <cell r="D17">
            <v>9049.3358676470616</v>
          </cell>
          <cell r="E17">
            <v>2053.6484345608219</v>
          </cell>
          <cell r="F17">
            <v>323.29725423033835</v>
          </cell>
          <cell r="G17">
            <v>0</v>
          </cell>
          <cell r="H17">
            <v>0</v>
          </cell>
          <cell r="M17">
            <v>11426.281556438222</v>
          </cell>
        </row>
        <row r="18">
          <cell r="C18">
            <v>6163</v>
          </cell>
          <cell r="D18">
            <v>32581.69208639707</v>
          </cell>
          <cell r="E18">
            <v>648.64980470591934</v>
          </cell>
          <cell r="F18">
            <v>2328.5833483314259</v>
          </cell>
          <cell r="G18">
            <v>0</v>
          </cell>
          <cell r="H18">
            <v>0</v>
          </cell>
          <cell r="M18">
            <v>35558.925239434415</v>
          </cell>
        </row>
        <row r="19">
          <cell r="C19">
            <v>6207</v>
          </cell>
          <cell r="D19">
            <v>43540.709227941188</v>
          </cell>
          <cell r="E19">
            <v>0</v>
          </cell>
          <cell r="F19">
            <v>0</v>
          </cell>
          <cell r="G19">
            <v>0</v>
          </cell>
          <cell r="H19">
            <v>0</v>
          </cell>
          <cell r="M19">
            <v>43540.709227941188</v>
          </cell>
        </row>
        <row r="20">
          <cell r="C20">
            <v>6031</v>
          </cell>
          <cell r="D20">
            <v>248234.01724983592</v>
          </cell>
          <cell r="E20">
            <v>0</v>
          </cell>
          <cell r="F20">
            <v>0</v>
          </cell>
          <cell r="G20">
            <v>0</v>
          </cell>
          <cell r="H20">
            <v>0</v>
          </cell>
          <cell r="M20">
            <v>248234.01724983592</v>
          </cell>
        </row>
        <row r="21">
          <cell r="C21">
            <v>6032</v>
          </cell>
          <cell r="D21">
            <v>509406.7660568225</v>
          </cell>
          <cell r="E21">
            <v>224806.03230108597</v>
          </cell>
          <cell r="F21">
            <v>0</v>
          </cell>
          <cell r="G21">
            <v>0</v>
          </cell>
          <cell r="H21">
            <v>0</v>
          </cell>
          <cell r="M21">
            <v>734212.7983579085</v>
          </cell>
        </row>
        <row r="22">
          <cell r="C22">
            <v>6012</v>
          </cell>
          <cell r="D22">
            <v>0</v>
          </cell>
          <cell r="E22">
            <v>0</v>
          </cell>
          <cell r="F22">
            <v>0</v>
          </cell>
          <cell r="G22">
            <v>0</v>
          </cell>
          <cell r="H22">
            <v>0</v>
          </cell>
          <cell r="M22">
            <v>0</v>
          </cell>
        </row>
        <row r="23">
          <cell r="C23">
            <v>6038</v>
          </cell>
          <cell r="D23">
            <v>0</v>
          </cell>
          <cell r="E23">
            <v>0</v>
          </cell>
          <cell r="F23">
            <v>0</v>
          </cell>
          <cell r="G23">
            <v>0</v>
          </cell>
          <cell r="H23">
            <v>0</v>
          </cell>
          <cell r="M23">
            <v>0</v>
          </cell>
        </row>
        <row r="24">
          <cell r="C24">
            <v>6061</v>
          </cell>
          <cell r="D24">
            <v>402.43946384803928</v>
          </cell>
          <cell r="E24">
            <v>0</v>
          </cell>
          <cell r="F24">
            <v>0</v>
          </cell>
          <cell r="G24">
            <v>0</v>
          </cell>
          <cell r="H24">
            <v>0</v>
          </cell>
          <cell r="M24">
            <v>402.43946384803928</v>
          </cell>
        </row>
        <row r="25">
          <cell r="C25">
            <v>6081</v>
          </cell>
          <cell r="D25">
            <v>61928.881167215703</v>
          </cell>
          <cell r="E25">
            <v>1501.4081171309513</v>
          </cell>
          <cell r="F25">
            <v>5224.7975066272174</v>
          </cell>
          <cell r="G25">
            <v>0</v>
          </cell>
          <cell r="H25">
            <v>0</v>
          </cell>
          <cell r="M25">
            <v>68655.086790973874</v>
          </cell>
        </row>
        <row r="26">
          <cell r="C26">
            <v>6139</v>
          </cell>
          <cell r="D26">
            <v>20577.910688779415</v>
          </cell>
          <cell r="E26">
            <v>0</v>
          </cell>
          <cell r="F26">
            <v>0</v>
          </cell>
          <cell r="G26">
            <v>0</v>
          </cell>
          <cell r="H26">
            <v>0</v>
          </cell>
          <cell r="M26">
            <v>20577.910688779415</v>
          </cell>
        </row>
        <row r="27">
          <cell r="C27">
            <v>6228</v>
          </cell>
          <cell r="D27">
            <v>13683.117844868875</v>
          </cell>
          <cell r="E27">
            <v>1216.052134520166</v>
          </cell>
          <cell r="F27">
            <v>3332.0120690652134</v>
          </cell>
          <cell r="G27">
            <v>0</v>
          </cell>
          <cell r="H27">
            <v>0</v>
          </cell>
          <cell r="M27">
            <v>18231.182048454255</v>
          </cell>
        </row>
        <row r="28">
          <cell r="C28">
            <v>6016</v>
          </cell>
          <cell r="D28">
            <v>0</v>
          </cell>
          <cell r="E28">
            <v>0</v>
          </cell>
          <cell r="F28">
            <v>0</v>
          </cell>
          <cell r="G28">
            <v>0</v>
          </cell>
          <cell r="H28">
            <v>0</v>
          </cell>
          <cell r="M28">
            <v>0</v>
          </cell>
        </row>
        <row r="29">
          <cell r="C29">
            <v>6027</v>
          </cell>
          <cell r="D29">
            <v>15615.05065563726</v>
          </cell>
          <cell r="E29">
            <v>0</v>
          </cell>
          <cell r="F29">
            <v>0</v>
          </cell>
          <cell r="G29">
            <v>0</v>
          </cell>
          <cell r="H29">
            <v>0</v>
          </cell>
          <cell r="M29">
            <v>15615.05065563726</v>
          </cell>
        </row>
        <row r="30">
          <cell r="C30">
            <v>6017</v>
          </cell>
          <cell r="D30">
            <v>0</v>
          </cell>
          <cell r="E30">
            <v>0</v>
          </cell>
          <cell r="F30">
            <v>0</v>
          </cell>
          <cell r="G30">
            <v>0</v>
          </cell>
          <cell r="H30">
            <v>0</v>
          </cell>
          <cell r="M30">
            <v>0</v>
          </cell>
        </row>
        <row r="31">
          <cell r="C31">
            <v>6018</v>
          </cell>
          <cell r="D31">
            <v>0</v>
          </cell>
          <cell r="E31">
            <v>86.16470912769924</v>
          </cell>
          <cell r="F31">
            <v>430.91499999999996</v>
          </cell>
          <cell r="G31">
            <v>0</v>
          </cell>
          <cell r="H31">
            <v>0</v>
          </cell>
          <cell r="M31">
            <v>517.07970912769918</v>
          </cell>
        </row>
        <row r="32">
          <cell r="C32">
            <v>6019</v>
          </cell>
          <cell r="D32">
            <v>0</v>
          </cell>
          <cell r="E32">
            <v>0</v>
          </cell>
          <cell r="F32">
            <v>0</v>
          </cell>
          <cell r="G32">
            <v>0</v>
          </cell>
          <cell r="H32">
            <v>0</v>
          </cell>
          <cell r="M32">
            <v>0</v>
          </cell>
        </row>
        <row r="33">
          <cell r="C33">
            <v>6041</v>
          </cell>
          <cell r="D33">
            <v>59170.294636799023</v>
          </cell>
          <cell r="E33">
            <v>0</v>
          </cell>
          <cell r="F33">
            <v>0</v>
          </cell>
          <cell r="G33">
            <v>0</v>
          </cell>
          <cell r="H33">
            <v>0</v>
          </cell>
          <cell r="M33">
            <v>59170.294636799023</v>
          </cell>
        </row>
        <row r="34">
          <cell r="C34">
            <v>6042</v>
          </cell>
          <cell r="D34">
            <v>22806.375</v>
          </cell>
          <cell r="E34">
            <v>43.14094634800523</v>
          </cell>
          <cell r="F34">
            <v>86.209560686151747</v>
          </cell>
          <cell r="G34">
            <v>0</v>
          </cell>
          <cell r="H34">
            <v>0</v>
          </cell>
          <cell r="M34">
            <v>22935.725507034156</v>
          </cell>
        </row>
        <row r="35">
          <cell r="C35">
            <v>6073</v>
          </cell>
          <cell r="D35">
            <v>9326.4153107500024</v>
          </cell>
          <cell r="E35">
            <v>0</v>
          </cell>
          <cell r="F35">
            <v>0</v>
          </cell>
          <cell r="G35">
            <v>0</v>
          </cell>
          <cell r="H35">
            <v>0</v>
          </cell>
          <cell r="M35">
            <v>9326.4153107500024</v>
          </cell>
        </row>
        <row r="36">
          <cell r="C36">
            <v>6074</v>
          </cell>
          <cell r="D36">
            <v>0</v>
          </cell>
          <cell r="E36">
            <v>1554.0075834697273</v>
          </cell>
          <cell r="F36">
            <v>0</v>
          </cell>
          <cell r="G36">
            <v>0</v>
          </cell>
          <cell r="H36">
            <v>0</v>
          </cell>
          <cell r="M36">
            <v>1554.0075834697273</v>
          </cell>
        </row>
        <row r="37">
          <cell r="C37">
            <v>6075</v>
          </cell>
          <cell r="D37">
            <v>152465.39332427701</v>
          </cell>
          <cell r="E37">
            <v>0</v>
          </cell>
          <cell r="F37">
            <v>0</v>
          </cell>
          <cell r="G37">
            <v>0</v>
          </cell>
          <cell r="H37">
            <v>0</v>
          </cell>
          <cell r="M37">
            <v>152465.39332427701</v>
          </cell>
        </row>
        <row r="38">
          <cell r="C38">
            <v>6076</v>
          </cell>
          <cell r="D38">
            <v>17168.604025735298</v>
          </cell>
          <cell r="E38">
            <v>390.26656665604207</v>
          </cell>
          <cell r="F38">
            <v>2635.947532893023</v>
          </cell>
          <cell r="G38">
            <v>0</v>
          </cell>
          <cell r="H38">
            <v>0</v>
          </cell>
          <cell r="M38">
            <v>20194.818125284364</v>
          </cell>
        </row>
        <row r="39">
          <cell r="C39">
            <v>6094</v>
          </cell>
          <cell r="D39">
            <v>0</v>
          </cell>
          <cell r="E39">
            <v>0</v>
          </cell>
          <cell r="F39">
            <v>0</v>
          </cell>
          <cell r="G39">
            <v>0</v>
          </cell>
          <cell r="H39">
            <v>0</v>
          </cell>
          <cell r="M39">
            <v>0</v>
          </cell>
        </row>
        <row r="40">
          <cell r="C40">
            <v>6131</v>
          </cell>
          <cell r="D40">
            <v>0</v>
          </cell>
          <cell r="E40">
            <v>105.1487209881593</v>
          </cell>
          <cell r="F40">
            <v>0</v>
          </cell>
          <cell r="G40">
            <v>0</v>
          </cell>
          <cell r="H40">
            <v>0</v>
          </cell>
          <cell r="M40">
            <v>105.1487209881593</v>
          </cell>
        </row>
        <row r="41">
          <cell r="C41">
            <v>6171</v>
          </cell>
          <cell r="D41">
            <v>117724.58723106622</v>
          </cell>
          <cell r="E41">
            <v>76415.203310846817</v>
          </cell>
          <cell r="F41">
            <v>0</v>
          </cell>
          <cell r="G41">
            <v>0</v>
          </cell>
          <cell r="H41">
            <v>0</v>
          </cell>
          <cell r="M41">
            <v>194139.79054191304</v>
          </cell>
        </row>
        <row r="42">
          <cell r="C42">
            <v>6172</v>
          </cell>
          <cell r="D42">
            <v>3545.8941176470585</v>
          </cell>
          <cell r="E42">
            <v>3951.4611175038362</v>
          </cell>
          <cell r="F42">
            <v>0</v>
          </cell>
          <cell r="G42">
            <v>0</v>
          </cell>
          <cell r="H42">
            <v>0</v>
          </cell>
          <cell r="M42">
            <v>7497.3552351508952</v>
          </cell>
        </row>
        <row r="43">
          <cell r="C43">
            <v>6173</v>
          </cell>
          <cell r="D43">
            <v>12829.51240808824</v>
          </cell>
          <cell r="E43">
            <v>0</v>
          </cell>
          <cell r="F43">
            <v>0</v>
          </cell>
          <cell r="G43">
            <v>0</v>
          </cell>
          <cell r="H43">
            <v>0</v>
          </cell>
          <cell r="M43">
            <v>12829.51240808824</v>
          </cell>
        </row>
        <row r="44">
          <cell r="C44">
            <v>6028</v>
          </cell>
          <cell r="D44">
            <v>23859.057064950983</v>
          </cell>
          <cell r="E44">
            <v>102808.79130060997</v>
          </cell>
          <cell r="F44">
            <v>0</v>
          </cell>
          <cell r="G44">
            <v>0</v>
          </cell>
          <cell r="H44">
            <v>0</v>
          </cell>
          <cell r="M44">
            <v>126667.84836556096</v>
          </cell>
        </row>
        <row r="45">
          <cell r="C45">
            <v>6024</v>
          </cell>
          <cell r="D45">
            <v>7264.8056066176487</v>
          </cell>
          <cell r="E45">
            <v>1115.9319977833334</v>
          </cell>
          <cell r="F45">
            <v>0</v>
          </cell>
          <cell r="G45">
            <v>0</v>
          </cell>
          <cell r="H45">
            <v>0</v>
          </cell>
          <cell r="M45">
            <v>8380.7376044009816</v>
          </cell>
        </row>
        <row r="46">
          <cell r="C46">
            <v>6025</v>
          </cell>
          <cell r="D46">
            <v>82.670418198529376</v>
          </cell>
          <cell r="E46">
            <v>0</v>
          </cell>
          <cell r="F46">
            <v>0</v>
          </cell>
          <cell r="G46">
            <v>0</v>
          </cell>
          <cell r="H46">
            <v>0</v>
          </cell>
          <cell r="M46">
            <v>82.670418198529376</v>
          </cell>
        </row>
        <row r="47">
          <cell r="C47">
            <v>6026</v>
          </cell>
          <cell r="D47">
            <v>0</v>
          </cell>
          <cell r="E47">
            <v>0</v>
          </cell>
          <cell r="F47">
            <v>0</v>
          </cell>
          <cell r="G47">
            <v>0</v>
          </cell>
          <cell r="H47">
            <v>0</v>
          </cell>
          <cell r="M47">
            <v>0</v>
          </cell>
        </row>
        <row r="48">
          <cell r="C48">
            <v>6082</v>
          </cell>
          <cell r="D48">
            <v>25590.674230769619</v>
          </cell>
          <cell r="E48">
            <v>595.4098491611403</v>
          </cell>
          <cell r="F48">
            <v>376.22278959735388</v>
          </cell>
          <cell r="G48">
            <v>0</v>
          </cell>
          <cell r="H48">
            <v>0</v>
          </cell>
          <cell r="M48">
            <v>26562.306869528114</v>
          </cell>
        </row>
        <row r="49">
          <cell r="C49">
            <v>6083</v>
          </cell>
          <cell r="D49">
            <v>49881.25413602942</v>
          </cell>
          <cell r="E49">
            <v>3731.5612627347396</v>
          </cell>
          <cell r="F49">
            <v>6042.4199760625606</v>
          </cell>
          <cell r="G49">
            <v>0</v>
          </cell>
          <cell r="H49">
            <v>0</v>
          </cell>
          <cell r="M49">
            <v>59655.23537482672</v>
          </cell>
        </row>
        <row r="50">
          <cell r="C50">
            <v>6030</v>
          </cell>
          <cell r="D50">
            <v>5780.9942412352957</v>
          </cell>
          <cell r="E50">
            <v>0</v>
          </cell>
          <cell r="F50">
            <v>0</v>
          </cell>
          <cell r="G50">
            <v>0</v>
          </cell>
          <cell r="H50">
            <v>0</v>
          </cell>
          <cell r="M50">
            <v>5780.9942412352957</v>
          </cell>
        </row>
        <row r="51">
          <cell r="C51">
            <v>6051</v>
          </cell>
          <cell r="D51">
            <v>1013.5212875306374</v>
          </cell>
          <cell r="E51">
            <v>0</v>
          </cell>
          <cell r="F51">
            <v>0</v>
          </cell>
          <cell r="G51">
            <v>0</v>
          </cell>
          <cell r="H51">
            <v>0</v>
          </cell>
          <cell r="M51">
            <v>1013.5212875306374</v>
          </cell>
        </row>
        <row r="52">
          <cell r="C52">
            <v>6062</v>
          </cell>
          <cell r="D52">
            <v>118822.86671875</v>
          </cell>
          <cell r="E52">
            <v>0</v>
          </cell>
          <cell r="F52">
            <v>0</v>
          </cell>
          <cell r="G52">
            <v>0</v>
          </cell>
          <cell r="H52">
            <v>0</v>
          </cell>
          <cell r="M52">
            <v>118822.86671875</v>
          </cell>
        </row>
        <row r="53">
          <cell r="C53">
            <v>6198</v>
          </cell>
          <cell r="D53">
            <v>0</v>
          </cell>
          <cell r="E53">
            <v>1286.6497230858238</v>
          </cell>
          <cell r="F53">
            <v>3633.4391288903926</v>
          </cell>
          <cell r="G53">
            <v>0</v>
          </cell>
          <cell r="H53">
            <v>0</v>
          </cell>
          <cell r="M53">
            <v>4920.0888519762166</v>
          </cell>
        </row>
        <row r="54">
          <cell r="C54">
            <v>6043</v>
          </cell>
          <cell r="D54">
            <v>28707.219330796579</v>
          </cell>
          <cell r="E54">
            <v>0</v>
          </cell>
          <cell r="F54">
            <v>0</v>
          </cell>
          <cell r="G54">
            <v>0</v>
          </cell>
          <cell r="H54">
            <v>0</v>
          </cell>
          <cell r="M54">
            <v>28707.219330796579</v>
          </cell>
        </row>
        <row r="55">
          <cell r="C55">
            <v>6044</v>
          </cell>
          <cell r="D55">
            <v>5877.7384742647082</v>
          </cell>
          <cell r="E55">
            <v>3096.1079202148035</v>
          </cell>
          <cell r="F55">
            <v>1300.9221867671656</v>
          </cell>
          <cell r="G55">
            <v>0</v>
          </cell>
          <cell r="H55">
            <v>0</v>
          </cell>
          <cell r="M55">
            <v>10274.768581246677</v>
          </cell>
        </row>
        <row r="56">
          <cell r="C56">
            <v>6085</v>
          </cell>
          <cell r="D56">
            <v>334321.18295693269</v>
          </cell>
          <cell r="E56">
            <v>0</v>
          </cell>
          <cell r="F56">
            <v>0</v>
          </cell>
          <cell r="G56">
            <v>0</v>
          </cell>
          <cell r="H56">
            <v>0</v>
          </cell>
          <cell r="M56">
            <v>334321.18295693269</v>
          </cell>
        </row>
        <row r="57">
          <cell r="C57">
            <v>6086</v>
          </cell>
          <cell r="D57">
            <v>63035.763739117676</v>
          </cell>
          <cell r="E57">
            <v>8223.1064451460297</v>
          </cell>
          <cell r="F57">
            <v>15009.806101831549</v>
          </cell>
          <cell r="G57">
            <v>0</v>
          </cell>
          <cell r="H57">
            <v>0</v>
          </cell>
          <cell r="M57">
            <v>86268.676286095259</v>
          </cell>
        </row>
        <row r="58">
          <cell r="C58">
            <v>6052</v>
          </cell>
          <cell r="D58">
            <v>0</v>
          </cell>
          <cell r="E58">
            <v>2209.8994971403495</v>
          </cell>
          <cell r="F58">
            <v>2310.0965245822608</v>
          </cell>
          <cell r="G58">
            <v>0</v>
          </cell>
          <cell r="H58">
            <v>0</v>
          </cell>
          <cell r="M58">
            <v>4519.9960217226107</v>
          </cell>
        </row>
        <row r="59">
          <cell r="C59">
            <v>6053</v>
          </cell>
          <cell r="D59">
            <v>0</v>
          </cell>
          <cell r="E59">
            <v>4910.2889428984181</v>
          </cell>
          <cell r="F59">
            <v>15383.176475310809</v>
          </cell>
          <cell r="G59">
            <v>0</v>
          </cell>
          <cell r="H59">
            <v>0</v>
          </cell>
          <cell r="M59">
            <v>20293.465418209227</v>
          </cell>
        </row>
        <row r="60">
          <cell r="C60">
            <v>6054</v>
          </cell>
          <cell r="D60">
            <v>0</v>
          </cell>
          <cell r="E60">
            <v>16315.576672576026</v>
          </cell>
          <cell r="F60">
            <v>21405.517533607905</v>
          </cell>
          <cell r="G60">
            <v>0</v>
          </cell>
          <cell r="H60">
            <v>0</v>
          </cell>
          <cell r="M60">
            <v>37721.094206183931</v>
          </cell>
        </row>
        <row r="61">
          <cell r="C61">
            <v>6084</v>
          </cell>
          <cell r="D61">
            <v>0</v>
          </cell>
          <cell r="E61">
            <v>416.08272781089789</v>
          </cell>
          <cell r="F61">
            <v>6144.7382539065511</v>
          </cell>
          <cell r="G61">
            <v>0</v>
          </cell>
          <cell r="H61">
            <v>0</v>
          </cell>
          <cell r="M61">
            <v>6560.8209817174493</v>
          </cell>
        </row>
        <row r="62">
          <cell r="C62">
            <v>6106</v>
          </cell>
          <cell r="D62">
            <v>0</v>
          </cell>
          <cell r="E62">
            <v>0</v>
          </cell>
          <cell r="F62">
            <v>751.33633508685068</v>
          </cell>
          <cell r="G62">
            <v>0</v>
          </cell>
          <cell r="H62">
            <v>0</v>
          </cell>
          <cell r="M62">
            <v>751.33633508685068</v>
          </cell>
        </row>
        <row r="63">
          <cell r="C63">
            <v>6107</v>
          </cell>
          <cell r="D63">
            <v>0</v>
          </cell>
          <cell r="E63">
            <v>0</v>
          </cell>
          <cell r="F63">
            <v>0</v>
          </cell>
          <cell r="G63">
            <v>0</v>
          </cell>
          <cell r="H63">
            <v>0</v>
          </cell>
          <cell r="M63">
            <v>0</v>
          </cell>
        </row>
        <row r="64">
          <cell r="C64">
            <v>6133</v>
          </cell>
          <cell r="D64">
            <v>0</v>
          </cell>
          <cell r="E64">
            <v>4524.4688971194901</v>
          </cell>
          <cell r="F64">
            <v>0</v>
          </cell>
          <cell r="G64">
            <v>0</v>
          </cell>
          <cell r="H64">
            <v>0</v>
          </cell>
          <cell r="M64">
            <v>4524.4688971194901</v>
          </cell>
        </row>
        <row r="65">
          <cell r="C65">
            <v>6187</v>
          </cell>
          <cell r="D65">
            <v>0</v>
          </cell>
          <cell r="E65">
            <v>0</v>
          </cell>
          <cell r="F65">
            <v>16260.280522539149</v>
          </cell>
          <cell r="G65">
            <v>0</v>
          </cell>
          <cell r="H65">
            <v>0</v>
          </cell>
          <cell r="M65">
            <v>16260.280522539149</v>
          </cell>
        </row>
        <row r="66">
          <cell r="C66">
            <v>6058</v>
          </cell>
          <cell r="D66">
            <v>77289.741075367667</v>
          </cell>
          <cell r="E66">
            <v>0</v>
          </cell>
          <cell r="F66">
            <v>0</v>
          </cell>
          <cell r="G66">
            <v>0</v>
          </cell>
          <cell r="H66">
            <v>0</v>
          </cell>
          <cell r="M66">
            <v>77289.741075367667</v>
          </cell>
        </row>
        <row r="67">
          <cell r="C67">
            <v>6059</v>
          </cell>
          <cell r="D67">
            <v>0</v>
          </cell>
          <cell r="E67">
            <v>4074.9808406694478</v>
          </cell>
          <cell r="F67">
            <v>0</v>
          </cell>
          <cell r="G67">
            <v>0</v>
          </cell>
          <cell r="H67">
            <v>0</v>
          </cell>
          <cell r="M67">
            <v>4074.9808406694478</v>
          </cell>
        </row>
        <row r="68">
          <cell r="C68">
            <v>6077</v>
          </cell>
          <cell r="D68">
            <v>799.58110472794135</v>
          </cell>
          <cell r="E68">
            <v>0</v>
          </cell>
          <cell r="F68">
            <v>0</v>
          </cell>
          <cell r="G68">
            <v>0</v>
          </cell>
          <cell r="H68">
            <v>0</v>
          </cell>
          <cell r="M68">
            <v>799.58110472794135</v>
          </cell>
        </row>
        <row r="69">
          <cell r="C69">
            <v>6078</v>
          </cell>
          <cell r="D69">
            <v>0</v>
          </cell>
          <cell r="E69">
            <v>15292.695433802784</v>
          </cell>
          <cell r="F69">
            <v>0</v>
          </cell>
          <cell r="G69">
            <v>0</v>
          </cell>
          <cell r="H69">
            <v>0</v>
          </cell>
          <cell r="M69">
            <v>15292.695433802784</v>
          </cell>
        </row>
        <row r="70">
          <cell r="C70">
            <v>6068</v>
          </cell>
          <cell r="D70">
            <v>0</v>
          </cell>
          <cell r="E70">
            <v>9700.148144088238</v>
          </cell>
          <cell r="F70">
            <v>28754.875783413609</v>
          </cell>
          <cell r="G70">
            <v>0</v>
          </cell>
          <cell r="H70">
            <v>0</v>
          </cell>
          <cell r="M70">
            <v>38455.023927501847</v>
          </cell>
        </row>
        <row r="71">
          <cell r="C71">
            <v>6101</v>
          </cell>
          <cell r="D71">
            <v>0</v>
          </cell>
          <cell r="E71">
            <v>2774.5415202574568</v>
          </cell>
          <cell r="F71">
            <v>815.5401919098864</v>
          </cell>
          <cell r="G71">
            <v>0</v>
          </cell>
          <cell r="H71">
            <v>0</v>
          </cell>
          <cell r="M71">
            <v>3590.0817121673431</v>
          </cell>
        </row>
        <row r="72">
          <cell r="C72">
            <v>6144</v>
          </cell>
          <cell r="D72">
            <v>0</v>
          </cell>
          <cell r="E72">
            <v>0</v>
          </cell>
          <cell r="F72">
            <v>18164.492934893355</v>
          </cell>
          <cell r="G72">
            <v>0</v>
          </cell>
          <cell r="H72">
            <v>0</v>
          </cell>
          <cell r="M72">
            <v>18164.492934893355</v>
          </cell>
        </row>
        <row r="73">
          <cell r="C73">
            <v>6064</v>
          </cell>
          <cell r="D73">
            <v>0</v>
          </cell>
          <cell r="E73">
            <v>0</v>
          </cell>
          <cell r="F73">
            <v>0</v>
          </cell>
          <cell r="G73">
            <v>0</v>
          </cell>
          <cell r="H73">
            <v>0</v>
          </cell>
          <cell r="M73">
            <v>0</v>
          </cell>
        </row>
        <row r="74">
          <cell r="C74">
            <v>6065</v>
          </cell>
          <cell r="D74">
            <v>0</v>
          </cell>
          <cell r="E74">
            <v>2363.3956770170307</v>
          </cell>
          <cell r="F74">
            <v>0</v>
          </cell>
          <cell r="G74">
            <v>0</v>
          </cell>
          <cell r="H74">
            <v>0</v>
          </cell>
          <cell r="M74">
            <v>2363.3956770170307</v>
          </cell>
        </row>
        <row r="75">
          <cell r="C75">
            <v>6066</v>
          </cell>
          <cell r="D75">
            <v>0</v>
          </cell>
          <cell r="E75">
            <v>0</v>
          </cell>
          <cell r="F75">
            <v>0</v>
          </cell>
          <cell r="G75">
            <v>0</v>
          </cell>
          <cell r="H75">
            <v>0</v>
          </cell>
          <cell r="M75">
            <v>0</v>
          </cell>
        </row>
        <row r="76">
          <cell r="C76">
            <v>6067</v>
          </cell>
          <cell r="D76">
            <v>0</v>
          </cell>
          <cell r="E76">
            <v>1255.0979794778104</v>
          </cell>
          <cell r="F76">
            <v>21.596854283297667</v>
          </cell>
          <cell r="G76">
            <v>0</v>
          </cell>
          <cell r="H76">
            <v>0</v>
          </cell>
          <cell r="M76">
            <v>1276.6948337611082</v>
          </cell>
        </row>
        <row r="77">
          <cell r="C77">
            <v>6070</v>
          </cell>
          <cell r="D77">
            <v>0</v>
          </cell>
          <cell r="E77">
            <v>0</v>
          </cell>
          <cell r="F77">
            <v>0</v>
          </cell>
          <cell r="G77">
            <v>0</v>
          </cell>
          <cell r="H77">
            <v>0</v>
          </cell>
          <cell r="M77">
            <v>0</v>
          </cell>
        </row>
        <row r="78">
          <cell r="C78">
            <v>6071</v>
          </cell>
          <cell r="D78">
            <v>2472.181047794119</v>
          </cell>
          <cell r="E78">
            <v>0</v>
          </cell>
          <cell r="F78">
            <v>0</v>
          </cell>
          <cell r="G78">
            <v>0</v>
          </cell>
          <cell r="H78">
            <v>0</v>
          </cell>
          <cell r="M78">
            <v>2472.181047794119</v>
          </cell>
        </row>
        <row r="79">
          <cell r="C79">
            <v>6072</v>
          </cell>
          <cell r="D79">
            <v>100.81500000000003</v>
          </cell>
          <cell r="E79">
            <v>0</v>
          </cell>
          <cell r="F79">
            <v>2416.9733464028523</v>
          </cell>
          <cell r="G79">
            <v>0</v>
          </cell>
          <cell r="H79">
            <v>0</v>
          </cell>
          <cell r="M79">
            <v>2517.7883464028523</v>
          </cell>
        </row>
        <row r="80">
          <cell r="C80">
            <v>6175</v>
          </cell>
          <cell r="D80">
            <v>0</v>
          </cell>
          <cell r="E80">
            <v>0</v>
          </cell>
          <cell r="F80">
            <v>0</v>
          </cell>
          <cell r="G80">
            <v>0</v>
          </cell>
          <cell r="H80">
            <v>0</v>
          </cell>
          <cell r="M80">
            <v>0</v>
          </cell>
        </row>
        <row r="81">
          <cell r="C81">
            <v>6177</v>
          </cell>
          <cell r="D81">
            <v>0</v>
          </cell>
          <cell r="E81">
            <v>0</v>
          </cell>
          <cell r="F81">
            <v>1459.4167119094823</v>
          </cell>
          <cell r="G81">
            <v>0</v>
          </cell>
          <cell r="H81">
            <v>0</v>
          </cell>
          <cell r="M81">
            <v>1459.4167119094823</v>
          </cell>
        </row>
        <row r="82">
          <cell r="C82">
            <v>6219</v>
          </cell>
          <cell r="D82">
            <v>0</v>
          </cell>
          <cell r="E82">
            <v>0</v>
          </cell>
          <cell r="F82">
            <v>91.660567617927057</v>
          </cell>
          <cell r="G82">
            <v>0</v>
          </cell>
          <cell r="H82">
            <v>0</v>
          </cell>
          <cell r="M82">
            <v>91.660567617927057</v>
          </cell>
        </row>
        <row r="83">
          <cell r="C83">
            <v>6221</v>
          </cell>
          <cell r="D83">
            <v>0</v>
          </cell>
          <cell r="E83">
            <v>0</v>
          </cell>
          <cell r="F83">
            <v>1208.0596222818876</v>
          </cell>
          <cell r="G83">
            <v>0</v>
          </cell>
          <cell r="H83">
            <v>0</v>
          </cell>
          <cell r="M83">
            <v>1208.0596222818876</v>
          </cell>
        </row>
        <row r="84">
          <cell r="C84">
            <v>6223</v>
          </cell>
          <cell r="D84">
            <v>0</v>
          </cell>
          <cell r="E84">
            <v>173.77366988862033</v>
          </cell>
          <cell r="F84">
            <v>0</v>
          </cell>
          <cell r="G84">
            <v>0</v>
          </cell>
          <cell r="H84">
            <v>0</v>
          </cell>
          <cell r="M84">
            <v>173.77366988862033</v>
          </cell>
        </row>
        <row r="85">
          <cell r="C85">
            <v>6114</v>
          </cell>
          <cell r="D85">
            <v>0</v>
          </cell>
          <cell r="E85">
            <v>91.888441496947053</v>
          </cell>
          <cell r="F85">
            <v>0</v>
          </cell>
          <cell r="G85">
            <v>0</v>
          </cell>
          <cell r="H85">
            <v>0</v>
          </cell>
          <cell r="M85">
            <v>91.888441496947053</v>
          </cell>
        </row>
        <row r="86">
          <cell r="C86">
            <v>6105</v>
          </cell>
          <cell r="D86">
            <v>0</v>
          </cell>
          <cell r="E86">
            <v>5626.8171668196965</v>
          </cell>
          <cell r="F86">
            <v>23433.049951997535</v>
          </cell>
          <cell r="G86">
            <v>0</v>
          </cell>
          <cell r="H86">
            <v>0</v>
          </cell>
          <cell r="M86">
            <v>29059.86711881723</v>
          </cell>
        </row>
        <row r="87">
          <cell r="C87">
            <v>6118</v>
          </cell>
          <cell r="D87">
            <v>0</v>
          </cell>
          <cell r="E87">
            <v>0</v>
          </cell>
          <cell r="F87">
            <v>11740.670872472369</v>
          </cell>
          <cell r="G87">
            <v>0</v>
          </cell>
          <cell r="H87">
            <v>0</v>
          </cell>
          <cell r="M87">
            <v>11740.670872472369</v>
          </cell>
        </row>
        <row r="88">
          <cell r="C88">
            <v>6157</v>
          </cell>
          <cell r="D88">
            <v>0</v>
          </cell>
          <cell r="E88">
            <v>1240.5755425917905</v>
          </cell>
          <cell r="F88">
            <v>1203.4744439878953</v>
          </cell>
          <cell r="G88">
            <v>0</v>
          </cell>
          <cell r="H88">
            <v>0</v>
          </cell>
          <cell r="M88">
            <v>2444.0499865796855</v>
          </cell>
        </row>
        <row r="89">
          <cell r="C89">
            <v>6155</v>
          </cell>
          <cell r="D89">
            <v>0</v>
          </cell>
          <cell r="E89">
            <v>6315.3741470212581</v>
          </cell>
          <cell r="F89">
            <v>20741.355979304746</v>
          </cell>
          <cell r="G89">
            <v>0</v>
          </cell>
          <cell r="H89">
            <v>0</v>
          </cell>
          <cell r="M89">
            <v>27056.730126326005</v>
          </cell>
        </row>
        <row r="90">
          <cell r="C90">
            <v>6164</v>
          </cell>
          <cell r="D90">
            <v>5522.0774448529428</v>
          </cell>
          <cell r="E90">
            <v>0</v>
          </cell>
          <cell r="F90">
            <v>0</v>
          </cell>
          <cell r="G90">
            <v>0</v>
          </cell>
          <cell r="H90">
            <v>0</v>
          </cell>
          <cell r="M90">
            <v>5522.0774448529428</v>
          </cell>
        </row>
        <row r="91">
          <cell r="C91">
            <v>6134</v>
          </cell>
          <cell r="D91">
            <v>16507.565127144611</v>
          </cell>
          <cell r="E91">
            <v>0</v>
          </cell>
          <cell r="F91">
            <v>0</v>
          </cell>
          <cell r="G91">
            <v>0</v>
          </cell>
          <cell r="H91">
            <v>0</v>
          </cell>
          <cell r="M91">
            <v>16507.565127144611</v>
          </cell>
        </row>
        <row r="92">
          <cell r="C92">
            <v>6197</v>
          </cell>
          <cell r="D92">
            <v>0</v>
          </cell>
          <cell r="E92">
            <v>0</v>
          </cell>
          <cell r="F92">
            <v>1409.2113549500064</v>
          </cell>
          <cell r="G92">
            <v>0</v>
          </cell>
          <cell r="H92">
            <v>0</v>
          </cell>
          <cell r="M92">
            <v>1409.2113549500064</v>
          </cell>
        </row>
        <row r="93">
          <cell r="C93">
            <v>6135</v>
          </cell>
          <cell r="D93">
            <v>0</v>
          </cell>
          <cell r="E93">
            <v>45893.899005072672</v>
          </cell>
          <cell r="F93">
            <v>45875.852245440823</v>
          </cell>
          <cell r="G93">
            <v>0</v>
          </cell>
          <cell r="H93">
            <v>0</v>
          </cell>
          <cell r="M93">
            <v>91769.751250513495</v>
          </cell>
        </row>
        <row r="94">
          <cell r="C94">
            <v>6136</v>
          </cell>
          <cell r="D94">
            <v>0</v>
          </cell>
          <cell r="E94">
            <v>50751.954317995536</v>
          </cell>
          <cell r="F94">
            <v>135549.27941556374</v>
          </cell>
          <cell r="G94">
            <v>0</v>
          </cell>
          <cell r="H94">
            <v>0</v>
          </cell>
          <cell r="M94">
            <v>186301.23373355926</v>
          </cell>
        </row>
        <row r="95">
          <cell r="C95">
            <v>6234</v>
          </cell>
          <cell r="D95">
            <v>0</v>
          </cell>
          <cell r="E95">
            <v>105.55542779017466</v>
          </cell>
          <cell r="F95">
            <v>221.36956464462043</v>
          </cell>
          <cell r="G95">
            <v>0</v>
          </cell>
          <cell r="H95">
            <v>0</v>
          </cell>
          <cell r="M95">
            <v>326.92499243479506</v>
          </cell>
        </row>
        <row r="96">
          <cell r="C96">
            <v>6240</v>
          </cell>
          <cell r="D96">
            <v>8939.9204039828455</v>
          </cell>
          <cell r="E96">
            <v>0</v>
          </cell>
          <cell r="F96">
            <v>0</v>
          </cell>
          <cell r="G96">
            <v>0</v>
          </cell>
          <cell r="H96">
            <v>0</v>
          </cell>
          <cell r="M96">
            <v>8939.9204039828455</v>
          </cell>
        </row>
        <row r="97">
          <cell r="C97">
            <v>6188</v>
          </cell>
          <cell r="D97">
            <v>0</v>
          </cell>
          <cell r="E97">
            <v>2229.8028371929017</v>
          </cell>
          <cell r="F97">
            <v>47215.177988907351</v>
          </cell>
          <cell r="G97">
            <v>0</v>
          </cell>
          <cell r="H97">
            <v>0</v>
          </cell>
          <cell r="M97">
            <v>49444.980826100254</v>
          </cell>
        </row>
        <row r="98">
          <cell r="C98">
            <v>6189</v>
          </cell>
          <cell r="D98">
            <v>0</v>
          </cell>
          <cell r="E98">
            <v>1522.487935392011</v>
          </cell>
          <cell r="F98">
            <v>1169.3024174078696</v>
          </cell>
          <cell r="G98">
            <v>0</v>
          </cell>
          <cell r="H98">
            <v>0</v>
          </cell>
          <cell r="M98">
            <v>2691.7903527998806</v>
          </cell>
        </row>
        <row r="99">
          <cell r="C99">
            <v>6119</v>
          </cell>
          <cell r="D99">
            <v>0</v>
          </cell>
          <cell r="E99">
            <v>5193.3925076479236</v>
          </cell>
          <cell r="F99">
            <v>1908.9175170668886</v>
          </cell>
          <cell r="G99">
            <v>0</v>
          </cell>
          <cell r="H99">
            <v>0</v>
          </cell>
          <cell r="M99">
            <v>7102.3100247148122</v>
          </cell>
        </row>
        <row r="100">
          <cell r="C100">
            <v>6126</v>
          </cell>
          <cell r="D100">
            <v>0</v>
          </cell>
          <cell r="E100">
            <v>53649.595765487982</v>
          </cell>
          <cell r="F100">
            <v>42246.244255762897</v>
          </cell>
          <cell r="G100">
            <v>0</v>
          </cell>
          <cell r="H100">
            <v>0</v>
          </cell>
          <cell r="M100">
            <v>95895.840021250886</v>
          </cell>
        </row>
        <row r="101">
          <cell r="C101">
            <v>6153</v>
          </cell>
          <cell r="D101">
            <v>0</v>
          </cell>
          <cell r="E101">
            <v>33415.087592022508</v>
          </cell>
          <cell r="F101">
            <v>24142.348637131916</v>
          </cell>
          <cell r="G101">
            <v>0</v>
          </cell>
          <cell r="H101">
            <v>0</v>
          </cell>
          <cell r="M101">
            <v>57557.436229154424</v>
          </cell>
        </row>
        <row r="102">
          <cell r="C102">
            <v>6241</v>
          </cell>
          <cell r="D102">
            <v>0</v>
          </cell>
          <cell r="E102">
            <v>7252.6972945232592</v>
          </cell>
          <cell r="F102">
            <v>2992.7434394188767</v>
          </cell>
          <cell r="G102">
            <v>0</v>
          </cell>
          <cell r="H102">
            <v>0</v>
          </cell>
          <cell r="M102">
            <v>10245.440733942136</v>
          </cell>
        </row>
        <row r="103">
          <cell r="C103">
            <v>6242</v>
          </cell>
          <cell r="D103">
            <v>0</v>
          </cell>
          <cell r="E103">
            <v>44969.175761244558</v>
          </cell>
          <cell r="F103">
            <v>13213.52149184353</v>
          </cell>
          <cell r="G103">
            <v>0</v>
          </cell>
          <cell r="H103">
            <v>0</v>
          </cell>
          <cell r="M103">
            <v>58182.697253088088</v>
          </cell>
        </row>
        <row r="104">
          <cell r="C104">
            <v>6156</v>
          </cell>
          <cell r="D104">
            <v>0</v>
          </cell>
          <cell r="E104">
            <v>1998.0252488514711</v>
          </cell>
          <cell r="F104">
            <v>0</v>
          </cell>
          <cell r="G104">
            <v>0</v>
          </cell>
          <cell r="H104">
            <v>0</v>
          </cell>
          <cell r="M104">
            <v>1998.0252488514711</v>
          </cell>
        </row>
        <row r="105">
          <cell r="C105">
            <v>6178</v>
          </cell>
          <cell r="D105">
            <v>0</v>
          </cell>
          <cell r="E105">
            <v>5701.5313398184535</v>
          </cell>
          <cell r="F105">
            <v>0</v>
          </cell>
          <cell r="G105">
            <v>0</v>
          </cell>
          <cell r="H105">
            <v>0</v>
          </cell>
          <cell r="M105">
            <v>5701.5313398184535</v>
          </cell>
        </row>
        <row r="106">
          <cell r="C106">
            <v>6180</v>
          </cell>
          <cell r="D106">
            <v>16817.787640500006</v>
          </cell>
          <cell r="E106">
            <v>153.86220472440945</v>
          </cell>
          <cell r="F106">
            <v>897.32173476713388</v>
          </cell>
          <cell r="G106">
            <v>0</v>
          </cell>
          <cell r="H106">
            <v>0</v>
          </cell>
          <cell r="M106">
            <v>17868.97157999155</v>
          </cell>
        </row>
        <row r="107">
          <cell r="C107">
            <v>6181</v>
          </cell>
          <cell r="D107">
            <v>38.325000000000003</v>
          </cell>
          <cell r="E107">
            <v>0</v>
          </cell>
          <cell r="F107">
            <v>0</v>
          </cell>
          <cell r="G107">
            <v>0</v>
          </cell>
          <cell r="H107">
            <v>0</v>
          </cell>
          <cell r="M107">
            <v>38.325000000000003</v>
          </cell>
        </row>
        <row r="108">
          <cell r="C108">
            <v>6208</v>
          </cell>
          <cell r="D108">
            <v>0</v>
          </cell>
          <cell r="E108">
            <v>0</v>
          </cell>
          <cell r="F108">
            <v>8173.2215679889659</v>
          </cell>
          <cell r="G108">
            <v>0</v>
          </cell>
          <cell r="H108">
            <v>0</v>
          </cell>
          <cell r="M108">
            <v>8173.2215679889659</v>
          </cell>
        </row>
        <row r="109">
          <cell r="C109">
            <v>6209</v>
          </cell>
          <cell r="D109">
            <v>0</v>
          </cell>
          <cell r="E109">
            <v>0</v>
          </cell>
          <cell r="F109">
            <v>5538.398817938024</v>
          </cell>
          <cell r="G109">
            <v>0</v>
          </cell>
          <cell r="H109">
            <v>0</v>
          </cell>
          <cell r="M109">
            <v>5538.398817938024</v>
          </cell>
        </row>
        <row r="110">
          <cell r="C110">
            <v>6210</v>
          </cell>
          <cell r="D110">
            <v>0</v>
          </cell>
          <cell r="E110">
            <v>416.08184331583254</v>
          </cell>
          <cell r="F110">
            <v>852.24020978246529</v>
          </cell>
          <cell r="G110">
            <v>0</v>
          </cell>
          <cell r="H110">
            <v>0</v>
          </cell>
          <cell r="M110">
            <v>1268.3220530982978</v>
          </cell>
        </row>
        <row r="111">
          <cell r="C111">
            <v>6227</v>
          </cell>
          <cell r="D111">
            <v>0</v>
          </cell>
          <cell r="E111">
            <v>9724.1769858541156</v>
          </cell>
          <cell r="F111">
            <v>9497.6126850865403</v>
          </cell>
          <cell r="G111">
            <v>0</v>
          </cell>
          <cell r="H111">
            <v>0</v>
          </cell>
          <cell r="M111">
            <v>19221.789670940656</v>
          </cell>
        </row>
        <row r="112">
          <cell r="C112">
            <v>6213</v>
          </cell>
          <cell r="D112">
            <v>0</v>
          </cell>
          <cell r="E112">
            <v>2576.8879158626178</v>
          </cell>
          <cell r="F112">
            <v>0</v>
          </cell>
          <cell r="G112">
            <v>0</v>
          </cell>
          <cell r="H112">
            <v>0</v>
          </cell>
          <cell r="M112">
            <v>2576.8879158626178</v>
          </cell>
        </row>
        <row r="113">
          <cell r="C113">
            <v>6215</v>
          </cell>
          <cell r="D113">
            <v>0</v>
          </cell>
          <cell r="E113">
            <v>0</v>
          </cell>
          <cell r="F113">
            <v>3255.7287445169454</v>
          </cell>
          <cell r="G113">
            <v>0</v>
          </cell>
          <cell r="H113">
            <v>0</v>
          </cell>
          <cell r="M113">
            <v>3255.7287445169454</v>
          </cell>
        </row>
        <row r="114">
          <cell r="C114">
            <v>6269</v>
          </cell>
          <cell r="D114">
            <v>0</v>
          </cell>
          <cell r="E114">
            <v>0</v>
          </cell>
          <cell r="F114">
            <v>432.67001058506992</v>
          </cell>
          <cell r="G114">
            <v>0</v>
          </cell>
          <cell r="H114">
            <v>0</v>
          </cell>
          <cell r="M114">
            <v>432.67001058506992</v>
          </cell>
        </row>
        <row r="115">
          <cell r="C115">
            <v>6127</v>
          </cell>
          <cell r="D115">
            <v>0</v>
          </cell>
          <cell r="E115">
            <v>1341.4254865049063</v>
          </cell>
          <cell r="F115">
            <v>0</v>
          </cell>
          <cell r="G115">
            <v>0</v>
          </cell>
          <cell r="H115">
            <v>0</v>
          </cell>
          <cell r="M115">
            <v>1341.4254865049063</v>
          </cell>
        </row>
        <row r="116">
          <cell r="C116">
            <v>6236</v>
          </cell>
          <cell r="D116">
            <v>0</v>
          </cell>
          <cell r="E116">
            <v>8676.6457724058273</v>
          </cell>
          <cell r="F116">
            <v>0</v>
          </cell>
          <cell r="G116">
            <v>0</v>
          </cell>
          <cell r="H116">
            <v>0</v>
          </cell>
          <cell r="M116">
            <v>8676.6457724058273</v>
          </cell>
        </row>
        <row r="117">
          <cell r="C117">
            <v>6142</v>
          </cell>
          <cell r="E117">
            <v>20158.623</v>
          </cell>
          <cell r="F117">
            <v>108858.951</v>
          </cell>
          <cell r="M117">
            <v>129017.57399999999</v>
          </cell>
        </row>
        <row r="118">
          <cell r="C118" t="str">
            <v>6095 A</v>
          </cell>
          <cell r="E118">
            <v>0</v>
          </cell>
          <cell r="F118">
            <v>1587.4469999999999</v>
          </cell>
          <cell r="M118">
            <v>1587.4469999999999</v>
          </cell>
        </row>
        <row r="119">
          <cell r="C119" t="str">
            <v>6095 B</v>
          </cell>
          <cell r="E119">
            <v>10951.776</v>
          </cell>
          <cell r="F119">
            <v>47592.800999999999</v>
          </cell>
          <cell r="M119">
            <v>58544.576999999997</v>
          </cell>
        </row>
        <row r="120">
          <cell r="C120" t="str">
            <v>6158 A</v>
          </cell>
          <cell r="E120">
            <v>5366.9790000000003</v>
          </cell>
          <cell r="F120">
            <v>7720.4789999999994</v>
          </cell>
          <cell r="M120">
            <v>13087.457999999999</v>
          </cell>
        </row>
        <row r="121">
          <cell r="C121" t="str">
            <v>6158 B</v>
          </cell>
          <cell r="E121">
            <v>3861.4859999999999</v>
          </cell>
          <cell r="F121">
            <v>21060.261000000002</v>
          </cell>
          <cell r="M121">
            <v>24921.747000000003</v>
          </cell>
        </row>
        <row r="122">
          <cell r="C122" t="str">
            <v>6211 A</v>
          </cell>
          <cell r="E122">
            <v>25890.470999999998</v>
          </cell>
          <cell r="F122">
            <v>53321.705999999998</v>
          </cell>
          <cell r="M122">
            <v>79212.176999999996</v>
          </cell>
        </row>
        <row r="123">
          <cell r="C123">
            <v>6122</v>
          </cell>
          <cell r="E123">
            <v>0</v>
          </cell>
          <cell r="F123">
            <v>-9.0949470177292824E-13</v>
          </cell>
          <cell r="M123">
            <v>-9.0949470177292824E-13</v>
          </cell>
        </row>
        <row r="124">
          <cell r="C124">
            <v>6123</v>
          </cell>
          <cell r="E124">
            <v>0</v>
          </cell>
          <cell r="F124">
            <v>7971.19</v>
          </cell>
          <cell r="M124">
            <v>7971.19</v>
          </cell>
        </row>
        <row r="125">
          <cell r="C125">
            <v>6124</v>
          </cell>
          <cell r="E125">
            <v>0</v>
          </cell>
          <cell r="F125">
            <v>0</v>
          </cell>
          <cell r="M125">
            <v>0</v>
          </cell>
        </row>
        <row r="126">
          <cell r="C126">
            <v>6125</v>
          </cell>
          <cell r="E126">
            <v>0</v>
          </cell>
          <cell r="F126">
            <v>0</v>
          </cell>
          <cell r="M126">
            <v>0</v>
          </cell>
        </row>
        <row r="127">
          <cell r="C127" t="str">
            <v>12 1</v>
          </cell>
          <cell r="D127">
            <v>1212872.059375</v>
          </cell>
          <cell r="M127">
            <v>1212872.059375</v>
          </cell>
        </row>
        <row r="128">
          <cell r="C128" t="str">
            <v>12 2</v>
          </cell>
          <cell r="D128">
            <v>593572.265625</v>
          </cell>
        </row>
      </sheetData>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aram"/>
      <sheetName val="Total_Bruto"/>
      <sheetName val="Total_Neto"/>
      <sheetName val="Total_Lineas"/>
      <sheetName val="Ini_Cesión"/>
      <sheetName val="Santander_Seguros"/>
      <sheetName val="Fin_Cesión"/>
      <sheetName val="Santander_Neto"/>
      <sheetName val="GMAC"/>
      <sheetName val="Inicio"/>
      <sheetName val="Banco_Mais"/>
      <sheetName val="Banco_Mais_Ind"/>
      <sheetName val="Banif"/>
      <sheetName val="Barclays"/>
      <sheetName val="BBVA"/>
      <sheetName val="BIG"/>
      <sheetName val="C.Galicia"/>
      <sheetName val="Cetelem"/>
      <sheetName val="Cetelem_Ind"/>
      <sheetName val="Credifin"/>
      <sheetName val="GECW"/>
      <sheetName val="GMAC_ALD"/>
      <sheetName val="GMAC_IFIC"/>
      <sheetName val="Interbanco"/>
      <sheetName val="Oney"/>
      <sheetName val="Pastor_Serfin"/>
      <sheetName val="PSA"/>
      <sheetName val="SCF"/>
      <sheetName val="Sofinloc"/>
      <sheetName val="Totta"/>
      <sheetName val="UCI"/>
      <sheetName val="Fin"/>
      <sheetName val="Modele"/>
      <sheetName val="Base_Res"/>
      <sheetName val="Base_Res2"/>
      <sheetName val="RBNS"/>
      <sheetName val="UPR"/>
      <sheetName val="Premiums"/>
      <sheetName val="Commissions"/>
      <sheetName val="Paid_Claims"/>
    </sheetNames>
    <sheetDataSet>
      <sheetData sheetId="0" refreshError="1">
        <row r="1">
          <cell r="C1" t="str">
            <v>Código Producto</v>
          </cell>
          <cell r="D1" t="str">
            <v>PARTNERS</v>
          </cell>
          <cell r="E1" t="str">
            <v>Nom Produits Comptes</v>
          </cell>
          <cell r="F1" t="str">
            <v>Línea de Negocio</v>
          </cell>
          <cell r="G1" t="str">
            <v>Forma de Venta</v>
          </cell>
          <cell r="H1" t="str">
            <v>RA</v>
          </cell>
          <cell r="I1" t="str">
            <v>FG</v>
          </cell>
          <cell r="J1" t="str">
            <v>FG TMKG</v>
          </cell>
          <cell r="K1" t="str">
            <v>Comisión</v>
          </cell>
          <cell r="L1" t="str">
            <v>Tipo prima</v>
          </cell>
          <cell r="M1" t="str">
            <v>Duración</v>
          </cell>
        </row>
        <row r="2">
          <cell r="C2" t="str">
            <v>A0700A</v>
          </cell>
          <cell r="D2" t="str">
            <v>Banco_Mais</v>
          </cell>
          <cell r="E2" t="str">
            <v>Protecção Total</v>
          </cell>
          <cell r="F2" t="str">
            <v>Auto loan</v>
          </cell>
          <cell r="G2" t="str">
            <v>Telemarketing</v>
          </cell>
          <cell r="H2">
            <v>0.05</v>
          </cell>
          <cell r="I2">
            <v>0.05</v>
          </cell>
          <cell r="J2">
            <v>0.04</v>
          </cell>
          <cell r="K2">
            <v>0.52500000000000002</v>
          </cell>
          <cell r="L2" t="str">
            <v>PU</v>
          </cell>
          <cell r="M2">
            <v>54</v>
          </cell>
        </row>
        <row r="3">
          <cell r="C3" t="str">
            <v>A0700B</v>
          </cell>
          <cell r="D3" t="str">
            <v>Banco_Mais</v>
          </cell>
          <cell r="E3" t="str">
            <v>Protecção Total 01-2006</v>
          </cell>
          <cell r="F3" t="str">
            <v>Auto loan</v>
          </cell>
          <cell r="G3" t="str">
            <v>Telemarketing</v>
          </cell>
          <cell r="H3">
            <v>0.05</v>
          </cell>
          <cell r="I3">
            <v>0.05</v>
          </cell>
          <cell r="J3">
            <v>1.43E-2</v>
          </cell>
          <cell r="K3">
            <v>0.42849999999999999</v>
          </cell>
          <cell r="L3" t="str">
            <v>PU</v>
          </cell>
          <cell r="M3">
            <v>54</v>
          </cell>
        </row>
        <row r="4">
          <cell r="C4" t="str">
            <v>P0700A</v>
          </cell>
          <cell r="D4" t="str">
            <v>Banco_Mais_Ind</v>
          </cell>
          <cell r="E4" t="str">
            <v>Inbound</v>
          </cell>
          <cell r="F4" t="str">
            <v>Personal accident cover</v>
          </cell>
          <cell r="G4" t="str">
            <v>Red</v>
          </cell>
          <cell r="H4">
            <v>0.15</v>
          </cell>
          <cell r="I4">
            <v>0.26500000000000001</v>
          </cell>
          <cell r="J4">
            <v>0</v>
          </cell>
          <cell r="K4">
            <v>0.35</v>
          </cell>
          <cell r="L4" t="str">
            <v>PA</v>
          </cell>
          <cell r="M4">
            <v>12</v>
          </cell>
        </row>
        <row r="5">
          <cell r="C5" t="str">
            <v>P0700B</v>
          </cell>
          <cell r="D5" t="str">
            <v>Banco_Mais_Ind</v>
          </cell>
          <cell r="E5" t="str">
            <v>Outbound</v>
          </cell>
          <cell r="F5" t="str">
            <v>Personal accident cover</v>
          </cell>
          <cell r="G5" t="str">
            <v>Red</v>
          </cell>
          <cell r="H5">
            <v>0.15</v>
          </cell>
          <cell r="I5">
            <v>0.235625</v>
          </cell>
          <cell r="J5">
            <v>0</v>
          </cell>
          <cell r="K5">
            <v>0.35</v>
          </cell>
          <cell r="L5" t="str">
            <v>PA / PS</v>
          </cell>
          <cell r="M5">
            <v>12</v>
          </cell>
        </row>
        <row r="6">
          <cell r="C6" t="str">
            <v>R0102B</v>
          </cell>
          <cell r="D6" t="str">
            <v>Banif</v>
          </cell>
          <cell r="E6" t="str">
            <v>Conta permanente</v>
          </cell>
          <cell r="F6" t="str">
            <v>Credit card</v>
          </cell>
          <cell r="G6" t="str">
            <v>Red</v>
          </cell>
          <cell r="H6">
            <v>0.10059999999999999</v>
          </cell>
          <cell r="I6">
            <v>0.18099999999999999</v>
          </cell>
          <cell r="J6">
            <v>0</v>
          </cell>
          <cell r="K6">
            <v>0.03</v>
          </cell>
          <cell r="L6" t="str">
            <v>PM</v>
          </cell>
          <cell r="M6">
            <v>1</v>
          </cell>
        </row>
        <row r="7">
          <cell r="C7" t="str">
            <v>R0102A</v>
          </cell>
          <cell r="D7" t="str">
            <v>Banif</v>
          </cell>
          <cell r="E7" t="str">
            <v>Directo</v>
          </cell>
          <cell r="F7" t="str">
            <v>Personal loan</v>
          </cell>
          <cell r="G7" t="str">
            <v>Red</v>
          </cell>
          <cell r="H7">
            <v>9.2100000000000001E-2</v>
          </cell>
          <cell r="I7">
            <v>0.1658</v>
          </cell>
          <cell r="J7">
            <v>0</v>
          </cell>
          <cell r="K7">
            <v>0.03</v>
          </cell>
          <cell r="L7" t="str">
            <v>PM</v>
          </cell>
          <cell r="M7">
            <v>1</v>
          </cell>
        </row>
        <row r="8">
          <cell r="C8" t="str">
            <v>A1300A</v>
          </cell>
          <cell r="D8" t="str">
            <v>Barclays</v>
          </cell>
          <cell r="E8" t="str">
            <v>Crédito Pessoal 1ª Geração</v>
          </cell>
          <cell r="F8" t="str">
            <v>Personal loan</v>
          </cell>
          <cell r="G8" t="str">
            <v>Red</v>
          </cell>
          <cell r="H8">
            <v>0.05</v>
          </cell>
          <cell r="I8">
            <v>7.4300000000000005E-2</v>
          </cell>
          <cell r="J8">
            <v>0</v>
          </cell>
          <cell r="K8">
            <v>0.70379999999999998</v>
          </cell>
          <cell r="L8" t="str">
            <v>PU</v>
          </cell>
          <cell r="M8">
            <v>60</v>
          </cell>
        </row>
        <row r="9">
          <cell r="C9" t="str">
            <v>A1300C</v>
          </cell>
          <cell r="D9" t="str">
            <v>Barclays</v>
          </cell>
          <cell r="E9" t="str">
            <v>Crédito Pessoal 2ª Geração</v>
          </cell>
          <cell r="F9" t="str">
            <v>Personal loan</v>
          </cell>
          <cell r="G9" t="str">
            <v>Red</v>
          </cell>
          <cell r="H9">
            <v>0.05</v>
          </cell>
          <cell r="I9">
            <v>7.4300000000000005E-2</v>
          </cell>
          <cell r="J9">
            <v>0</v>
          </cell>
          <cell r="K9">
            <v>0.70379999999999998</v>
          </cell>
          <cell r="L9" t="str">
            <v>PU</v>
          </cell>
          <cell r="M9">
            <v>60</v>
          </cell>
        </row>
        <row r="10">
          <cell r="C10" t="str">
            <v>A1300B</v>
          </cell>
          <cell r="D10" t="str">
            <v>Barclays</v>
          </cell>
          <cell r="E10" t="str">
            <v>Crédito Hipotecário Único</v>
          </cell>
          <cell r="F10" t="str">
            <v>Mortgage included with credit</v>
          </cell>
          <cell r="G10" t="str">
            <v>Red</v>
          </cell>
          <cell r="H10">
            <v>0.05</v>
          </cell>
          <cell r="I10">
            <v>7.0000000000000007E-2</v>
          </cell>
          <cell r="J10">
            <v>0</v>
          </cell>
          <cell r="K10">
            <v>0.64260000000000006</v>
          </cell>
          <cell r="L10" t="str">
            <v>PU</v>
          </cell>
          <cell r="M10">
            <v>60</v>
          </cell>
        </row>
        <row r="11">
          <cell r="C11" t="str">
            <v>A1300D</v>
          </cell>
          <cell r="D11" t="str">
            <v>Barclays</v>
          </cell>
          <cell r="E11" t="str">
            <v>Crédito Hipotecário Prémio Mensal</v>
          </cell>
          <cell r="F11" t="str">
            <v>Mortgage included with credit</v>
          </cell>
          <cell r="G11" t="str">
            <v>Red</v>
          </cell>
          <cell r="H11">
            <v>0.05</v>
          </cell>
          <cell r="I11">
            <v>7.0000000000000007E-2</v>
          </cell>
          <cell r="J11">
            <v>0</v>
          </cell>
          <cell r="K11">
            <v>0.64259999999999995</v>
          </cell>
          <cell r="L11" t="str">
            <v>PM</v>
          </cell>
          <cell r="M11">
            <v>1</v>
          </cell>
        </row>
        <row r="12">
          <cell r="C12" t="str">
            <v>A1300E</v>
          </cell>
          <cell r="D12" t="str">
            <v>Barclays</v>
          </cell>
          <cell r="E12" t="str">
            <v>Crédito Hipotecário Mensal(Ind)</v>
          </cell>
          <cell r="F12" t="str">
            <v>Mortgage included with credit</v>
          </cell>
          <cell r="G12" t="str">
            <v>Red</v>
          </cell>
          <cell r="H12">
            <v>0.05</v>
          </cell>
          <cell r="I12">
            <v>7.0000000000000007E-2</v>
          </cell>
          <cell r="J12">
            <v>0</v>
          </cell>
          <cell r="K12">
            <v>0.64259999999999995</v>
          </cell>
          <cell r="L12" t="str">
            <v>PM</v>
          </cell>
          <cell r="M12">
            <v>1</v>
          </cell>
        </row>
        <row r="13">
          <cell r="C13" t="str">
            <v>A1300F</v>
          </cell>
          <cell r="D13" t="str">
            <v>Barclays</v>
          </cell>
          <cell r="E13" t="str">
            <v>Crédito Hipotecário Único(Ind)</v>
          </cell>
          <cell r="F13" t="str">
            <v>Mortgage included with credit</v>
          </cell>
          <cell r="G13" t="str">
            <v>Red</v>
          </cell>
          <cell r="H13">
            <v>0.05</v>
          </cell>
          <cell r="I13">
            <v>7.0000000000000007E-2</v>
          </cell>
          <cell r="J13">
            <v>0</v>
          </cell>
          <cell r="K13">
            <v>0.64259999999999995</v>
          </cell>
          <cell r="L13" t="str">
            <v>PU</v>
          </cell>
          <cell r="M13">
            <v>60</v>
          </cell>
        </row>
        <row r="14">
          <cell r="C14" t="str">
            <v>A1300G</v>
          </cell>
          <cell r="D14" t="str">
            <v>Barclays</v>
          </cell>
          <cell r="E14" t="str">
            <v>Crédito Pessoal 2ª Geração (Ind)</v>
          </cell>
          <cell r="F14" t="str">
            <v>Personal loan</v>
          </cell>
          <cell r="G14" t="str">
            <v>Red</v>
          </cell>
          <cell r="H14">
            <v>0.05</v>
          </cell>
          <cell r="I14">
            <v>7.4300000000000005E-2</v>
          </cell>
          <cell r="J14">
            <v>0</v>
          </cell>
          <cell r="K14">
            <v>0.70379999999999998</v>
          </cell>
          <cell r="L14" t="str">
            <v>PU</v>
          </cell>
          <cell r="M14">
            <v>60</v>
          </cell>
        </row>
        <row r="15">
          <cell r="C15" t="str">
            <v>A1400A</v>
          </cell>
          <cell r="D15" t="str">
            <v>BBVA</v>
          </cell>
          <cell r="E15" t="str">
            <v>Total - Tlmk</v>
          </cell>
          <cell r="F15" t="str">
            <v>Auto loan</v>
          </cell>
          <cell r="G15" t="str">
            <v>Telemarketing</v>
          </cell>
          <cell r="H15">
            <v>0.05</v>
          </cell>
          <cell r="I15">
            <v>0.1</v>
          </cell>
          <cell r="J15">
            <v>0.06</v>
          </cell>
          <cell r="K15">
            <v>0.61</v>
          </cell>
          <cell r="L15" t="str">
            <v>PU</v>
          </cell>
          <cell r="M15">
            <v>52</v>
          </cell>
        </row>
        <row r="16">
          <cell r="C16" t="str">
            <v>A1400B</v>
          </cell>
          <cell r="D16" t="str">
            <v>BBVA</v>
          </cell>
          <cell r="E16" t="str">
            <v>Upgrade - Tlmk</v>
          </cell>
          <cell r="F16" t="str">
            <v>Auto loan</v>
          </cell>
          <cell r="G16" t="str">
            <v>Telemarketing</v>
          </cell>
          <cell r="H16">
            <v>0.05</v>
          </cell>
          <cell r="I16">
            <v>0.1</v>
          </cell>
          <cell r="J16">
            <v>0.06</v>
          </cell>
          <cell r="K16">
            <v>0.61</v>
          </cell>
          <cell r="L16" t="str">
            <v>PU</v>
          </cell>
          <cell r="M16">
            <v>52</v>
          </cell>
        </row>
        <row r="17">
          <cell r="C17" t="str">
            <v>A1000B</v>
          </cell>
          <cell r="D17" t="str">
            <v>BIG</v>
          </cell>
          <cell r="E17" t="str">
            <v>Plano Mais</v>
          </cell>
          <cell r="F17" t="str">
            <v>Auto loan</v>
          </cell>
          <cell r="G17" t="str">
            <v>Red</v>
          </cell>
          <cell r="H17">
            <v>0.05</v>
          </cell>
          <cell r="I17">
            <v>0.09</v>
          </cell>
          <cell r="J17">
            <v>0</v>
          </cell>
          <cell r="K17">
            <v>0.5</v>
          </cell>
          <cell r="L17" t="str">
            <v>PU</v>
          </cell>
          <cell r="M17">
            <v>54</v>
          </cell>
        </row>
        <row r="18">
          <cell r="C18" t="str">
            <v>A1000A</v>
          </cell>
          <cell r="D18" t="str">
            <v>BIG</v>
          </cell>
          <cell r="E18" t="str">
            <v>Plano Vida</v>
          </cell>
          <cell r="F18" t="str">
            <v>Auto loan</v>
          </cell>
          <cell r="G18" t="str">
            <v>Red</v>
          </cell>
          <cell r="H18">
            <v>0.05</v>
          </cell>
          <cell r="I18">
            <v>0.09</v>
          </cell>
          <cell r="J18">
            <v>0</v>
          </cell>
          <cell r="K18">
            <v>0.5</v>
          </cell>
          <cell r="L18" t="str">
            <v>PU</v>
          </cell>
          <cell r="M18">
            <v>54</v>
          </cell>
        </row>
        <row r="19">
          <cell r="C19" t="str">
            <v>A1500A</v>
          </cell>
          <cell r="D19" t="str">
            <v>C.Galicia</v>
          </cell>
          <cell r="E19" t="str">
            <v>Crédito Hipotecário Único</v>
          </cell>
          <cell r="F19" t="str">
            <v>Mortgage included with credit</v>
          </cell>
          <cell r="G19" t="str">
            <v>Red</v>
          </cell>
          <cell r="H19">
            <v>0.05</v>
          </cell>
          <cell r="I19">
            <v>0.1</v>
          </cell>
          <cell r="J19">
            <v>0</v>
          </cell>
          <cell r="K19">
            <v>0.45900000000000002</v>
          </cell>
          <cell r="L19" t="str">
            <v>PU</v>
          </cell>
          <cell r="M19">
            <v>60</v>
          </cell>
        </row>
        <row r="20">
          <cell r="C20" t="str">
            <v>A1500B</v>
          </cell>
          <cell r="D20" t="str">
            <v>C.Galicia</v>
          </cell>
          <cell r="E20" t="str">
            <v>Crédito Pessoal Único</v>
          </cell>
          <cell r="F20" t="str">
            <v>Personal loan</v>
          </cell>
          <cell r="G20" t="str">
            <v>Red</v>
          </cell>
          <cell r="H20">
            <v>0.05</v>
          </cell>
          <cell r="I20">
            <v>0.1</v>
          </cell>
          <cell r="J20">
            <v>0</v>
          </cell>
          <cell r="K20">
            <v>0.45900000000000002</v>
          </cell>
          <cell r="L20" t="str">
            <v>PU</v>
          </cell>
          <cell r="M20">
            <v>48</v>
          </cell>
        </row>
        <row r="21">
          <cell r="C21" t="str">
            <v>A0100C</v>
          </cell>
          <cell r="D21" t="str">
            <v>Cetelem</v>
          </cell>
          <cell r="E21" t="str">
            <v>Conta Permanente</v>
          </cell>
          <cell r="F21" t="str">
            <v>Credit card</v>
          </cell>
          <cell r="G21" t="str">
            <v>Red</v>
          </cell>
          <cell r="H21">
            <v>0.05</v>
          </cell>
          <cell r="I21">
            <v>0.09</v>
          </cell>
          <cell r="J21">
            <v>0</v>
          </cell>
          <cell r="K21">
            <v>0.46500000000000002</v>
          </cell>
          <cell r="L21" t="str">
            <v>PM</v>
          </cell>
          <cell r="M21">
            <v>0</v>
          </cell>
        </row>
        <row r="22">
          <cell r="C22" t="str">
            <v>A0100D</v>
          </cell>
          <cell r="D22" t="str">
            <v>Cetelem</v>
          </cell>
          <cell r="E22" t="str">
            <v>Conta permanente FNAC</v>
          </cell>
          <cell r="F22" t="str">
            <v>Credit card</v>
          </cell>
          <cell r="G22" t="str">
            <v>Red</v>
          </cell>
          <cell r="H22">
            <v>0.05</v>
          </cell>
          <cell r="I22">
            <v>0.09</v>
          </cell>
          <cell r="J22">
            <v>0</v>
          </cell>
          <cell r="K22">
            <v>0.46500000000000002</v>
          </cell>
          <cell r="L22" t="str">
            <v>PM</v>
          </cell>
          <cell r="M22">
            <v>0</v>
          </cell>
        </row>
        <row r="23">
          <cell r="C23" t="str">
            <v>A0100A</v>
          </cell>
          <cell r="D23" t="str">
            <v>Cetelem</v>
          </cell>
          <cell r="E23" t="str">
            <v>Clássico Distribuição</v>
          </cell>
          <cell r="F23" t="str">
            <v>Personal loan</v>
          </cell>
          <cell r="G23" t="str">
            <v>Red</v>
          </cell>
          <cell r="H23">
            <v>0.05</v>
          </cell>
          <cell r="I23">
            <v>0.09</v>
          </cell>
          <cell r="J23">
            <v>0</v>
          </cell>
          <cell r="K23">
            <v>0.46500000000000002</v>
          </cell>
          <cell r="L23" t="str">
            <v>PM</v>
          </cell>
          <cell r="M23">
            <v>0</v>
          </cell>
        </row>
        <row r="24">
          <cell r="C24" t="str">
            <v>A0100B</v>
          </cell>
          <cell r="D24" t="str">
            <v>Cetelem</v>
          </cell>
          <cell r="E24" t="str">
            <v>Clássico Auto</v>
          </cell>
          <cell r="F24" t="str">
            <v>Auto loan</v>
          </cell>
          <cell r="G24" t="str">
            <v>Red</v>
          </cell>
          <cell r="H24">
            <v>0.05</v>
          </cell>
          <cell r="I24">
            <v>0.09</v>
          </cell>
          <cell r="J24">
            <v>0</v>
          </cell>
          <cell r="K24">
            <v>0.46500000000000002</v>
          </cell>
          <cell r="L24" t="str">
            <v>PM</v>
          </cell>
          <cell r="M24">
            <v>0</v>
          </cell>
        </row>
        <row r="25">
          <cell r="C25" t="str">
            <v>A0100E</v>
          </cell>
          <cell r="D25" t="str">
            <v>Cetelem</v>
          </cell>
          <cell r="E25" t="str">
            <v>Directo</v>
          </cell>
          <cell r="F25" t="str">
            <v>Personal loan</v>
          </cell>
          <cell r="G25" t="str">
            <v>Red</v>
          </cell>
          <cell r="H25">
            <v>0.05</v>
          </cell>
          <cell r="I25">
            <v>0.09</v>
          </cell>
          <cell r="J25">
            <v>0</v>
          </cell>
          <cell r="K25">
            <v>0.46500000000000002</v>
          </cell>
          <cell r="L25" t="str">
            <v>PM</v>
          </cell>
          <cell r="M25">
            <v>0</v>
          </cell>
        </row>
        <row r="26">
          <cell r="C26" t="str">
            <v>A0100F</v>
          </cell>
          <cell r="D26" t="str">
            <v>Cetelem</v>
          </cell>
          <cell r="E26" t="str">
            <v>Conta Permanente Credial</v>
          </cell>
          <cell r="F26" t="str">
            <v>Credit card</v>
          </cell>
          <cell r="G26" t="str">
            <v>Red</v>
          </cell>
          <cell r="H26">
            <v>0.05</v>
          </cell>
          <cell r="I26">
            <v>0.09</v>
          </cell>
          <cell r="J26">
            <v>0</v>
          </cell>
          <cell r="K26">
            <v>0.46500000000000002</v>
          </cell>
          <cell r="L26" t="str">
            <v>PM</v>
          </cell>
          <cell r="M26">
            <v>0</v>
          </cell>
        </row>
        <row r="27">
          <cell r="C27" t="str">
            <v>A0100G</v>
          </cell>
          <cell r="D27" t="str">
            <v>Cetelem</v>
          </cell>
          <cell r="E27" t="str">
            <v>CREDIAL Mega</v>
          </cell>
          <cell r="F27" t="str">
            <v>Credit card</v>
          </cell>
          <cell r="G27" t="str">
            <v>Red</v>
          </cell>
          <cell r="H27">
            <v>0.05</v>
          </cell>
          <cell r="I27">
            <v>0.09</v>
          </cell>
          <cell r="J27">
            <v>0</v>
          </cell>
          <cell r="K27">
            <v>0.46500000000000002</v>
          </cell>
          <cell r="L27" t="str">
            <v>PM</v>
          </cell>
          <cell r="M27">
            <v>0</v>
          </cell>
        </row>
        <row r="28">
          <cell r="C28" t="str">
            <v>P0100A</v>
          </cell>
          <cell r="D28" t="str">
            <v>Cetelem_Ind</v>
          </cell>
          <cell r="E28" t="str">
            <v>Protecção Futuro (25€)</v>
          </cell>
          <cell r="F28" t="str">
            <v>Personal accident cover</v>
          </cell>
          <cell r="G28" t="str">
            <v>Red</v>
          </cell>
          <cell r="H28">
            <v>0.15</v>
          </cell>
          <cell r="I28">
            <v>0.25009999999999999</v>
          </cell>
          <cell r="J28">
            <v>0</v>
          </cell>
          <cell r="K28">
            <v>0.39</v>
          </cell>
          <cell r="L28" t="str">
            <v>PA</v>
          </cell>
          <cell r="M28">
            <v>12</v>
          </cell>
        </row>
        <row r="29">
          <cell r="C29" t="str">
            <v>P0100B</v>
          </cell>
          <cell r="D29" t="str">
            <v>Cetelem_Ind</v>
          </cell>
          <cell r="E29" t="str">
            <v>Protecção Futuro (49,50€)</v>
          </cell>
          <cell r="F29" t="str">
            <v>Personal accident cover</v>
          </cell>
          <cell r="G29" t="str">
            <v>Red</v>
          </cell>
          <cell r="H29">
            <v>0.15</v>
          </cell>
          <cell r="I29">
            <v>0.127</v>
          </cell>
          <cell r="J29">
            <v>0</v>
          </cell>
          <cell r="K29">
            <v>0.56538999999999995</v>
          </cell>
          <cell r="L29" t="str">
            <v>PA</v>
          </cell>
          <cell r="M29">
            <v>12</v>
          </cell>
        </row>
        <row r="30">
          <cell r="C30" t="str">
            <v>P0100C</v>
          </cell>
          <cell r="D30" t="str">
            <v>Cetelem_Ind</v>
          </cell>
          <cell r="E30" t="str">
            <v>Plano Protecção Futuro Outbound (99,32)</v>
          </cell>
          <cell r="F30" t="str">
            <v>Personal accident cover</v>
          </cell>
          <cell r="G30" t="str">
            <v>Telemarketing</v>
          </cell>
          <cell r="H30">
            <v>0.1</v>
          </cell>
          <cell r="I30">
            <v>0.1222</v>
          </cell>
          <cell r="J30">
            <v>0.14000000000000001</v>
          </cell>
          <cell r="K30">
            <v>0.47920000000000001</v>
          </cell>
          <cell r="L30" t="str">
            <v>PA</v>
          </cell>
          <cell r="M30">
            <v>12</v>
          </cell>
        </row>
        <row r="31">
          <cell r="C31" t="str">
            <v>P0100D</v>
          </cell>
          <cell r="D31" t="str">
            <v>Cetelem_Ind</v>
          </cell>
          <cell r="E31" t="str">
            <v>Protecção de Meios de Pagamento 1 Titular</v>
          </cell>
          <cell r="F31" t="str">
            <v>PMP</v>
          </cell>
          <cell r="G31" t="str">
            <v>Red</v>
          </cell>
          <cell r="H31">
            <v>0.05</v>
          </cell>
          <cell r="I31">
            <v>0.1</v>
          </cell>
          <cell r="J31">
            <v>7.46E-2</v>
          </cell>
          <cell r="K31">
            <v>0.53</v>
          </cell>
          <cell r="L31" t="str">
            <v>PA</v>
          </cell>
          <cell r="M31">
            <v>12</v>
          </cell>
        </row>
        <row r="32">
          <cell r="C32" t="str">
            <v>P0100E</v>
          </cell>
          <cell r="D32" t="str">
            <v>Cetelem_Ind</v>
          </cell>
          <cell r="E32" t="str">
            <v>Protecção de Meios de Pagamento 2 Titulares</v>
          </cell>
          <cell r="F32" t="str">
            <v>PMP</v>
          </cell>
          <cell r="G32" t="str">
            <v>Red</v>
          </cell>
          <cell r="H32">
            <v>0.05</v>
          </cell>
          <cell r="I32">
            <v>0.1</v>
          </cell>
          <cell r="J32">
            <v>7.46E-2</v>
          </cell>
          <cell r="K32">
            <v>0.53</v>
          </cell>
          <cell r="L32" t="str">
            <v>PA</v>
          </cell>
          <cell r="M32">
            <v>12</v>
          </cell>
        </row>
        <row r="33">
          <cell r="C33" t="str">
            <v>A1200C</v>
          </cell>
          <cell r="D33" t="str">
            <v>Credifin</v>
          </cell>
          <cell r="E33" t="str">
            <v>PPC Global 1</v>
          </cell>
          <cell r="F33" t="str">
            <v>Personal loan</v>
          </cell>
          <cell r="G33" t="str">
            <v>Red</v>
          </cell>
          <cell r="H33">
            <v>0.05</v>
          </cell>
          <cell r="I33">
            <v>7.4999999999999997E-2</v>
          </cell>
          <cell r="J33">
            <v>0</v>
          </cell>
          <cell r="K33">
            <v>0.63</v>
          </cell>
          <cell r="L33" t="str">
            <v>PU</v>
          </cell>
          <cell r="M33">
            <v>50</v>
          </cell>
        </row>
        <row r="34">
          <cell r="C34" t="str">
            <v>A1200D</v>
          </cell>
          <cell r="D34" t="str">
            <v>Credifin</v>
          </cell>
          <cell r="E34" t="str">
            <v>PPC Global 2</v>
          </cell>
          <cell r="F34" t="str">
            <v>Personal loan</v>
          </cell>
          <cell r="G34" t="str">
            <v>Red</v>
          </cell>
          <cell r="H34">
            <v>0.05</v>
          </cell>
          <cell r="I34">
            <v>7.4999999999999997E-2</v>
          </cell>
          <cell r="J34">
            <v>0</v>
          </cell>
          <cell r="K34">
            <v>0.63</v>
          </cell>
          <cell r="L34" t="str">
            <v>PU</v>
          </cell>
          <cell r="M34">
            <v>50</v>
          </cell>
        </row>
        <row r="35">
          <cell r="C35" t="str">
            <v>A1200A</v>
          </cell>
          <cell r="D35" t="str">
            <v>Credifin</v>
          </cell>
          <cell r="E35" t="str">
            <v>PPC Vida 1</v>
          </cell>
          <cell r="F35" t="str">
            <v>Personal loan</v>
          </cell>
          <cell r="G35" t="str">
            <v>Red</v>
          </cell>
          <cell r="H35">
            <v>0.05</v>
          </cell>
          <cell r="I35">
            <v>7.4999999999999997E-2</v>
          </cell>
          <cell r="J35">
            <v>0</v>
          </cell>
          <cell r="K35">
            <v>0.64</v>
          </cell>
          <cell r="L35" t="str">
            <v>PU</v>
          </cell>
          <cell r="M35">
            <v>50</v>
          </cell>
        </row>
        <row r="36">
          <cell r="C36" t="str">
            <v>A1200B</v>
          </cell>
          <cell r="D36" t="str">
            <v>Credifin</v>
          </cell>
          <cell r="E36" t="str">
            <v>PPC Vida 2</v>
          </cell>
          <cell r="F36" t="str">
            <v>Personal loan</v>
          </cell>
          <cell r="G36" t="str">
            <v>Red</v>
          </cell>
          <cell r="H36">
            <v>0.05</v>
          </cell>
          <cell r="I36">
            <v>7.4999999999999997E-2</v>
          </cell>
          <cell r="J36">
            <v>0</v>
          </cell>
          <cell r="K36">
            <v>0.64</v>
          </cell>
          <cell r="L36" t="str">
            <v>PU</v>
          </cell>
          <cell r="M36">
            <v>50</v>
          </cell>
        </row>
        <row r="37">
          <cell r="C37" t="str">
            <v>A1200E</v>
          </cell>
          <cell r="D37" t="str">
            <v>Credifin</v>
          </cell>
          <cell r="E37" t="str">
            <v>Cartão Bancário</v>
          </cell>
          <cell r="F37" t="str">
            <v>Credit card</v>
          </cell>
          <cell r="G37" t="str">
            <v>Red</v>
          </cell>
          <cell r="H37">
            <v>0.05</v>
          </cell>
          <cell r="I37">
            <v>7.4999999999999997E-2</v>
          </cell>
          <cell r="J37">
            <v>0</v>
          </cell>
          <cell r="K37">
            <v>0.72</v>
          </cell>
          <cell r="L37" t="str">
            <v>PM</v>
          </cell>
          <cell r="M37">
            <v>1</v>
          </cell>
        </row>
        <row r="38">
          <cell r="C38" t="str">
            <v>A1200F</v>
          </cell>
          <cell r="D38" t="str">
            <v>Credifin</v>
          </cell>
          <cell r="E38" t="str">
            <v>Cartão Privativo</v>
          </cell>
          <cell r="F38" t="str">
            <v>Credit card</v>
          </cell>
          <cell r="G38" t="str">
            <v>Red</v>
          </cell>
          <cell r="H38">
            <v>0.05</v>
          </cell>
          <cell r="I38">
            <v>7.4999999999999997E-2</v>
          </cell>
          <cell r="J38">
            <v>0</v>
          </cell>
          <cell r="K38">
            <v>0.72</v>
          </cell>
          <cell r="L38" t="str">
            <v>PM</v>
          </cell>
          <cell r="M38">
            <v>1</v>
          </cell>
        </row>
        <row r="39">
          <cell r="C39" t="str">
            <v>A1200G</v>
          </cell>
          <cell r="D39" t="str">
            <v>Credifin</v>
          </cell>
          <cell r="E39" t="str">
            <v>CARTÃO BANCÁRIO (COBERTURAS SÉNIOR)</v>
          </cell>
          <cell r="F39" t="str">
            <v>Credit card</v>
          </cell>
          <cell r="G39" t="str">
            <v>Red</v>
          </cell>
          <cell r="H39">
            <v>0.05</v>
          </cell>
          <cell r="I39">
            <v>7.4999999999999997E-2</v>
          </cell>
          <cell r="J39">
            <v>0</v>
          </cell>
          <cell r="K39">
            <v>0.72</v>
          </cell>
          <cell r="L39" t="str">
            <v>PM</v>
          </cell>
          <cell r="M39">
            <v>1</v>
          </cell>
        </row>
        <row r="40">
          <cell r="C40" t="str">
            <v>A1200H</v>
          </cell>
          <cell r="D40" t="str">
            <v>Credifin</v>
          </cell>
          <cell r="E40" t="str">
            <v>CARTÃO PRIVATIVO (COBERTURAS SÉNIOR)</v>
          </cell>
          <cell r="F40" t="str">
            <v>Credit card</v>
          </cell>
          <cell r="G40" t="str">
            <v>Red</v>
          </cell>
          <cell r="H40">
            <v>0.05</v>
          </cell>
          <cell r="I40">
            <v>7.4999999999999997E-2</v>
          </cell>
          <cell r="J40">
            <v>0</v>
          </cell>
          <cell r="K40">
            <v>0.72</v>
          </cell>
          <cell r="L40" t="str">
            <v>PM</v>
          </cell>
          <cell r="M40">
            <v>1</v>
          </cell>
        </row>
        <row r="41">
          <cell r="C41" t="str">
            <v>A1200I</v>
          </cell>
          <cell r="D41" t="str">
            <v>Credifin</v>
          </cell>
          <cell r="E41" t="str">
            <v>PPR Directo e Retail</v>
          </cell>
          <cell r="F41" t="str">
            <v>Personal loan</v>
          </cell>
          <cell r="G41" t="str">
            <v>Red</v>
          </cell>
          <cell r="H41">
            <v>0.05</v>
          </cell>
          <cell r="I41">
            <v>7.4999999999999997E-2</v>
          </cell>
          <cell r="J41">
            <v>0</v>
          </cell>
          <cell r="K41">
            <v>0.72</v>
          </cell>
          <cell r="L41" t="str">
            <v>PM</v>
          </cell>
          <cell r="M41">
            <v>1</v>
          </cell>
        </row>
        <row r="42">
          <cell r="C42" t="str">
            <v>A1200J</v>
          </cell>
          <cell r="D42" t="str">
            <v>Credifin</v>
          </cell>
          <cell r="E42" t="str">
            <v>AUTO VIDA 1</v>
          </cell>
          <cell r="F42" t="str">
            <v>Auto loan</v>
          </cell>
          <cell r="G42" t="str">
            <v>Red</v>
          </cell>
          <cell r="H42">
            <v>0.05</v>
          </cell>
          <cell r="I42">
            <v>7.4999999999999997E-2</v>
          </cell>
          <cell r="J42">
            <v>0</v>
          </cell>
          <cell r="K42">
            <v>0.56999999999999995</v>
          </cell>
          <cell r="L42" t="str">
            <v>PU</v>
          </cell>
          <cell r="M42">
            <v>51</v>
          </cell>
        </row>
        <row r="43">
          <cell r="C43" t="str">
            <v>A1200K</v>
          </cell>
          <cell r="D43" t="str">
            <v>Credifin</v>
          </cell>
          <cell r="E43" t="str">
            <v>AUTO VIDA 2</v>
          </cell>
          <cell r="F43" t="str">
            <v>Auto loan</v>
          </cell>
          <cell r="G43" t="str">
            <v>Red</v>
          </cell>
          <cell r="H43">
            <v>0.05</v>
          </cell>
          <cell r="I43">
            <v>7.4999999999999997E-2</v>
          </cell>
          <cell r="J43">
            <v>0</v>
          </cell>
          <cell r="K43">
            <v>0.52</v>
          </cell>
          <cell r="L43" t="str">
            <v>PU</v>
          </cell>
          <cell r="M43">
            <v>51</v>
          </cell>
        </row>
        <row r="44">
          <cell r="C44" t="str">
            <v>A1200L</v>
          </cell>
          <cell r="D44" t="str">
            <v>Credifin</v>
          </cell>
          <cell r="E44" t="str">
            <v>AUTO VIDA PLUS (EMPRESAS)</v>
          </cell>
          <cell r="F44" t="str">
            <v>Auto loan</v>
          </cell>
          <cell r="G44" t="str">
            <v>Red</v>
          </cell>
          <cell r="H44">
            <v>0.05</v>
          </cell>
          <cell r="I44">
            <v>7.4999999999999997E-2</v>
          </cell>
          <cell r="J44">
            <v>0</v>
          </cell>
          <cell r="K44">
            <v>0.67</v>
          </cell>
          <cell r="L44" t="str">
            <v>PU</v>
          </cell>
          <cell r="M44">
            <v>51</v>
          </cell>
        </row>
        <row r="45">
          <cell r="C45" t="str">
            <v>A1200M</v>
          </cell>
          <cell r="D45" t="str">
            <v>Credifin</v>
          </cell>
          <cell r="E45" t="str">
            <v>AUTO GLOBAL 1</v>
          </cell>
          <cell r="F45" t="str">
            <v>Auto loan</v>
          </cell>
          <cell r="G45" t="str">
            <v>Red</v>
          </cell>
          <cell r="H45">
            <v>0.05</v>
          </cell>
          <cell r="I45">
            <v>7.4999999999999997E-2</v>
          </cell>
          <cell r="J45">
            <v>0</v>
          </cell>
          <cell r="K45">
            <v>0.63</v>
          </cell>
          <cell r="L45" t="str">
            <v>PU</v>
          </cell>
          <cell r="M45">
            <v>51</v>
          </cell>
        </row>
        <row r="46">
          <cell r="C46" t="str">
            <v>A1200N</v>
          </cell>
          <cell r="D46" t="str">
            <v>Credifin</v>
          </cell>
          <cell r="E46" t="str">
            <v>AUTO GLOBAL 2</v>
          </cell>
          <cell r="F46" t="str">
            <v>Auto loan</v>
          </cell>
          <cell r="G46" t="str">
            <v>Red</v>
          </cell>
          <cell r="H46">
            <v>0.05</v>
          </cell>
          <cell r="I46">
            <v>7.4999999999999997E-2</v>
          </cell>
          <cell r="J46">
            <v>0</v>
          </cell>
          <cell r="K46">
            <v>0.63</v>
          </cell>
          <cell r="L46" t="str">
            <v>PU</v>
          </cell>
          <cell r="M46">
            <v>51</v>
          </cell>
        </row>
        <row r="47">
          <cell r="C47" t="str">
            <v>A1200O</v>
          </cell>
          <cell r="D47" t="str">
            <v>Credifin</v>
          </cell>
          <cell r="E47" t="str">
            <v>ALD AUTO VIDA 1</v>
          </cell>
          <cell r="F47" t="str">
            <v>Auto loan</v>
          </cell>
          <cell r="G47" t="str">
            <v>Red</v>
          </cell>
          <cell r="H47">
            <v>0.05</v>
          </cell>
          <cell r="I47">
            <v>7.4999999999999997E-2</v>
          </cell>
          <cell r="J47">
            <v>0</v>
          </cell>
          <cell r="K47">
            <v>0.56999999999999995</v>
          </cell>
          <cell r="L47" t="str">
            <v>PU</v>
          </cell>
          <cell r="M47">
            <v>55</v>
          </cell>
        </row>
        <row r="48">
          <cell r="C48" t="str">
            <v>A1200P</v>
          </cell>
          <cell r="D48" t="str">
            <v>Credifin</v>
          </cell>
          <cell r="E48" t="str">
            <v>ALD AUTO VIDA 2</v>
          </cell>
          <cell r="F48" t="str">
            <v>Auto loan</v>
          </cell>
          <cell r="G48" t="str">
            <v>Red</v>
          </cell>
          <cell r="H48">
            <v>0.05</v>
          </cell>
          <cell r="I48">
            <v>7.4999999999999997E-2</v>
          </cell>
          <cell r="J48">
            <v>0</v>
          </cell>
          <cell r="K48">
            <v>0.52</v>
          </cell>
          <cell r="L48" t="str">
            <v>PU</v>
          </cell>
          <cell r="M48">
            <v>55</v>
          </cell>
        </row>
        <row r="49">
          <cell r="C49" t="str">
            <v>A1200Q</v>
          </cell>
          <cell r="D49" t="str">
            <v>Credifin</v>
          </cell>
          <cell r="E49" t="str">
            <v>ALD AUTO VIDA PLUS (EMPRESAS)</v>
          </cell>
          <cell r="F49" t="str">
            <v>Auto loan</v>
          </cell>
          <cell r="G49" t="str">
            <v>Red</v>
          </cell>
          <cell r="H49">
            <v>0.05</v>
          </cell>
          <cell r="I49">
            <v>7.4999999999999997E-2</v>
          </cell>
          <cell r="J49">
            <v>0</v>
          </cell>
          <cell r="K49">
            <v>0.67</v>
          </cell>
          <cell r="L49" t="str">
            <v>PU</v>
          </cell>
          <cell r="M49">
            <v>55</v>
          </cell>
        </row>
        <row r="50">
          <cell r="C50" t="str">
            <v>A1200R</v>
          </cell>
          <cell r="D50" t="str">
            <v>Credifin</v>
          </cell>
          <cell r="E50" t="str">
            <v>ALD AUTO GLOBAL 1</v>
          </cell>
          <cell r="F50" t="str">
            <v>Auto loan</v>
          </cell>
          <cell r="G50" t="str">
            <v>Red</v>
          </cell>
          <cell r="H50">
            <v>0.05</v>
          </cell>
          <cell r="I50">
            <v>7.4999999999999997E-2</v>
          </cell>
          <cell r="J50">
            <v>0</v>
          </cell>
          <cell r="K50">
            <v>0.63</v>
          </cell>
          <cell r="L50" t="str">
            <v>PU</v>
          </cell>
          <cell r="M50">
            <v>55</v>
          </cell>
        </row>
        <row r="51">
          <cell r="C51" t="str">
            <v>A1200S</v>
          </cell>
          <cell r="D51" t="str">
            <v>Credifin</v>
          </cell>
          <cell r="E51" t="str">
            <v>ALD AUTO GLOBAL 2</v>
          </cell>
          <cell r="F51" t="str">
            <v>Auto loan</v>
          </cell>
          <cell r="G51" t="str">
            <v>Red</v>
          </cell>
          <cell r="H51">
            <v>0.05</v>
          </cell>
          <cell r="I51">
            <v>7.4999999999999997E-2</v>
          </cell>
          <cell r="J51">
            <v>0</v>
          </cell>
          <cell r="K51">
            <v>0.63</v>
          </cell>
          <cell r="L51" t="str">
            <v>PU</v>
          </cell>
          <cell r="M51">
            <v>55</v>
          </cell>
        </row>
        <row r="52">
          <cell r="C52" t="str">
            <v>A1200T</v>
          </cell>
          <cell r="D52" t="str">
            <v>Credifin</v>
          </cell>
          <cell r="E52" t="str">
            <v>LSG AUTO VIDA 1</v>
          </cell>
          <cell r="F52" t="str">
            <v>Auto loan</v>
          </cell>
          <cell r="G52" t="str">
            <v>Red</v>
          </cell>
          <cell r="H52">
            <v>0.05</v>
          </cell>
          <cell r="I52">
            <v>7.4999999999999997E-2</v>
          </cell>
          <cell r="J52">
            <v>0</v>
          </cell>
          <cell r="K52">
            <v>0.56999999999999995</v>
          </cell>
          <cell r="L52" t="str">
            <v>PU</v>
          </cell>
          <cell r="M52">
            <v>55</v>
          </cell>
        </row>
        <row r="53">
          <cell r="C53" t="str">
            <v>A1200U</v>
          </cell>
          <cell r="D53" t="str">
            <v>Credifin</v>
          </cell>
          <cell r="E53" t="str">
            <v>LSG AUTO VIDA 2</v>
          </cell>
          <cell r="F53" t="str">
            <v>Auto loan</v>
          </cell>
          <cell r="G53" t="str">
            <v>Red</v>
          </cell>
          <cell r="H53">
            <v>0.05</v>
          </cell>
          <cell r="I53">
            <v>7.4999999999999997E-2</v>
          </cell>
          <cell r="J53">
            <v>0</v>
          </cell>
          <cell r="K53">
            <v>0.52</v>
          </cell>
          <cell r="L53" t="str">
            <v>PU</v>
          </cell>
          <cell r="M53">
            <v>55</v>
          </cell>
        </row>
        <row r="54">
          <cell r="C54" t="str">
            <v>A1200V</v>
          </cell>
          <cell r="D54" t="str">
            <v>Credifin</v>
          </cell>
          <cell r="E54" t="str">
            <v>LSG AUTO VIDA PLUS (EMPRESAS)</v>
          </cell>
          <cell r="F54" t="str">
            <v>Auto loan</v>
          </cell>
          <cell r="G54" t="str">
            <v>Red</v>
          </cell>
          <cell r="H54">
            <v>0.05</v>
          </cell>
          <cell r="I54">
            <v>7.4999999999999997E-2</v>
          </cell>
          <cell r="J54">
            <v>0</v>
          </cell>
          <cell r="K54">
            <v>0.67</v>
          </cell>
          <cell r="L54" t="str">
            <v>PU</v>
          </cell>
          <cell r="M54">
            <v>55</v>
          </cell>
        </row>
        <row r="55">
          <cell r="C55" t="str">
            <v>A1200W</v>
          </cell>
          <cell r="D55" t="str">
            <v>Credifin</v>
          </cell>
          <cell r="E55" t="str">
            <v>LSG AUTO GLOBAL 1</v>
          </cell>
          <cell r="F55" t="str">
            <v>Auto loan</v>
          </cell>
          <cell r="G55" t="str">
            <v>Red</v>
          </cell>
          <cell r="H55">
            <v>0.05</v>
          </cell>
          <cell r="I55">
            <v>7.4999999999999997E-2</v>
          </cell>
          <cell r="J55">
            <v>0</v>
          </cell>
          <cell r="K55">
            <v>0.63</v>
          </cell>
          <cell r="L55" t="str">
            <v>PU</v>
          </cell>
          <cell r="M55">
            <v>55</v>
          </cell>
        </row>
        <row r="56">
          <cell r="C56" t="str">
            <v>A1200X</v>
          </cell>
          <cell r="D56" t="str">
            <v>Credifin</v>
          </cell>
          <cell r="E56" t="str">
            <v>LSG AUTO GLOBAL 2</v>
          </cell>
          <cell r="F56" t="str">
            <v>Auto loan</v>
          </cell>
          <cell r="G56" t="str">
            <v>Red</v>
          </cell>
          <cell r="H56">
            <v>0.05</v>
          </cell>
          <cell r="I56">
            <v>7.4999999999999997E-2</v>
          </cell>
          <cell r="J56">
            <v>0</v>
          </cell>
          <cell r="K56">
            <v>0.63</v>
          </cell>
          <cell r="L56" t="str">
            <v>PU</v>
          </cell>
          <cell r="M56">
            <v>55</v>
          </cell>
        </row>
        <row r="57">
          <cell r="C57" t="str">
            <v>A1200ZA</v>
          </cell>
          <cell r="D57" t="str">
            <v>Credifin</v>
          </cell>
          <cell r="E57" t="str">
            <v>EGM VIDA 1</v>
          </cell>
          <cell r="F57" t="str">
            <v>Personal loan</v>
          </cell>
          <cell r="G57" t="str">
            <v>Red</v>
          </cell>
          <cell r="H57">
            <v>0.05</v>
          </cell>
          <cell r="I57">
            <v>7.4999999999999997E-2</v>
          </cell>
          <cell r="J57">
            <v>0</v>
          </cell>
          <cell r="K57">
            <v>0.62</v>
          </cell>
          <cell r="L57" t="str">
            <v>PU</v>
          </cell>
          <cell r="M57">
            <v>18</v>
          </cell>
        </row>
        <row r="58">
          <cell r="C58" t="str">
            <v>A1200ZB</v>
          </cell>
          <cell r="D58" t="str">
            <v>Credifin</v>
          </cell>
          <cell r="E58" t="str">
            <v>EGM VIDA 2</v>
          </cell>
          <cell r="F58" t="str">
            <v>Personal loan</v>
          </cell>
          <cell r="G58" t="str">
            <v>Red</v>
          </cell>
          <cell r="H58">
            <v>0.05</v>
          </cell>
          <cell r="I58">
            <v>7.4999999999999997E-2</v>
          </cell>
          <cell r="J58">
            <v>0</v>
          </cell>
          <cell r="K58">
            <v>0.62</v>
          </cell>
          <cell r="L58" t="str">
            <v>PU</v>
          </cell>
          <cell r="M58">
            <v>18</v>
          </cell>
        </row>
        <row r="59">
          <cell r="C59" t="str">
            <v>A1200Z</v>
          </cell>
          <cell r="D59" t="str">
            <v>Credifin</v>
          </cell>
          <cell r="E59" t="str">
            <v>EGM VIDA PLUS (EMPRESAS)</v>
          </cell>
          <cell r="F59" t="str">
            <v>Personal loan</v>
          </cell>
          <cell r="G59" t="str">
            <v>Red</v>
          </cell>
          <cell r="H59">
            <v>0.05</v>
          </cell>
          <cell r="I59">
            <v>7.4999999999999997E-2</v>
          </cell>
          <cell r="J59">
            <v>0</v>
          </cell>
          <cell r="K59">
            <v>0.67</v>
          </cell>
          <cell r="L59" t="str">
            <v>PU</v>
          </cell>
          <cell r="M59">
            <v>18</v>
          </cell>
        </row>
        <row r="60">
          <cell r="C60" t="str">
            <v>A1200ZC</v>
          </cell>
          <cell r="D60" t="str">
            <v>Credifin</v>
          </cell>
          <cell r="E60" t="str">
            <v>EGM GLOBAL 1</v>
          </cell>
          <cell r="F60" t="str">
            <v>Personal loan</v>
          </cell>
          <cell r="G60" t="str">
            <v>Red</v>
          </cell>
          <cell r="H60">
            <v>0.05</v>
          </cell>
          <cell r="I60">
            <v>7.4999999999999997E-2</v>
          </cell>
          <cell r="J60">
            <v>0</v>
          </cell>
          <cell r="K60">
            <v>0.7</v>
          </cell>
          <cell r="L60" t="str">
            <v>PU</v>
          </cell>
          <cell r="M60">
            <v>18</v>
          </cell>
        </row>
        <row r="61">
          <cell r="C61" t="str">
            <v>A1200ZD</v>
          </cell>
          <cell r="D61" t="str">
            <v>Credifin</v>
          </cell>
          <cell r="E61" t="str">
            <v>EGM GLOBAL 2</v>
          </cell>
          <cell r="F61" t="str">
            <v>Personal loan</v>
          </cell>
          <cell r="G61" t="str">
            <v>Red</v>
          </cell>
          <cell r="H61">
            <v>0.05</v>
          </cell>
          <cell r="I61">
            <v>7.4999999999999997E-2</v>
          </cell>
          <cell r="J61">
            <v>0</v>
          </cell>
          <cell r="K61">
            <v>0.7</v>
          </cell>
          <cell r="L61" t="str">
            <v>PU</v>
          </cell>
          <cell r="M61">
            <v>18</v>
          </cell>
        </row>
        <row r="62">
          <cell r="C62" t="str">
            <v>A1200ZE</v>
          </cell>
          <cell r="D62" t="str">
            <v>Credifin</v>
          </cell>
          <cell r="E62" t="str">
            <v>RAC CONSOLIDADO VIDA 1</v>
          </cell>
          <cell r="F62" t="str">
            <v>Personal loan</v>
          </cell>
          <cell r="G62" t="str">
            <v>Red</v>
          </cell>
          <cell r="H62">
            <v>0.05</v>
          </cell>
          <cell r="I62">
            <v>7.4999999999999997E-2</v>
          </cell>
          <cell r="J62">
            <v>0</v>
          </cell>
          <cell r="K62">
            <v>0.64</v>
          </cell>
          <cell r="L62" t="str">
            <v>PU</v>
          </cell>
          <cell r="M62">
            <v>72</v>
          </cell>
        </row>
        <row r="63">
          <cell r="C63" t="str">
            <v>A1200ZF</v>
          </cell>
          <cell r="D63" t="str">
            <v>Credifin</v>
          </cell>
          <cell r="E63" t="str">
            <v>RAC CONSOLIDADO VIDA 2</v>
          </cell>
          <cell r="F63" t="str">
            <v>Personal loan</v>
          </cell>
          <cell r="G63" t="str">
            <v>Red</v>
          </cell>
          <cell r="H63">
            <v>0.05</v>
          </cell>
          <cell r="I63">
            <v>7.4999999999999997E-2</v>
          </cell>
          <cell r="J63">
            <v>0</v>
          </cell>
          <cell r="K63">
            <v>0.64</v>
          </cell>
          <cell r="L63" t="str">
            <v>PU</v>
          </cell>
          <cell r="M63">
            <v>72</v>
          </cell>
        </row>
        <row r="64">
          <cell r="C64" t="str">
            <v>A1200ZG</v>
          </cell>
          <cell r="D64" t="str">
            <v>Credifin</v>
          </cell>
          <cell r="E64" t="str">
            <v>RAC Global 1</v>
          </cell>
          <cell r="F64" t="str">
            <v>Personal loan</v>
          </cell>
          <cell r="G64" t="str">
            <v>Red</v>
          </cell>
          <cell r="H64">
            <v>0.05</v>
          </cell>
          <cell r="I64">
            <v>7.4999999999999997E-2</v>
          </cell>
          <cell r="J64">
            <v>0</v>
          </cell>
          <cell r="K64">
            <v>0.63</v>
          </cell>
          <cell r="L64" t="str">
            <v>PU</v>
          </cell>
          <cell r="M64">
            <v>72</v>
          </cell>
        </row>
        <row r="65">
          <cell r="C65" t="str">
            <v>A1200ZH</v>
          </cell>
          <cell r="D65" t="str">
            <v>Credifin</v>
          </cell>
          <cell r="E65" t="str">
            <v>RAC Global 2</v>
          </cell>
          <cell r="F65" t="str">
            <v>Personal loan</v>
          </cell>
          <cell r="G65" t="str">
            <v>Red</v>
          </cell>
          <cell r="H65">
            <v>0.05</v>
          </cell>
          <cell r="I65">
            <v>7.4999999999999997E-2</v>
          </cell>
          <cell r="J65">
            <v>0</v>
          </cell>
          <cell r="K65">
            <v>0.63</v>
          </cell>
          <cell r="L65" t="str">
            <v>PU</v>
          </cell>
          <cell r="M65">
            <v>72</v>
          </cell>
        </row>
        <row r="66">
          <cell r="C66" t="str">
            <v>A1200ZL</v>
          </cell>
          <cell r="D66" t="str">
            <v>Credifin</v>
          </cell>
          <cell r="E66" t="str">
            <v>Shopping Basket 2 em 1 (Base)</v>
          </cell>
          <cell r="F66" t="str">
            <v>Budget Protection</v>
          </cell>
          <cell r="G66" t="str">
            <v>Red</v>
          </cell>
          <cell r="H66">
            <v>0.05</v>
          </cell>
          <cell r="I66">
            <v>7.4999999999999997E-2</v>
          </cell>
          <cell r="J66">
            <v>0</v>
          </cell>
          <cell r="K66">
            <v>0.55000000000000004</v>
          </cell>
          <cell r="L66" t="str">
            <v>PM</v>
          </cell>
          <cell r="M66">
            <v>1</v>
          </cell>
        </row>
        <row r="67">
          <cell r="C67" t="str">
            <v>A1200JA</v>
          </cell>
          <cell r="D67" t="str">
            <v>Credifin</v>
          </cell>
          <cell r="E67" t="str">
            <v>CRÉDITO AUTO VIDA 1 96</v>
          </cell>
          <cell r="F67" t="str">
            <v>Auto loan</v>
          </cell>
          <cell r="G67" t="str">
            <v>Red</v>
          </cell>
          <cell r="H67">
            <v>0.05</v>
          </cell>
          <cell r="I67">
            <v>7.4999999999999997E-2</v>
          </cell>
          <cell r="J67">
            <v>0</v>
          </cell>
          <cell r="K67">
            <v>0.56999999999999995</v>
          </cell>
          <cell r="L67" t="str">
            <v>PU</v>
          </cell>
          <cell r="M67">
            <v>51</v>
          </cell>
        </row>
        <row r="68">
          <cell r="C68" t="str">
            <v>A1200KA</v>
          </cell>
          <cell r="D68" t="str">
            <v>Credifin</v>
          </cell>
          <cell r="E68" t="str">
            <v>CRÉDITO AUTO VIDA 2 96</v>
          </cell>
          <cell r="F68" t="str">
            <v>Auto loan</v>
          </cell>
          <cell r="G68" t="str">
            <v>Red</v>
          </cell>
          <cell r="H68">
            <v>0.05</v>
          </cell>
          <cell r="I68">
            <v>7.4999999999999997E-2</v>
          </cell>
          <cell r="J68">
            <v>0</v>
          </cell>
          <cell r="K68">
            <v>0.56999999999999995</v>
          </cell>
          <cell r="L68" t="str">
            <v>PU</v>
          </cell>
          <cell r="M68">
            <v>51</v>
          </cell>
        </row>
        <row r="69">
          <cell r="C69" t="str">
            <v>A1200AA</v>
          </cell>
          <cell r="D69" t="str">
            <v>Credifin</v>
          </cell>
          <cell r="E69" t="str">
            <v>PPC Vida 1(Ind)</v>
          </cell>
          <cell r="F69" t="str">
            <v>Personal loan</v>
          </cell>
          <cell r="G69" t="str">
            <v>Red</v>
          </cell>
          <cell r="H69">
            <v>0.05</v>
          </cell>
          <cell r="I69">
            <v>7.4999999999999997E-2</v>
          </cell>
          <cell r="J69">
            <v>0</v>
          </cell>
          <cell r="K69">
            <v>0.64</v>
          </cell>
          <cell r="L69" t="str">
            <v>PU</v>
          </cell>
          <cell r="M69">
            <v>50</v>
          </cell>
        </row>
        <row r="70">
          <cell r="C70" t="str">
            <v>A1200AB</v>
          </cell>
          <cell r="D70" t="str">
            <v>Credifin</v>
          </cell>
          <cell r="E70" t="str">
            <v>PPC Vida 2(Ind)</v>
          </cell>
          <cell r="F70" t="str">
            <v>Personal loan</v>
          </cell>
          <cell r="G70" t="str">
            <v>Red</v>
          </cell>
          <cell r="H70">
            <v>0.05</v>
          </cell>
          <cell r="I70">
            <v>7.4999999999999997E-2</v>
          </cell>
          <cell r="J70">
            <v>0</v>
          </cell>
          <cell r="K70">
            <v>0.64</v>
          </cell>
          <cell r="L70" t="str">
            <v>PU</v>
          </cell>
          <cell r="M70">
            <v>50</v>
          </cell>
        </row>
        <row r="71">
          <cell r="C71" t="str">
            <v>A1200AC</v>
          </cell>
          <cell r="D71" t="str">
            <v>Credifin</v>
          </cell>
          <cell r="E71" t="str">
            <v>PPC Global 1(Ind)</v>
          </cell>
          <cell r="F71" t="str">
            <v>Personal loan</v>
          </cell>
          <cell r="G71" t="str">
            <v>Red</v>
          </cell>
          <cell r="H71">
            <v>0.05</v>
          </cell>
          <cell r="I71">
            <v>7.4999999999999997E-2</v>
          </cell>
          <cell r="J71">
            <v>0</v>
          </cell>
          <cell r="K71">
            <v>0.63</v>
          </cell>
          <cell r="L71" t="str">
            <v>PU</v>
          </cell>
          <cell r="M71">
            <v>50</v>
          </cell>
        </row>
        <row r="72">
          <cell r="C72" t="str">
            <v>A1200AD</v>
          </cell>
          <cell r="D72" t="str">
            <v>Credifin</v>
          </cell>
          <cell r="E72" t="str">
            <v>PPC Global 2(Ind)</v>
          </cell>
          <cell r="F72" t="str">
            <v>Personal loan</v>
          </cell>
          <cell r="G72" t="str">
            <v>Red</v>
          </cell>
          <cell r="H72">
            <v>0.05</v>
          </cell>
          <cell r="I72">
            <v>7.4999999999999997E-2</v>
          </cell>
          <cell r="J72">
            <v>0</v>
          </cell>
          <cell r="K72">
            <v>0.63</v>
          </cell>
          <cell r="L72" t="str">
            <v>PU</v>
          </cell>
          <cell r="M72">
            <v>50</v>
          </cell>
        </row>
        <row r="73">
          <cell r="C73" t="str">
            <v>A1200AF</v>
          </cell>
          <cell r="D73" t="str">
            <v>Credifin</v>
          </cell>
          <cell r="E73" t="str">
            <v>Cartão Privativo(Ind)</v>
          </cell>
          <cell r="F73" t="str">
            <v>Credit card</v>
          </cell>
          <cell r="G73" t="str">
            <v>Red</v>
          </cell>
          <cell r="H73">
            <v>0.05</v>
          </cell>
          <cell r="I73">
            <v>7.4999999999999997E-2</v>
          </cell>
          <cell r="J73">
            <v>0</v>
          </cell>
          <cell r="K73">
            <v>0.72</v>
          </cell>
          <cell r="L73" t="str">
            <v>PM</v>
          </cell>
          <cell r="M73">
            <v>1</v>
          </cell>
        </row>
        <row r="74">
          <cell r="C74" t="str">
            <v>A1200AH</v>
          </cell>
          <cell r="D74" t="str">
            <v>Credifin</v>
          </cell>
          <cell r="E74" t="str">
            <v>PPR Directo e Retail(Ind)</v>
          </cell>
          <cell r="F74" t="str">
            <v>Personal loan</v>
          </cell>
          <cell r="G74" t="str">
            <v>Red</v>
          </cell>
          <cell r="H74">
            <v>0.05</v>
          </cell>
          <cell r="I74">
            <v>7.4999999999999997E-2</v>
          </cell>
          <cell r="J74">
            <v>0</v>
          </cell>
          <cell r="K74">
            <v>0.72</v>
          </cell>
          <cell r="L74" t="str">
            <v>PM</v>
          </cell>
          <cell r="M74">
            <v>1</v>
          </cell>
        </row>
        <row r="75">
          <cell r="C75" t="str">
            <v>A1200AI</v>
          </cell>
          <cell r="D75" t="str">
            <v>Credifin</v>
          </cell>
          <cell r="E75" t="str">
            <v>Auto Vida 1(Ind)</v>
          </cell>
          <cell r="F75" t="str">
            <v>Auto loan</v>
          </cell>
          <cell r="G75" t="str">
            <v>Red</v>
          </cell>
          <cell r="H75">
            <v>0.05</v>
          </cell>
          <cell r="I75">
            <v>7.4999999999999997E-2</v>
          </cell>
          <cell r="J75">
            <v>0</v>
          </cell>
          <cell r="K75">
            <v>0.56999999999999995</v>
          </cell>
          <cell r="L75" t="str">
            <v>PU</v>
          </cell>
          <cell r="M75">
            <v>51</v>
          </cell>
        </row>
        <row r="76">
          <cell r="C76" t="str">
            <v>A1200AJ</v>
          </cell>
          <cell r="D76" t="str">
            <v>Credifin</v>
          </cell>
          <cell r="E76" t="str">
            <v>Auto Vida 1 96(Ind)</v>
          </cell>
          <cell r="F76" t="str">
            <v>Auto loan</v>
          </cell>
          <cell r="G76" t="str">
            <v>Red</v>
          </cell>
          <cell r="H76">
            <v>0.05</v>
          </cell>
          <cell r="I76">
            <v>7.4999999999999997E-2</v>
          </cell>
          <cell r="J76">
            <v>0</v>
          </cell>
          <cell r="K76">
            <v>0.56999999999999995</v>
          </cell>
          <cell r="L76" t="str">
            <v>PU</v>
          </cell>
          <cell r="M76">
            <v>51</v>
          </cell>
        </row>
        <row r="77">
          <cell r="C77" t="str">
            <v>A1200AK</v>
          </cell>
          <cell r="D77" t="str">
            <v>Credifin</v>
          </cell>
          <cell r="E77" t="str">
            <v>Auto Vida 2(Ind)</v>
          </cell>
          <cell r="F77" t="str">
            <v>Auto loan</v>
          </cell>
          <cell r="G77" t="str">
            <v>Red</v>
          </cell>
          <cell r="H77">
            <v>0.05</v>
          </cell>
          <cell r="I77">
            <v>7.4999999999999997E-2</v>
          </cell>
          <cell r="J77">
            <v>0</v>
          </cell>
          <cell r="K77">
            <v>0.52</v>
          </cell>
          <cell r="L77" t="str">
            <v>PU</v>
          </cell>
          <cell r="M77">
            <v>51</v>
          </cell>
        </row>
        <row r="78">
          <cell r="C78" t="str">
            <v>A1200AL</v>
          </cell>
          <cell r="D78" t="str">
            <v>Credifin</v>
          </cell>
          <cell r="E78" t="str">
            <v>Auto Vida 2 96(Ind)</v>
          </cell>
          <cell r="F78" t="str">
            <v>Auto loan</v>
          </cell>
          <cell r="G78" t="str">
            <v>Red</v>
          </cell>
          <cell r="H78">
            <v>0.05</v>
          </cell>
          <cell r="I78">
            <v>7.4999999999999997E-2</v>
          </cell>
          <cell r="J78">
            <v>0</v>
          </cell>
          <cell r="K78">
            <v>0.56999999999999995</v>
          </cell>
          <cell r="L78" t="str">
            <v>PU</v>
          </cell>
          <cell r="M78">
            <v>51</v>
          </cell>
        </row>
        <row r="79">
          <cell r="C79" t="str">
            <v>A1200AM</v>
          </cell>
          <cell r="D79" t="str">
            <v>Credifin</v>
          </cell>
          <cell r="E79" t="str">
            <v>Auto Global 1(Ind)</v>
          </cell>
          <cell r="F79" t="str">
            <v>Auto loan</v>
          </cell>
          <cell r="G79" t="str">
            <v>Red</v>
          </cell>
          <cell r="H79">
            <v>0.05</v>
          </cell>
          <cell r="I79">
            <v>7.4999999999999997E-2</v>
          </cell>
          <cell r="J79">
            <v>0</v>
          </cell>
          <cell r="K79">
            <v>0.63</v>
          </cell>
          <cell r="L79" t="str">
            <v>PU</v>
          </cell>
          <cell r="M79">
            <v>51</v>
          </cell>
        </row>
        <row r="80">
          <cell r="C80" t="str">
            <v>A1200AN</v>
          </cell>
          <cell r="D80" t="str">
            <v>Credifin</v>
          </cell>
          <cell r="E80" t="str">
            <v>Auto Global 2(Ind)</v>
          </cell>
          <cell r="F80" t="str">
            <v>Auto loan</v>
          </cell>
          <cell r="G80" t="str">
            <v>Red</v>
          </cell>
          <cell r="H80">
            <v>0.05</v>
          </cell>
          <cell r="I80">
            <v>7.4999999999999997E-2</v>
          </cell>
          <cell r="J80">
            <v>0</v>
          </cell>
          <cell r="K80">
            <v>0.63</v>
          </cell>
          <cell r="L80" t="str">
            <v>PU</v>
          </cell>
          <cell r="M80">
            <v>51</v>
          </cell>
        </row>
        <row r="81">
          <cell r="C81" t="str">
            <v>A1200AO</v>
          </cell>
          <cell r="D81" t="str">
            <v>Credifin</v>
          </cell>
          <cell r="E81" t="str">
            <v>ALD Auto Vida 1(Ind)</v>
          </cell>
          <cell r="F81" t="str">
            <v>Auto loan</v>
          </cell>
          <cell r="G81" t="str">
            <v>Red</v>
          </cell>
          <cell r="H81">
            <v>0.05</v>
          </cell>
          <cell r="I81">
            <v>7.4999999999999997E-2</v>
          </cell>
          <cell r="J81">
            <v>0</v>
          </cell>
          <cell r="K81">
            <v>0.56999999999999995</v>
          </cell>
          <cell r="L81" t="str">
            <v>PU</v>
          </cell>
          <cell r="M81">
            <v>55</v>
          </cell>
        </row>
        <row r="82">
          <cell r="C82" t="str">
            <v>A1200AQ</v>
          </cell>
          <cell r="D82" t="str">
            <v>Credifin</v>
          </cell>
          <cell r="E82" t="str">
            <v>ALD Auto Global 1(Ind)</v>
          </cell>
          <cell r="F82" t="str">
            <v>Auto loan</v>
          </cell>
          <cell r="G82" t="str">
            <v>Red</v>
          </cell>
          <cell r="H82">
            <v>0.05</v>
          </cell>
          <cell r="I82">
            <v>7.4999999999999997E-2</v>
          </cell>
          <cell r="J82">
            <v>0</v>
          </cell>
          <cell r="K82">
            <v>0.63</v>
          </cell>
          <cell r="L82" t="str">
            <v>PU</v>
          </cell>
          <cell r="M82">
            <v>55</v>
          </cell>
        </row>
        <row r="83">
          <cell r="C83" t="str">
            <v>A1200AR</v>
          </cell>
          <cell r="D83" t="str">
            <v>Credifin</v>
          </cell>
          <cell r="E83" t="str">
            <v>ALD Auto Global 2(Ind)</v>
          </cell>
          <cell r="F83" t="str">
            <v>Auto loan</v>
          </cell>
          <cell r="G83" t="str">
            <v>Red</v>
          </cell>
          <cell r="H83">
            <v>0.05</v>
          </cell>
          <cell r="I83">
            <v>7.4999999999999997E-2</v>
          </cell>
          <cell r="J83">
            <v>0</v>
          </cell>
          <cell r="K83">
            <v>0.63</v>
          </cell>
          <cell r="L83" t="str">
            <v>PU</v>
          </cell>
          <cell r="M83">
            <v>55</v>
          </cell>
        </row>
        <row r="84">
          <cell r="C84" t="str">
            <v>A1200AS</v>
          </cell>
          <cell r="D84" t="str">
            <v>Credifin</v>
          </cell>
          <cell r="E84" t="str">
            <v>LSG Auto Vida 1(Ind)</v>
          </cell>
          <cell r="F84" t="str">
            <v>Auto loan</v>
          </cell>
          <cell r="G84" t="str">
            <v>Red</v>
          </cell>
          <cell r="H84">
            <v>0.05</v>
          </cell>
          <cell r="I84">
            <v>7.4999999999999997E-2</v>
          </cell>
          <cell r="J84">
            <v>0</v>
          </cell>
          <cell r="K84">
            <v>0.56999999999999995</v>
          </cell>
          <cell r="L84" t="str">
            <v>PU</v>
          </cell>
          <cell r="M84">
            <v>55</v>
          </cell>
        </row>
        <row r="85">
          <cell r="C85" t="str">
            <v>A1200AU</v>
          </cell>
          <cell r="D85" t="str">
            <v>Credifin</v>
          </cell>
          <cell r="E85" t="str">
            <v>LSG Auto Global 1(Ind)</v>
          </cell>
          <cell r="F85" t="str">
            <v>Auto loan</v>
          </cell>
          <cell r="G85" t="str">
            <v>Red</v>
          </cell>
          <cell r="H85">
            <v>0.05</v>
          </cell>
          <cell r="I85">
            <v>7.4999999999999997E-2</v>
          </cell>
          <cell r="J85">
            <v>0</v>
          </cell>
          <cell r="K85">
            <v>0.63</v>
          </cell>
          <cell r="L85" t="str">
            <v>PU</v>
          </cell>
          <cell r="M85">
            <v>55</v>
          </cell>
        </row>
        <row r="86">
          <cell r="C86" t="str">
            <v>A1200AW</v>
          </cell>
          <cell r="D86" t="str">
            <v>Credifin</v>
          </cell>
          <cell r="E86" t="str">
            <v>EGM Vida 1(Ind)</v>
          </cell>
          <cell r="F86" t="str">
            <v>Personal loan</v>
          </cell>
          <cell r="G86" t="str">
            <v>Red</v>
          </cell>
          <cell r="H86">
            <v>0.05</v>
          </cell>
          <cell r="I86">
            <v>7.4999999999999997E-2</v>
          </cell>
          <cell r="J86">
            <v>0</v>
          </cell>
          <cell r="K86">
            <v>0.62</v>
          </cell>
          <cell r="L86" t="str">
            <v>PU</v>
          </cell>
          <cell r="M86">
            <v>18</v>
          </cell>
        </row>
        <row r="87">
          <cell r="C87" t="str">
            <v>A1200AY</v>
          </cell>
          <cell r="D87" t="str">
            <v>Credifin</v>
          </cell>
          <cell r="E87" t="str">
            <v>EGM Global 1(Ind)</v>
          </cell>
          <cell r="F87" t="str">
            <v>Personal loan</v>
          </cell>
          <cell r="G87" t="str">
            <v>Red</v>
          </cell>
          <cell r="H87">
            <v>0.05</v>
          </cell>
          <cell r="I87">
            <v>7.4999999999999997E-2</v>
          </cell>
          <cell r="J87">
            <v>0</v>
          </cell>
          <cell r="K87">
            <v>0.7</v>
          </cell>
          <cell r="L87" t="str">
            <v>PU</v>
          </cell>
          <cell r="M87">
            <v>18</v>
          </cell>
        </row>
        <row r="88">
          <cell r="C88" t="str">
            <v>A1200BA</v>
          </cell>
          <cell r="D88" t="str">
            <v>Credifin</v>
          </cell>
          <cell r="E88" t="str">
            <v>Shopping Basket 2 em 1 (Base)(Ind)</v>
          </cell>
          <cell r="F88" t="str">
            <v>Budget Protection</v>
          </cell>
          <cell r="G88" t="str">
            <v>Red</v>
          </cell>
          <cell r="H88">
            <v>0.05</v>
          </cell>
          <cell r="I88">
            <v>7.4999999999999997E-2</v>
          </cell>
          <cell r="J88">
            <v>0</v>
          </cell>
          <cell r="K88">
            <v>0.55000000000000004</v>
          </cell>
          <cell r="L88" t="str">
            <v>PM</v>
          </cell>
          <cell r="M88">
            <v>1</v>
          </cell>
        </row>
        <row r="89">
          <cell r="C89" t="str">
            <v>A1200ZI</v>
          </cell>
          <cell r="D89" t="str">
            <v>Credifin</v>
          </cell>
          <cell r="E89" t="str">
            <v>Tlmk Auto Upgrade</v>
          </cell>
          <cell r="F89" t="str">
            <v>Auto loan</v>
          </cell>
          <cell r="G89" t="str">
            <v>Telemarketing</v>
          </cell>
          <cell r="H89">
            <v>0.05</v>
          </cell>
          <cell r="I89">
            <v>7.4999999999999997E-2</v>
          </cell>
          <cell r="J89">
            <v>0.05</v>
          </cell>
          <cell r="K89">
            <v>0.66500000000000004</v>
          </cell>
          <cell r="L89" t="str">
            <v>PU</v>
          </cell>
          <cell r="M89">
            <v>55</v>
          </cell>
        </row>
        <row r="90">
          <cell r="C90" t="str">
            <v>A1200ZJ</v>
          </cell>
          <cell r="D90" t="str">
            <v>Credifin</v>
          </cell>
          <cell r="E90" t="str">
            <v>Tlmk Auto Completo</v>
          </cell>
          <cell r="F90" t="str">
            <v>Auto loan</v>
          </cell>
          <cell r="G90" t="str">
            <v>Telemarketing</v>
          </cell>
          <cell r="H90">
            <v>0.05</v>
          </cell>
          <cell r="I90">
            <v>7.4999999999999997E-2</v>
          </cell>
          <cell r="J90">
            <v>0.04</v>
          </cell>
          <cell r="K90">
            <v>0.64</v>
          </cell>
          <cell r="L90" t="str">
            <v>PM</v>
          </cell>
          <cell r="M90">
            <v>1</v>
          </cell>
        </row>
        <row r="91">
          <cell r="C91" t="str">
            <v>A1200ZK</v>
          </cell>
          <cell r="D91" t="str">
            <v>Credifin</v>
          </cell>
          <cell r="E91" t="str">
            <v>PPR Sénior</v>
          </cell>
          <cell r="F91" t="str">
            <v>Personal loan</v>
          </cell>
          <cell r="G91" t="str">
            <v>Red</v>
          </cell>
          <cell r="H91">
            <v>0.05</v>
          </cell>
          <cell r="I91">
            <v>7.4999999999999997E-2</v>
          </cell>
          <cell r="J91">
            <v>0</v>
          </cell>
          <cell r="K91">
            <v>0.72</v>
          </cell>
          <cell r="L91" t="str">
            <v>PM</v>
          </cell>
          <cell r="M91">
            <v>1</v>
          </cell>
        </row>
        <row r="92">
          <cell r="C92" t="str">
            <v>A1200ZM</v>
          </cell>
          <cell r="D92" t="str">
            <v>Credifin</v>
          </cell>
          <cell r="E92" t="str">
            <v>Shopping Basket 2 em 1 Sénior</v>
          </cell>
          <cell r="F92" t="str">
            <v>Budget Protection</v>
          </cell>
          <cell r="G92" t="str">
            <v>Red</v>
          </cell>
          <cell r="H92">
            <v>0.05</v>
          </cell>
          <cell r="I92">
            <v>7.4999999999999997E-2</v>
          </cell>
          <cell r="J92">
            <v>0</v>
          </cell>
          <cell r="K92">
            <v>0.55000000000000004</v>
          </cell>
          <cell r="L92" t="str">
            <v>PM</v>
          </cell>
          <cell r="M92">
            <v>1</v>
          </cell>
        </row>
        <row r="93">
          <cell r="C93" t="str">
            <v>A1200BE</v>
          </cell>
          <cell r="D93" t="str">
            <v>Credifin</v>
          </cell>
          <cell r="E93" t="str">
            <v>Auto Global 1 96(Ind)</v>
          </cell>
          <cell r="F93" t="str">
            <v>Auto loan</v>
          </cell>
          <cell r="G93" t="str">
            <v>Red</v>
          </cell>
          <cell r="H93">
            <v>0.05</v>
          </cell>
          <cell r="I93">
            <v>7.4999999999999997E-2</v>
          </cell>
          <cell r="J93">
            <v>0</v>
          </cell>
          <cell r="K93">
            <v>0.63</v>
          </cell>
          <cell r="L93" t="str">
            <v>PU</v>
          </cell>
          <cell r="M93">
            <v>51</v>
          </cell>
        </row>
        <row r="94">
          <cell r="C94" t="str">
            <v>A1200AX</v>
          </cell>
          <cell r="D94" t="str">
            <v>Credifin</v>
          </cell>
          <cell r="E94" t="str">
            <v>EGM Vida 2(Ind)</v>
          </cell>
          <cell r="F94" t="str">
            <v>Personal loan</v>
          </cell>
          <cell r="G94" t="str">
            <v>Red</v>
          </cell>
          <cell r="H94">
            <v>0.05</v>
          </cell>
          <cell r="I94">
            <v>7.4999999999999997E-2</v>
          </cell>
          <cell r="J94">
            <v>0</v>
          </cell>
          <cell r="K94">
            <v>0.62</v>
          </cell>
          <cell r="L94" t="str">
            <v>PU</v>
          </cell>
          <cell r="M94">
            <v>18</v>
          </cell>
        </row>
        <row r="95">
          <cell r="C95" t="str">
            <v>A1200AP</v>
          </cell>
          <cell r="D95" t="str">
            <v>Credifin</v>
          </cell>
          <cell r="E95" t="str">
            <v>ALD Auto Vida 2(Ind)</v>
          </cell>
          <cell r="F95" t="str">
            <v>Auto loan</v>
          </cell>
          <cell r="G95" t="str">
            <v>Red</v>
          </cell>
          <cell r="H95">
            <v>0.05</v>
          </cell>
          <cell r="I95">
            <v>7.4999999999999997E-2</v>
          </cell>
          <cell r="J95">
            <v>0</v>
          </cell>
          <cell r="K95">
            <v>0.52</v>
          </cell>
          <cell r="L95" t="str">
            <v>PU</v>
          </cell>
          <cell r="M95">
            <v>55</v>
          </cell>
        </row>
        <row r="96">
          <cell r="C96" t="str">
            <v>A8888A</v>
          </cell>
          <cell r="D96" t="str">
            <v>GECW</v>
          </cell>
          <cell r="E96" t="str">
            <v>Vida</v>
          </cell>
          <cell r="F96" t="str">
            <v>Auto loan</v>
          </cell>
          <cell r="G96" t="str">
            <v>Red</v>
          </cell>
          <cell r="H96">
            <v>0.05</v>
          </cell>
          <cell r="I96">
            <v>0.3</v>
          </cell>
          <cell r="J96">
            <v>0</v>
          </cell>
          <cell r="K96">
            <v>0.41</v>
          </cell>
          <cell r="L96" t="str">
            <v>PM</v>
          </cell>
          <cell r="M96">
            <v>1</v>
          </cell>
        </row>
        <row r="97">
          <cell r="C97" t="str">
            <v>A8888B</v>
          </cell>
          <cell r="D97" t="str">
            <v>GECW</v>
          </cell>
          <cell r="E97" t="str">
            <v>Intermédio</v>
          </cell>
          <cell r="F97" t="str">
            <v>Auto loan</v>
          </cell>
          <cell r="G97" t="str">
            <v>Red</v>
          </cell>
          <cell r="H97">
            <v>0.05</v>
          </cell>
          <cell r="I97">
            <v>0.25</v>
          </cell>
          <cell r="J97">
            <v>0</v>
          </cell>
          <cell r="K97">
            <v>0.47</v>
          </cell>
          <cell r="L97" t="str">
            <v>PM</v>
          </cell>
          <cell r="M97">
            <v>1</v>
          </cell>
        </row>
        <row r="98">
          <cell r="C98" t="str">
            <v>A8888C</v>
          </cell>
          <cell r="D98" t="str">
            <v>GECW</v>
          </cell>
          <cell r="E98" t="str">
            <v>Completo</v>
          </cell>
          <cell r="F98" t="str">
            <v>Auto loan</v>
          </cell>
          <cell r="G98" t="str">
            <v>Red</v>
          </cell>
          <cell r="H98">
            <v>0.05</v>
          </cell>
          <cell r="I98">
            <v>0.15</v>
          </cell>
          <cell r="J98">
            <v>0</v>
          </cell>
          <cell r="K98">
            <v>0.56999999999999995</v>
          </cell>
          <cell r="L98" t="str">
            <v>PM</v>
          </cell>
          <cell r="M98">
            <v>1</v>
          </cell>
        </row>
        <row r="99">
          <cell r="C99" t="str">
            <v>A0401A</v>
          </cell>
          <cell r="D99" t="str">
            <v>GMAC_ALD</v>
          </cell>
          <cell r="E99" t="str">
            <v>Protecçao Base ALD</v>
          </cell>
          <cell r="F99" t="str">
            <v>Auto loan</v>
          </cell>
          <cell r="G99" t="str">
            <v>Red</v>
          </cell>
          <cell r="H99">
            <v>0.05</v>
          </cell>
          <cell r="I99">
            <v>0.1</v>
          </cell>
          <cell r="J99">
            <v>0</v>
          </cell>
          <cell r="K99">
            <v>0.49120000000000003</v>
          </cell>
          <cell r="L99" t="str">
            <v>PU</v>
          </cell>
          <cell r="M99">
            <v>51</v>
          </cell>
        </row>
        <row r="100">
          <cell r="C100" t="str">
            <v>A0401B</v>
          </cell>
          <cell r="D100" t="str">
            <v>GMAC_ALD</v>
          </cell>
          <cell r="E100" t="str">
            <v>Protecçao Plus ALD</v>
          </cell>
          <cell r="F100" t="str">
            <v>Auto loan</v>
          </cell>
          <cell r="G100" t="str">
            <v>Red</v>
          </cell>
          <cell r="H100">
            <v>0.05</v>
          </cell>
          <cell r="I100">
            <v>0.1</v>
          </cell>
          <cell r="J100">
            <v>0</v>
          </cell>
          <cell r="K100">
            <v>0.50949999999999995</v>
          </cell>
          <cell r="L100" t="str">
            <v>PU</v>
          </cell>
          <cell r="M100">
            <v>53</v>
          </cell>
        </row>
        <row r="101">
          <cell r="C101" t="str">
            <v>A0401E</v>
          </cell>
          <cell r="D101" t="str">
            <v>GMAC_ALD</v>
          </cell>
          <cell r="E101" t="str">
            <v>Protecção Desemprego</v>
          </cell>
          <cell r="F101" t="str">
            <v>Auto loan</v>
          </cell>
          <cell r="G101" t="str">
            <v>Red</v>
          </cell>
          <cell r="H101">
            <v>0.05</v>
          </cell>
          <cell r="I101">
            <v>0.1</v>
          </cell>
          <cell r="J101">
            <v>0</v>
          </cell>
          <cell r="K101">
            <v>0.51749999999999996</v>
          </cell>
          <cell r="L101" t="str">
            <v>PU</v>
          </cell>
          <cell r="M101">
            <v>54</v>
          </cell>
        </row>
        <row r="102">
          <cell r="C102" t="str">
            <v>A0401F</v>
          </cell>
          <cell r="D102" t="str">
            <v>GMAC_ALD</v>
          </cell>
          <cell r="E102" t="str">
            <v>PPP Total</v>
          </cell>
          <cell r="F102" t="str">
            <v>Auto loan</v>
          </cell>
          <cell r="G102" t="str">
            <v>Red</v>
          </cell>
          <cell r="H102">
            <v>0.05</v>
          </cell>
          <cell r="I102">
            <v>0.17499999999999999</v>
          </cell>
          <cell r="J102">
            <v>0</v>
          </cell>
          <cell r="K102">
            <v>0.4425</v>
          </cell>
          <cell r="L102" t="str">
            <v>PU</v>
          </cell>
          <cell r="M102">
            <v>53</v>
          </cell>
        </row>
        <row r="103">
          <cell r="C103" t="str">
            <v>A0401G</v>
          </cell>
          <cell r="D103" t="str">
            <v>GMAC_ALD</v>
          </cell>
          <cell r="E103" t="str">
            <v>PPP Complemento ALD</v>
          </cell>
          <cell r="F103" t="str">
            <v>Auto loan</v>
          </cell>
          <cell r="G103" t="str">
            <v>Red</v>
          </cell>
          <cell r="H103">
            <v>0.05</v>
          </cell>
          <cell r="I103">
            <v>0.17499999999999999</v>
          </cell>
          <cell r="J103">
            <v>0</v>
          </cell>
          <cell r="K103">
            <v>0.4425</v>
          </cell>
          <cell r="L103" t="str">
            <v>PU</v>
          </cell>
          <cell r="M103">
            <v>53</v>
          </cell>
        </row>
        <row r="104">
          <cell r="C104" t="str">
            <v>A0400A</v>
          </cell>
          <cell r="D104" t="str">
            <v>GMAC_IFIC</v>
          </cell>
          <cell r="E104" t="str">
            <v>Protecçao Base IFIC</v>
          </cell>
          <cell r="F104" t="str">
            <v>Auto loan</v>
          </cell>
          <cell r="G104" t="str">
            <v>Red</v>
          </cell>
          <cell r="H104">
            <v>0.05</v>
          </cell>
          <cell r="I104">
            <v>0.1</v>
          </cell>
          <cell r="J104">
            <v>0</v>
          </cell>
          <cell r="K104">
            <v>0.49120000000000003</v>
          </cell>
          <cell r="L104" t="str">
            <v>PU</v>
          </cell>
          <cell r="M104">
            <v>51</v>
          </cell>
        </row>
        <row r="105">
          <cell r="C105" t="str">
            <v>A0400B</v>
          </cell>
          <cell r="D105" t="str">
            <v>GMAC_IFIC</v>
          </cell>
          <cell r="E105" t="str">
            <v>Protecçao Plus IFIC</v>
          </cell>
          <cell r="F105" t="str">
            <v>Auto loan</v>
          </cell>
          <cell r="G105" t="str">
            <v>Red</v>
          </cell>
          <cell r="H105">
            <v>0.05</v>
          </cell>
          <cell r="I105">
            <v>0.1</v>
          </cell>
          <cell r="J105">
            <v>0</v>
          </cell>
          <cell r="K105">
            <v>0.50949999999999995</v>
          </cell>
          <cell r="L105" t="str">
            <v>PU</v>
          </cell>
          <cell r="M105">
            <v>53</v>
          </cell>
        </row>
        <row r="106">
          <cell r="C106" t="str">
            <v>A0400S</v>
          </cell>
          <cell r="D106" t="str">
            <v>GMAC_IFIC</v>
          </cell>
          <cell r="E106" t="str">
            <v>Smart Buy, protection base</v>
          </cell>
          <cell r="F106" t="str">
            <v>Auto loan</v>
          </cell>
          <cell r="G106" t="str">
            <v>Red</v>
          </cell>
          <cell r="H106">
            <v>0.05</v>
          </cell>
          <cell r="I106">
            <v>0.1</v>
          </cell>
          <cell r="J106">
            <v>0</v>
          </cell>
          <cell r="K106">
            <v>0.47</v>
          </cell>
          <cell r="L106" t="str">
            <v>PU</v>
          </cell>
          <cell r="M106">
            <v>36</v>
          </cell>
        </row>
        <row r="107">
          <cell r="C107" t="str">
            <v>A0400E</v>
          </cell>
          <cell r="D107" t="str">
            <v>GMAC_IFIC</v>
          </cell>
          <cell r="E107" t="str">
            <v>Protecção Desemprego</v>
          </cell>
          <cell r="F107" t="str">
            <v>Auto loan</v>
          </cell>
          <cell r="G107" t="str">
            <v>Red</v>
          </cell>
          <cell r="H107">
            <v>0.05</v>
          </cell>
          <cell r="I107">
            <v>0.1</v>
          </cell>
          <cell r="J107">
            <v>0</v>
          </cell>
          <cell r="K107">
            <v>0.51749999999999996</v>
          </cell>
          <cell r="L107" t="str">
            <v>PU</v>
          </cell>
          <cell r="M107">
            <v>53</v>
          </cell>
        </row>
        <row r="108">
          <cell r="C108" t="str">
            <v>A0400F</v>
          </cell>
          <cell r="D108" t="str">
            <v>GMAC_IFIC</v>
          </cell>
          <cell r="E108" t="str">
            <v>PPP Total IFIC</v>
          </cell>
          <cell r="F108" t="str">
            <v>Auto loan</v>
          </cell>
          <cell r="G108" t="str">
            <v>Red</v>
          </cell>
          <cell r="H108">
            <v>0.05</v>
          </cell>
          <cell r="I108">
            <v>0.17499999999999999</v>
          </cell>
          <cell r="J108">
            <v>0</v>
          </cell>
          <cell r="K108">
            <v>0.4425</v>
          </cell>
          <cell r="L108" t="str">
            <v>PU</v>
          </cell>
          <cell r="M108">
            <v>53</v>
          </cell>
        </row>
        <row r="109">
          <cell r="C109" t="str">
            <v>A0400G</v>
          </cell>
          <cell r="D109" t="str">
            <v>GMAC_IFIC</v>
          </cell>
          <cell r="E109" t="str">
            <v>PPP Complemento IFIC</v>
          </cell>
          <cell r="F109" t="str">
            <v>Auto loan</v>
          </cell>
          <cell r="G109" t="str">
            <v>Red</v>
          </cell>
          <cell r="H109">
            <v>0.05</v>
          </cell>
          <cell r="I109">
            <v>0.17499999999999999</v>
          </cell>
          <cell r="J109">
            <v>0</v>
          </cell>
          <cell r="K109">
            <v>0.4425</v>
          </cell>
          <cell r="L109" t="str">
            <v>PU</v>
          </cell>
          <cell r="M109">
            <v>53</v>
          </cell>
        </row>
        <row r="110">
          <cell r="C110" t="str">
            <v>A0900H</v>
          </cell>
          <cell r="D110" t="str">
            <v>Interbanco</v>
          </cell>
          <cell r="E110" t="str">
            <v>Produto 1</v>
          </cell>
          <cell r="F110" t="str">
            <v>Auto loan</v>
          </cell>
          <cell r="G110" t="str">
            <v>Red</v>
          </cell>
          <cell r="H110">
            <v>0.05</v>
          </cell>
          <cell r="I110">
            <v>0.1</v>
          </cell>
          <cell r="J110">
            <v>0</v>
          </cell>
          <cell r="K110">
            <v>0.33</v>
          </cell>
          <cell r="L110" t="str">
            <v>PM</v>
          </cell>
          <cell r="M110">
            <v>1</v>
          </cell>
        </row>
        <row r="111">
          <cell r="C111" t="str">
            <v>A0900I</v>
          </cell>
          <cell r="D111" t="str">
            <v>Interbanco</v>
          </cell>
          <cell r="E111" t="str">
            <v>Produto 2</v>
          </cell>
          <cell r="F111" t="str">
            <v>Auto loan</v>
          </cell>
          <cell r="G111" t="str">
            <v>Red</v>
          </cell>
          <cell r="H111">
            <v>0.05</v>
          </cell>
          <cell r="I111">
            <v>0.1</v>
          </cell>
          <cell r="J111">
            <v>0</v>
          </cell>
          <cell r="K111">
            <v>0.33</v>
          </cell>
          <cell r="L111" t="str">
            <v>PM</v>
          </cell>
          <cell r="M111">
            <v>1</v>
          </cell>
        </row>
        <row r="112">
          <cell r="C112" t="str">
            <v>A0900J</v>
          </cell>
          <cell r="D112" t="str">
            <v>Interbanco</v>
          </cell>
          <cell r="E112" t="str">
            <v>Produto 3</v>
          </cell>
          <cell r="F112" t="str">
            <v>Auto loan</v>
          </cell>
          <cell r="G112" t="str">
            <v>Red</v>
          </cell>
          <cell r="H112">
            <v>0.05</v>
          </cell>
          <cell r="I112">
            <v>0.1</v>
          </cell>
          <cell r="J112">
            <v>0</v>
          </cell>
          <cell r="K112">
            <v>0.33</v>
          </cell>
          <cell r="L112" t="str">
            <v>PM</v>
          </cell>
          <cell r="M112">
            <v>1</v>
          </cell>
        </row>
        <row r="113">
          <cell r="C113" t="str">
            <v>A0900K</v>
          </cell>
          <cell r="D113" t="str">
            <v>Interbanco</v>
          </cell>
          <cell r="E113" t="str">
            <v>Produto 4</v>
          </cell>
          <cell r="F113" t="str">
            <v>Auto loan</v>
          </cell>
          <cell r="G113" t="str">
            <v>Red</v>
          </cell>
          <cell r="H113">
            <v>0.05</v>
          </cell>
          <cell r="I113">
            <v>0.1</v>
          </cell>
          <cell r="J113">
            <v>0</v>
          </cell>
          <cell r="K113">
            <v>0.33</v>
          </cell>
          <cell r="L113" t="str">
            <v>PM</v>
          </cell>
          <cell r="M113">
            <v>1</v>
          </cell>
        </row>
        <row r="114">
          <cell r="C114" t="str">
            <v>A1600A</v>
          </cell>
          <cell r="D114" t="str">
            <v>Oney</v>
          </cell>
          <cell r="E114" t="str">
            <v>SB 100€ TLMK Cardif</v>
          </cell>
          <cell r="F114" t="str">
            <v>Budget Protection</v>
          </cell>
          <cell r="G114" t="str">
            <v>Telemarketing</v>
          </cell>
          <cell r="H114">
            <v>0.05</v>
          </cell>
          <cell r="I114">
            <v>0.1</v>
          </cell>
          <cell r="J114">
            <v>0.08</v>
          </cell>
          <cell r="K114">
            <v>0.32</v>
          </cell>
          <cell r="L114" t="str">
            <v>PM</v>
          </cell>
          <cell r="M114">
            <v>1</v>
          </cell>
        </row>
        <row r="115">
          <cell r="C115" t="str">
            <v>A1600B</v>
          </cell>
          <cell r="D115" t="str">
            <v>Oney</v>
          </cell>
          <cell r="E115" t="str">
            <v>SB 150€ TLMK Cardif</v>
          </cell>
          <cell r="F115" t="str">
            <v>Budget Protection</v>
          </cell>
          <cell r="G115" t="str">
            <v>Telemarketing</v>
          </cell>
          <cell r="H115">
            <v>0.05</v>
          </cell>
          <cell r="I115">
            <v>0.1</v>
          </cell>
          <cell r="J115">
            <v>0.08</v>
          </cell>
          <cell r="K115">
            <v>0.32</v>
          </cell>
          <cell r="L115" t="str">
            <v>PM</v>
          </cell>
          <cell r="M115">
            <v>1</v>
          </cell>
        </row>
        <row r="116">
          <cell r="C116" t="str">
            <v>A1600C</v>
          </cell>
          <cell r="D116" t="str">
            <v>Oney</v>
          </cell>
          <cell r="E116" t="str">
            <v>SB 100€ TLMK Oney</v>
          </cell>
          <cell r="F116" t="str">
            <v>Budget Protection</v>
          </cell>
          <cell r="G116" t="str">
            <v>Red</v>
          </cell>
          <cell r="H116">
            <v>0.05</v>
          </cell>
          <cell r="I116">
            <v>0.1</v>
          </cell>
          <cell r="J116">
            <v>0</v>
          </cell>
          <cell r="K116">
            <v>0.4</v>
          </cell>
          <cell r="L116" t="str">
            <v>PM</v>
          </cell>
          <cell r="M116">
            <v>1</v>
          </cell>
        </row>
        <row r="117">
          <cell r="C117" t="str">
            <v>A1600D</v>
          </cell>
          <cell r="D117" t="str">
            <v>Oney</v>
          </cell>
          <cell r="E117" t="str">
            <v>SB 150€ TLMK Oney</v>
          </cell>
          <cell r="F117" t="str">
            <v>Budget Protection</v>
          </cell>
          <cell r="G117" t="str">
            <v>Red</v>
          </cell>
          <cell r="H117">
            <v>0.05</v>
          </cell>
          <cell r="I117">
            <v>0.1</v>
          </cell>
          <cell r="J117">
            <v>0</v>
          </cell>
          <cell r="K117">
            <v>0.4</v>
          </cell>
          <cell r="L117" t="str">
            <v>PM</v>
          </cell>
          <cell r="M117">
            <v>1</v>
          </cell>
        </row>
        <row r="118">
          <cell r="C118" t="str">
            <v>A1100A</v>
          </cell>
          <cell r="D118" t="str">
            <v>Pastor_Serfin</v>
          </cell>
          <cell r="E118" t="str">
            <v>Garantia Global</v>
          </cell>
          <cell r="F118" t="str">
            <v>Personal loan</v>
          </cell>
          <cell r="G118" t="str">
            <v>Red</v>
          </cell>
          <cell r="H118">
            <v>0.05</v>
          </cell>
          <cell r="I118">
            <v>7.4999999999999997E-2</v>
          </cell>
          <cell r="J118">
            <v>0</v>
          </cell>
          <cell r="K118">
            <v>0.6</v>
          </cell>
          <cell r="L118" t="str">
            <v>PU</v>
          </cell>
          <cell r="M118">
            <v>42</v>
          </cell>
        </row>
        <row r="119">
          <cell r="C119" t="str">
            <v>A0200A</v>
          </cell>
          <cell r="D119" t="str">
            <v>PSA</v>
          </cell>
          <cell r="E119" t="str">
            <v>Protecção Simples</v>
          </cell>
          <cell r="F119" t="str">
            <v>Auto loan</v>
          </cell>
          <cell r="G119" t="str">
            <v>Red</v>
          </cell>
          <cell r="H119">
            <v>0.05</v>
          </cell>
          <cell r="I119">
            <v>9.8599999999999993E-2</v>
          </cell>
          <cell r="J119">
            <v>0</v>
          </cell>
          <cell r="K119">
            <v>0.4</v>
          </cell>
          <cell r="L119" t="str">
            <v>PM</v>
          </cell>
          <cell r="M119">
            <v>1</v>
          </cell>
        </row>
        <row r="120">
          <cell r="C120" t="str">
            <v>A0200B</v>
          </cell>
          <cell r="D120" t="str">
            <v>PSA</v>
          </cell>
          <cell r="E120" t="str">
            <v>Protecção Total</v>
          </cell>
          <cell r="F120" t="str">
            <v>Auto loan</v>
          </cell>
          <cell r="G120" t="str">
            <v>Red</v>
          </cell>
          <cell r="H120">
            <v>0.05</v>
          </cell>
          <cell r="I120">
            <v>0.105</v>
          </cell>
          <cell r="J120">
            <v>0</v>
          </cell>
          <cell r="K120">
            <v>0.5</v>
          </cell>
          <cell r="L120" t="str">
            <v>PM</v>
          </cell>
          <cell r="M120">
            <v>1</v>
          </cell>
        </row>
        <row r="121">
          <cell r="C121" t="str">
            <v>A0200C</v>
          </cell>
          <cell r="D121" t="str">
            <v>PSA</v>
          </cell>
          <cell r="E121" t="str">
            <v>Protecção Integrada</v>
          </cell>
          <cell r="F121" t="str">
            <v>Auto loan</v>
          </cell>
          <cell r="G121" t="str">
            <v>Red</v>
          </cell>
          <cell r="H121">
            <v>0.05</v>
          </cell>
          <cell r="I121">
            <v>0.105</v>
          </cell>
          <cell r="J121">
            <v>0</v>
          </cell>
          <cell r="K121">
            <v>0.5</v>
          </cell>
          <cell r="L121" t="str">
            <v>PM</v>
          </cell>
          <cell r="M121">
            <v>1</v>
          </cell>
        </row>
        <row r="122">
          <cell r="C122" t="str">
            <v>A0200D</v>
          </cell>
          <cell r="D122" t="str">
            <v>PSA</v>
          </cell>
          <cell r="E122" t="str">
            <v>Protecção 72 Meses</v>
          </cell>
          <cell r="F122" t="str">
            <v>Auto loan</v>
          </cell>
          <cell r="G122" t="str">
            <v>Red</v>
          </cell>
          <cell r="H122">
            <v>0.05</v>
          </cell>
          <cell r="I122">
            <v>0.105</v>
          </cell>
          <cell r="J122">
            <v>0</v>
          </cell>
          <cell r="K122">
            <v>0.2</v>
          </cell>
          <cell r="L122" t="str">
            <v>PM</v>
          </cell>
          <cell r="M122">
            <v>1</v>
          </cell>
        </row>
        <row r="123">
          <cell r="C123" t="str">
            <v>A0200E</v>
          </cell>
          <cell r="D123" t="str">
            <v>PSA</v>
          </cell>
          <cell r="E123" t="str">
            <v>Proteccao Credifast</v>
          </cell>
          <cell r="F123" t="str">
            <v>Auto loan</v>
          </cell>
          <cell r="G123" t="str">
            <v>Red</v>
          </cell>
          <cell r="H123">
            <v>0.05</v>
          </cell>
          <cell r="I123">
            <v>0.105</v>
          </cell>
          <cell r="J123">
            <v>0</v>
          </cell>
          <cell r="K123">
            <v>0.51500000000000001</v>
          </cell>
          <cell r="L123" t="str">
            <v>PM</v>
          </cell>
          <cell r="M123">
            <v>1</v>
          </cell>
        </row>
        <row r="124">
          <cell r="C124" t="str">
            <v>A0200F</v>
          </cell>
          <cell r="D124" t="str">
            <v>PSA</v>
          </cell>
          <cell r="E124" t="str">
            <v>Plano Liberdade</v>
          </cell>
          <cell r="F124" t="str">
            <v>Auto loan</v>
          </cell>
          <cell r="G124" t="str">
            <v>Red</v>
          </cell>
          <cell r="H124">
            <v>0.05</v>
          </cell>
          <cell r="I124">
            <v>0.105</v>
          </cell>
          <cell r="J124">
            <v>0</v>
          </cell>
          <cell r="K124">
            <v>0.5</v>
          </cell>
          <cell r="L124" t="str">
            <v>PM</v>
          </cell>
          <cell r="M124">
            <v>1</v>
          </cell>
        </row>
        <row r="125">
          <cell r="C125" t="str">
            <v>A0200G</v>
          </cell>
          <cell r="D125" t="str">
            <v>PSA</v>
          </cell>
          <cell r="E125" t="str">
            <v>Protecção Integrada 53</v>
          </cell>
          <cell r="F125" t="str">
            <v>Auto loan</v>
          </cell>
          <cell r="G125" t="str">
            <v>Red</v>
          </cell>
          <cell r="H125">
            <v>0.05</v>
          </cell>
          <cell r="I125">
            <v>0.105</v>
          </cell>
          <cell r="J125">
            <v>0</v>
          </cell>
          <cell r="K125">
            <v>0.53</v>
          </cell>
          <cell r="L125" t="str">
            <v>PM</v>
          </cell>
          <cell r="M125">
            <v>1</v>
          </cell>
        </row>
        <row r="126">
          <cell r="C126" t="str">
            <v>A0200H</v>
          </cell>
          <cell r="D126" t="str">
            <v>PSA</v>
          </cell>
          <cell r="E126" t="str">
            <v>Protecção 84 Meses</v>
          </cell>
          <cell r="F126" t="str">
            <v>Auto loan</v>
          </cell>
          <cell r="G126" t="str">
            <v>Red</v>
          </cell>
          <cell r="H126">
            <v>0.05</v>
          </cell>
          <cell r="I126">
            <v>0.105</v>
          </cell>
          <cell r="J126">
            <v>0</v>
          </cell>
          <cell r="K126">
            <v>0.2</v>
          </cell>
          <cell r="L126" t="str">
            <v>PM</v>
          </cell>
          <cell r="M126">
            <v>1</v>
          </cell>
        </row>
        <row r="127">
          <cell r="C127" t="str">
            <v>A0200I</v>
          </cell>
          <cell r="D127" t="str">
            <v>PSA</v>
          </cell>
          <cell r="E127" t="str">
            <v>Protecção 84 Meses 207</v>
          </cell>
          <cell r="F127" t="str">
            <v>Auto loan</v>
          </cell>
          <cell r="G127" t="str">
            <v>Red</v>
          </cell>
          <cell r="H127">
            <v>0.05</v>
          </cell>
          <cell r="I127">
            <v>0.105</v>
          </cell>
          <cell r="J127">
            <v>0</v>
          </cell>
          <cell r="K127">
            <v>0.2</v>
          </cell>
          <cell r="L127" t="str">
            <v>PM</v>
          </cell>
          <cell r="M127">
            <v>1</v>
          </cell>
        </row>
        <row r="128">
          <cell r="C128" t="str">
            <v>A0200K</v>
          </cell>
          <cell r="D128" t="str">
            <v>PSA</v>
          </cell>
          <cell r="E128" t="str">
            <v>Auto B10</v>
          </cell>
          <cell r="F128" t="str">
            <v>Auto loan</v>
          </cell>
          <cell r="G128" t="str">
            <v>Red</v>
          </cell>
          <cell r="H128">
            <v>0.05</v>
          </cell>
          <cell r="I128">
            <v>0.105</v>
          </cell>
          <cell r="J128">
            <v>0</v>
          </cell>
          <cell r="K128">
            <v>0.54600000000000004</v>
          </cell>
          <cell r="L128" t="str">
            <v>PM</v>
          </cell>
          <cell r="M128">
            <v>1</v>
          </cell>
        </row>
        <row r="129">
          <cell r="C129" t="str">
            <v>R1700A</v>
          </cell>
          <cell r="D129" t="str">
            <v>Totta</v>
          </cell>
          <cell r="E129" t="str">
            <v>Plano Protecção Habitação 500</v>
          </cell>
          <cell r="F129" t="str">
            <v>Budget Protection</v>
          </cell>
          <cell r="G129" t="str">
            <v>Red</v>
          </cell>
          <cell r="H129">
            <v>0.05</v>
          </cell>
          <cell r="I129">
            <v>7.4999999999999997E-2</v>
          </cell>
          <cell r="J129">
            <v>0</v>
          </cell>
          <cell r="K129">
            <v>0.36</v>
          </cell>
          <cell r="L129" t="str">
            <v>PU</v>
          </cell>
          <cell r="M129">
            <v>60</v>
          </cell>
        </row>
        <row r="130">
          <cell r="C130" t="str">
            <v>R1700B</v>
          </cell>
          <cell r="D130" t="str">
            <v>Totta</v>
          </cell>
          <cell r="E130" t="str">
            <v>Plano Protecção Habitação 700</v>
          </cell>
          <cell r="F130" t="str">
            <v>Budget Protection</v>
          </cell>
          <cell r="G130" t="str">
            <v>Red</v>
          </cell>
          <cell r="H130">
            <v>0.05</v>
          </cell>
          <cell r="I130">
            <v>7.4999999999999997E-2</v>
          </cell>
          <cell r="J130">
            <v>0</v>
          </cell>
          <cell r="K130">
            <v>0.36</v>
          </cell>
          <cell r="L130" t="str">
            <v>PU</v>
          </cell>
          <cell r="M130">
            <v>60</v>
          </cell>
        </row>
        <row r="131">
          <cell r="C131" t="str">
            <v>R0900A</v>
          </cell>
          <cell r="D131" t="str">
            <v>Santander_Seguros</v>
          </cell>
          <cell r="E131" t="str">
            <v>Completo - Rede</v>
          </cell>
          <cell r="F131" t="str">
            <v>Auto loan</v>
          </cell>
          <cell r="G131" t="str">
            <v>Red</v>
          </cell>
          <cell r="H131">
            <v>0.06</v>
          </cell>
          <cell r="I131">
            <v>3.5000000000000003E-2</v>
          </cell>
          <cell r="J131">
            <v>0</v>
          </cell>
          <cell r="K131">
            <v>0.67500000000000004</v>
          </cell>
          <cell r="L131" t="str">
            <v>PU</v>
          </cell>
          <cell r="M131">
            <v>62</v>
          </cell>
        </row>
        <row r="132">
          <cell r="C132" t="str">
            <v>R0900B</v>
          </cell>
          <cell r="D132" t="str">
            <v>Santander_Seguros</v>
          </cell>
          <cell r="E132" t="str">
            <v>Upgrade - Tlmk</v>
          </cell>
          <cell r="F132" t="str">
            <v>Auto loan</v>
          </cell>
          <cell r="G132" t="str">
            <v>Telemarketing</v>
          </cell>
          <cell r="H132">
            <v>0.06</v>
          </cell>
          <cell r="I132">
            <v>3.5000000000000003E-2</v>
          </cell>
          <cell r="J132">
            <v>0.05</v>
          </cell>
          <cell r="K132">
            <v>0.67500000000000004</v>
          </cell>
          <cell r="L132" t="str">
            <v>PU</v>
          </cell>
          <cell r="M132">
            <v>62</v>
          </cell>
        </row>
        <row r="133">
          <cell r="C133" t="str">
            <v>R0900C</v>
          </cell>
          <cell r="D133" t="str">
            <v>Santander_Seguros</v>
          </cell>
          <cell r="E133" t="str">
            <v>Completo - Tlmk</v>
          </cell>
          <cell r="F133" t="str">
            <v>Auto loan</v>
          </cell>
          <cell r="G133" t="str">
            <v>Telemarketing</v>
          </cell>
          <cell r="H133">
            <v>0.06</v>
          </cell>
          <cell r="I133">
            <v>3.5000000000000003E-2</v>
          </cell>
          <cell r="J133">
            <v>0.05</v>
          </cell>
          <cell r="K133">
            <v>0.625</v>
          </cell>
          <cell r="L133" t="str">
            <v>PU</v>
          </cell>
          <cell r="M133">
            <v>62</v>
          </cell>
        </row>
        <row r="134">
          <cell r="C134" t="str">
            <v>R0900D</v>
          </cell>
          <cell r="D134" t="str">
            <v>Santander_Seguros</v>
          </cell>
          <cell r="E134" t="str">
            <v>Vida + IT - Rede</v>
          </cell>
          <cell r="F134" t="str">
            <v>Auto loan</v>
          </cell>
          <cell r="G134" t="str">
            <v>Red</v>
          </cell>
          <cell r="H134">
            <v>0.06</v>
          </cell>
          <cell r="I134">
            <v>3.5000000000000003E-2</v>
          </cell>
          <cell r="J134">
            <v>0</v>
          </cell>
          <cell r="K134">
            <v>0.625</v>
          </cell>
          <cell r="L134" t="str">
            <v>PU</v>
          </cell>
          <cell r="M134">
            <v>62</v>
          </cell>
        </row>
        <row r="135">
          <cell r="C135" t="str">
            <v>R0900E</v>
          </cell>
          <cell r="D135" t="str">
            <v>Santander_Seguros</v>
          </cell>
          <cell r="E135" t="str">
            <v>Vida - Rede</v>
          </cell>
          <cell r="F135" t="str">
            <v>Auto loan</v>
          </cell>
          <cell r="G135" t="str">
            <v>Red</v>
          </cell>
          <cell r="H135">
            <v>0.06</v>
          </cell>
          <cell r="I135">
            <v>3.5000000000000003E-2</v>
          </cell>
          <cell r="J135">
            <v>0</v>
          </cell>
          <cell r="K135">
            <v>0.66500000000000004</v>
          </cell>
          <cell r="L135" t="str">
            <v>PU</v>
          </cell>
          <cell r="M135">
            <v>62</v>
          </cell>
        </row>
        <row r="136">
          <cell r="C136" t="str">
            <v>R0900F</v>
          </cell>
          <cell r="D136" t="str">
            <v>Santander_Seguros</v>
          </cell>
          <cell r="E136" t="str">
            <v>Vida - Rede ALD e Leasing</v>
          </cell>
          <cell r="F136" t="str">
            <v>Auto loan</v>
          </cell>
          <cell r="G136" t="str">
            <v>Red</v>
          </cell>
          <cell r="H136">
            <v>0.06</v>
          </cell>
          <cell r="I136">
            <v>3.5000000000000003E-2</v>
          </cell>
          <cell r="J136">
            <v>0</v>
          </cell>
          <cell r="K136">
            <v>0.66500000000000004</v>
          </cell>
          <cell r="L136" t="str">
            <v>PM</v>
          </cell>
          <cell r="M136">
            <v>1</v>
          </cell>
        </row>
        <row r="137">
          <cell r="C137" t="str">
            <v>R0900G</v>
          </cell>
          <cell r="D137" t="str">
            <v>Santander_Seguros</v>
          </cell>
          <cell r="E137" t="str">
            <v>Completo - ALD/LSG</v>
          </cell>
          <cell r="F137" t="str">
            <v>Auto loan</v>
          </cell>
          <cell r="G137" t="str">
            <v>Red</v>
          </cell>
          <cell r="H137">
            <v>0.06</v>
          </cell>
          <cell r="I137">
            <v>3.5000000000000003E-2</v>
          </cell>
          <cell r="J137">
            <v>0</v>
          </cell>
          <cell r="K137">
            <v>0.66500000000000004</v>
          </cell>
          <cell r="L137" t="str">
            <v>PM</v>
          </cell>
          <cell r="M137">
            <v>1</v>
          </cell>
        </row>
        <row r="138">
          <cell r="C138" t="str">
            <v>R0900H</v>
          </cell>
          <cell r="D138" t="str">
            <v>Santander_Seguros</v>
          </cell>
          <cell r="E138" t="str">
            <v>Vida + IT - Rede ALD e Leasing</v>
          </cell>
          <cell r="F138" t="str">
            <v>Auto loan</v>
          </cell>
          <cell r="G138" t="str">
            <v>Red</v>
          </cell>
          <cell r="H138">
            <v>0.06</v>
          </cell>
          <cell r="I138">
            <v>3.5000000000000003E-2</v>
          </cell>
          <cell r="J138">
            <v>0</v>
          </cell>
          <cell r="K138">
            <v>0.625</v>
          </cell>
          <cell r="L138" t="str">
            <v>PM</v>
          </cell>
          <cell r="M138">
            <v>1</v>
          </cell>
        </row>
        <row r="139">
          <cell r="C139" t="str">
            <v>R0900I</v>
          </cell>
          <cell r="D139" t="str">
            <v>Santander_Seguros</v>
          </cell>
          <cell r="E139" t="str">
            <v>Seguro Premium</v>
          </cell>
          <cell r="F139" t="str">
            <v>Auto loan</v>
          </cell>
          <cell r="G139" t="str">
            <v>Telemarketing</v>
          </cell>
          <cell r="H139">
            <v>0.06</v>
          </cell>
          <cell r="I139">
            <v>3.5000000000000003E-2</v>
          </cell>
          <cell r="J139">
            <v>0.05</v>
          </cell>
          <cell r="K139">
            <v>0.61499999999999999</v>
          </cell>
          <cell r="L139" t="str">
            <v>PU</v>
          </cell>
          <cell r="M139">
            <v>52</v>
          </cell>
        </row>
        <row r="140">
          <cell r="C140" t="str">
            <v>R0900J</v>
          </cell>
          <cell r="D140" t="str">
            <v>Santander_Seguros</v>
          </cell>
          <cell r="E140" t="str">
            <v>Seguro Plus</v>
          </cell>
          <cell r="F140" t="str">
            <v>Auto loan</v>
          </cell>
          <cell r="G140" t="str">
            <v>Telemarketing</v>
          </cell>
          <cell r="H140">
            <v>0.06</v>
          </cell>
          <cell r="I140">
            <v>3.5000000000000003E-2</v>
          </cell>
          <cell r="J140">
            <v>0.05</v>
          </cell>
          <cell r="K140">
            <v>0.67500000000000004</v>
          </cell>
          <cell r="L140" t="str">
            <v>PU</v>
          </cell>
          <cell r="M140">
            <v>52</v>
          </cell>
        </row>
        <row r="141">
          <cell r="C141" t="str">
            <v>R0900K</v>
          </cell>
          <cell r="D141" t="str">
            <v>Santander_Seguros</v>
          </cell>
          <cell r="E141" t="str">
            <v>Seguro Premium R</v>
          </cell>
          <cell r="F141" t="str">
            <v>Auto loan</v>
          </cell>
          <cell r="G141" t="str">
            <v>Red</v>
          </cell>
          <cell r="H141">
            <v>0.06</v>
          </cell>
          <cell r="I141">
            <v>3.5000000000000003E-2</v>
          </cell>
          <cell r="J141">
            <v>0</v>
          </cell>
          <cell r="K141">
            <v>0.66500000000000004</v>
          </cell>
          <cell r="L141" t="str">
            <v>PU</v>
          </cell>
          <cell r="M141">
            <v>52</v>
          </cell>
        </row>
        <row r="142">
          <cell r="C142" t="str">
            <v>R0900L</v>
          </cell>
          <cell r="D142" t="str">
            <v>Santander_Seguros</v>
          </cell>
          <cell r="E142" t="str">
            <v>Consumo</v>
          </cell>
          <cell r="F142" t="str">
            <v>Personal loan</v>
          </cell>
          <cell r="G142" t="str">
            <v>Red</v>
          </cell>
          <cell r="H142">
            <v>0.06</v>
          </cell>
          <cell r="I142">
            <v>3.5000000000000003E-2</v>
          </cell>
          <cell r="J142">
            <v>0</v>
          </cell>
          <cell r="K142">
            <v>0.66500000000000004</v>
          </cell>
          <cell r="L142" t="str">
            <v>PU</v>
          </cell>
          <cell r="M142">
            <v>17</v>
          </cell>
        </row>
        <row r="143">
          <cell r="C143" t="str">
            <v>R0900M</v>
          </cell>
          <cell r="D143" t="str">
            <v>Santander_Seguros</v>
          </cell>
          <cell r="E143" t="str">
            <v>Canal Directo</v>
          </cell>
          <cell r="F143" t="str">
            <v>Personal loan</v>
          </cell>
          <cell r="G143" t="str">
            <v>Red</v>
          </cell>
          <cell r="H143">
            <v>0.06</v>
          </cell>
          <cell r="I143">
            <v>3.5000000000000003E-2</v>
          </cell>
          <cell r="J143">
            <v>0</v>
          </cell>
          <cell r="K143">
            <v>0.66500000000000004</v>
          </cell>
          <cell r="L143" t="str">
            <v>PU</v>
          </cell>
          <cell r="M143">
            <v>48</v>
          </cell>
        </row>
        <row r="144">
          <cell r="C144" t="str">
            <v>R0900N</v>
          </cell>
          <cell r="D144" t="str">
            <v>Santander_Seguros</v>
          </cell>
          <cell r="E144" t="str">
            <v>Consumo Vida</v>
          </cell>
          <cell r="F144" t="str">
            <v>Personal loan</v>
          </cell>
          <cell r="G144" t="str">
            <v>Red</v>
          </cell>
          <cell r="H144">
            <v>0.06</v>
          </cell>
          <cell r="I144">
            <v>3.5000000000000003E-2</v>
          </cell>
          <cell r="J144">
            <v>0</v>
          </cell>
          <cell r="K144">
            <v>0.65500000000000003</v>
          </cell>
          <cell r="L144" t="str">
            <v>PU</v>
          </cell>
          <cell r="M144">
            <v>20</v>
          </cell>
        </row>
        <row r="145">
          <cell r="C145" t="str">
            <v>R0900O</v>
          </cell>
          <cell r="D145" t="str">
            <v>Santander_Seguros</v>
          </cell>
          <cell r="E145" t="str">
            <v>Consumo(Ind)</v>
          </cell>
          <cell r="F145" t="str">
            <v>Personal loan</v>
          </cell>
          <cell r="G145" t="str">
            <v>Red</v>
          </cell>
          <cell r="H145">
            <v>0.06</v>
          </cell>
          <cell r="I145">
            <v>3.5000000000000003E-2</v>
          </cell>
          <cell r="J145">
            <v>0</v>
          </cell>
          <cell r="K145">
            <v>0.66500000000000004</v>
          </cell>
          <cell r="L145" t="str">
            <v>PU</v>
          </cell>
          <cell r="M145">
            <v>17</v>
          </cell>
        </row>
        <row r="146">
          <cell r="C146" t="str">
            <v>R0900P</v>
          </cell>
          <cell r="D146" t="str">
            <v>Santander_Seguros</v>
          </cell>
          <cell r="E146" t="str">
            <v>Canal Directo(Ind)</v>
          </cell>
          <cell r="F146" t="str">
            <v>Personal loan</v>
          </cell>
          <cell r="G146" t="str">
            <v>Red</v>
          </cell>
          <cell r="H146">
            <v>0.06</v>
          </cell>
          <cell r="I146">
            <v>3.5000000000000003E-2</v>
          </cell>
          <cell r="J146">
            <v>0</v>
          </cell>
          <cell r="K146">
            <v>0.66500000000000004</v>
          </cell>
          <cell r="L146" t="str">
            <v>PU</v>
          </cell>
          <cell r="M146">
            <v>48</v>
          </cell>
        </row>
        <row r="147">
          <cell r="C147" t="str">
            <v>R0900Q</v>
          </cell>
          <cell r="D147" t="str">
            <v>Santander_Seguros</v>
          </cell>
          <cell r="E147" t="str">
            <v>Consumo Vida(Ind)</v>
          </cell>
          <cell r="F147" t="str">
            <v>Personal loan</v>
          </cell>
          <cell r="G147" t="str">
            <v>Red</v>
          </cell>
          <cell r="H147">
            <v>0.06</v>
          </cell>
          <cell r="I147">
            <v>3.5000000000000003E-2</v>
          </cell>
          <cell r="J147">
            <v>0</v>
          </cell>
          <cell r="K147">
            <v>0.65500000000000003</v>
          </cell>
          <cell r="L147" t="str">
            <v>PU</v>
          </cell>
          <cell r="M147">
            <v>20</v>
          </cell>
        </row>
        <row r="148">
          <cell r="C148" t="str">
            <v>R0900R</v>
          </cell>
          <cell r="D148" t="str">
            <v>Santander_Seguros</v>
          </cell>
          <cell r="E148" t="str">
            <v>Vida - Rede(Ind)</v>
          </cell>
          <cell r="F148" t="str">
            <v>Auto loan</v>
          </cell>
          <cell r="G148" t="str">
            <v>Red</v>
          </cell>
          <cell r="H148">
            <v>0.06</v>
          </cell>
          <cell r="I148">
            <v>3.5000000000000003E-2</v>
          </cell>
          <cell r="J148">
            <v>0</v>
          </cell>
          <cell r="K148">
            <v>0.66500000000000004</v>
          </cell>
          <cell r="L148" t="str">
            <v>PU</v>
          </cell>
          <cell r="M148">
            <v>62</v>
          </cell>
        </row>
        <row r="149">
          <cell r="C149" t="str">
            <v>R0900S</v>
          </cell>
          <cell r="D149" t="str">
            <v>Santander_Seguros</v>
          </cell>
          <cell r="E149" t="str">
            <v>Vida + IT - Rede(Ind)</v>
          </cell>
          <cell r="F149" t="str">
            <v>Auto loan</v>
          </cell>
          <cell r="G149" t="str">
            <v>Red</v>
          </cell>
          <cell r="H149">
            <v>0.06</v>
          </cell>
          <cell r="I149">
            <v>3.5000000000000003E-2</v>
          </cell>
          <cell r="J149">
            <v>0</v>
          </cell>
          <cell r="K149">
            <v>0.625</v>
          </cell>
          <cell r="L149" t="str">
            <v>PU</v>
          </cell>
          <cell r="M149">
            <v>62</v>
          </cell>
        </row>
        <row r="150">
          <cell r="C150" t="str">
            <v>R0900T</v>
          </cell>
          <cell r="D150" t="str">
            <v>Santander_Seguros</v>
          </cell>
          <cell r="E150" t="str">
            <v>Completo - Rede(Ind)</v>
          </cell>
          <cell r="F150" t="str">
            <v>Auto loan</v>
          </cell>
          <cell r="G150" t="str">
            <v>Red</v>
          </cell>
          <cell r="H150">
            <v>0.06</v>
          </cell>
          <cell r="I150">
            <v>3.5000000000000003E-2</v>
          </cell>
          <cell r="J150">
            <v>0</v>
          </cell>
          <cell r="K150">
            <v>0.67500000000000004</v>
          </cell>
          <cell r="L150" t="str">
            <v>PU</v>
          </cell>
          <cell r="M150">
            <v>62</v>
          </cell>
        </row>
        <row r="151">
          <cell r="C151" t="str">
            <v>R0900U</v>
          </cell>
          <cell r="D151" t="str">
            <v>Santander_Seguros</v>
          </cell>
          <cell r="E151" t="str">
            <v>Completo - Tlmk(Ind)</v>
          </cell>
          <cell r="F151" t="str">
            <v>Auto loan</v>
          </cell>
          <cell r="G151" t="str">
            <v>Telemarketing</v>
          </cell>
          <cell r="H151">
            <v>0.06</v>
          </cell>
          <cell r="I151">
            <v>3.5000000000000003E-2</v>
          </cell>
          <cell r="J151">
            <v>0.05</v>
          </cell>
          <cell r="K151">
            <v>0.625</v>
          </cell>
          <cell r="L151" t="str">
            <v>PU</v>
          </cell>
          <cell r="M151">
            <v>62</v>
          </cell>
        </row>
        <row r="152">
          <cell r="C152" t="str">
            <v>R0900V</v>
          </cell>
          <cell r="D152" t="str">
            <v>Santander_Seguros</v>
          </cell>
          <cell r="E152" t="str">
            <v>Upgrade - Tlmk(Ind)</v>
          </cell>
          <cell r="F152" t="str">
            <v>Auto loan</v>
          </cell>
          <cell r="G152" t="str">
            <v>Telemarketing</v>
          </cell>
          <cell r="H152">
            <v>0.06</v>
          </cell>
          <cell r="I152">
            <v>3.5000000000000003E-2</v>
          </cell>
          <cell r="J152">
            <v>0.05</v>
          </cell>
          <cell r="K152">
            <v>0.67500000000000004</v>
          </cell>
          <cell r="L152" t="str">
            <v>PU</v>
          </cell>
          <cell r="M152">
            <v>62</v>
          </cell>
        </row>
        <row r="153">
          <cell r="C153" t="str">
            <v>R0900W</v>
          </cell>
          <cell r="D153" t="str">
            <v>Santander_Seguros</v>
          </cell>
          <cell r="E153" t="str">
            <v>Revolving</v>
          </cell>
          <cell r="F153" t="str">
            <v>Credit card</v>
          </cell>
          <cell r="G153" t="str">
            <v>Red</v>
          </cell>
          <cell r="H153">
            <v>0.06</v>
          </cell>
          <cell r="I153">
            <v>3.5000000000000003E-2</v>
          </cell>
          <cell r="J153">
            <v>0</v>
          </cell>
          <cell r="K153">
            <v>0.67500000000000004</v>
          </cell>
          <cell r="L153" t="str">
            <v>PM</v>
          </cell>
          <cell r="M153">
            <v>1</v>
          </cell>
        </row>
        <row r="154">
          <cell r="C154" t="str">
            <v>R0900X</v>
          </cell>
          <cell r="D154" t="str">
            <v>Santander_Seguros</v>
          </cell>
          <cell r="E154" t="str">
            <v>Vida - ALD/LSG(Ind)</v>
          </cell>
          <cell r="F154" t="str">
            <v>Auto loan</v>
          </cell>
          <cell r="G154" t="str">
            <v>Red</v>
          </cell>
          <cell r="H154">
            <v>0.06</v>
          </cell>
          <cell r="I154">
            <v>3.5000000000000003E-2</v>
          </cell>
          <cell r="J154">
            <v>0</v>
          </cell>
          <cell r="K154">
            <v>0.66500000000000004</v>
          </cell>
          <cell r="L154" t="str">
            <v>PM</v>
          </cell>
          <cell r="M154">
            <v>1</v>
          </cell>
        </row>
        <row r="155">
          <cell r="C155" t="str">
            <v>R0900Y</v>
          </cell>
          <cell r="D155" t="str">
            <v>Santander_Seguros</v>
          </cell>
          <cell r="E155" t="str">
            <v>Revolving(Ind)</v>
          </cell>
          <cell r="F155" t="str">
            <v>Credit card</v>
          </cell>
          <cell r="G155" t="str">
            <v>Red</v>
          </cell>
          <cell r="H155">
            <v>0.06</v>
          </cell>
          <cell r="I155">
            <v>3.5000000000000003E-2</v>
          </cell>
          <cell r="J155">
            <v>0</v>
          </cell>
          <cell r="K155">
            <v>0.67500000000000004</v>
          </cell>
          <cell r="L155" t="str">
            <v>PM</v>
          </cell>
          <cell r="M155">
            <v>1</v>
          </cell>
        </row>
        <row r="156">
          <cell r="C156" t="str">
            <v>R0900Z</v>
          </cell>
          <cell r="D156" t="str">
            <v>Santander_Seguros</v>
          </cell>
          <cell r="E156" t="str">
            <v>Vida + IT - ALD/LSG(Ind)</v>
          </cell>
          <cell r="F156" t="str">
            <v>Auto loan</v>
          </cell>
          <cell r="G156" t="str">
            <v>Red</v>
          </cell>
          <cell r="H156">
            <v>0.06</v>
          </cell>
          <cell r="I156">
            <v>3.5000000000000003E-2</v>
          </cell>
          <cell r="J156">
            <v>0</v>
          </cell>
          <cell r="K156">
            <v>0.625</v>
          </cell>
          <cell r="L156" t="str">
            <v>PM</v>
          </cell>
          <cell r="M156">
            <v>1</v>
          </cell>
        </row>
        <row r="157">
          <cell r="C157" t="str">
            <v>R0900AA</v>
          </cell>
          <cell r="D157" t="str">
            <v>Santander_Seguros</v>
          </cell>
          <cell r="E157" t="str">
            <v>Completo - ALD/LSG(Ind)</v>
          </cell>
          <cell r="F157" t="str">
            <v>Auto loan</v>
          </cell>
          <cell r="G157" t="str">
            <v>Red</v>
          </cell>
          <cell r="H157">
            <v>0.06</v>
          </cell>
          <cell r="I157">
            <v>3.5000000000000003E-2</v>
          </cell>
          <cell r="J157">
            <v>0</v>
          </cell>
          <cell r="K157">
            <v>0.66500000000000004</v>
          </cell>
          <cell r="L157" t="str">
            <v>PM</v>
          </cell>
          <cell r="M157">
            <v>1</v>
          </cell>
        </row>
        <row r="158">
          <cell r="C158" t="str">
            <v>A0900AA</v>
          </cell>
          <cell r="D158" t="str">
            <v>SCF</v>
          </cell>
          <cell r="E158" t="str">
            <v>Vida - ALD/LSG(Ind)</v>
          </cell>
          <cell r="F158" t="str">
            <v>Auto loan</v>
          </cell>
          <cell r="G158" t="str">
            <v>Red</v>
          </cell>
          <cell r="H158">
            <v>0.05</v>
          </cell>
          <cell r="I158">
            <v>4.4999999999999998E-2</v>
          </cell>
          <cell r="J158">
            <v>0</v>
          </cell>
          <cell r="K158">
            <v>0.66500000000000004</v>
          </cell>
          <cell r="L158" t="str">
            <v>PM</v>
          </cell>
          <cell r="M158">
            <v>1</v>
          </cell>
        </row>
        <row r="159">
          <cell r="C159" t="str">
            <v>A0900V</v>
          </cell>
          <cell r="D159" t="str">
            <v>SCF</v>
          </cell>
          <cell r="E159" t="str">
            <v>Revolving(Ind)</v>
          </cell>
          <cell r="F159" t="str">
            <v>Credit card</v>
          </cell>
          <cell r="G159" t="str">
            <v>Red</v>
          </cell>
          <cell r="H159">
            <v>0.05</v>
          </cell>
          <cell r="I159">
            <v>4.4999999999999998E-2</v>
          </cell>
          <cell r="J159">
            <v>0</v>
          </cell>
          <cell r="K159">
            <v>0.67500000000000004</v>
          </cell>
          <cell r="L159" t="str">
            <v>PM</v>
          </cell>
          <cell r="M159">
            <v>1</v>
          </cell>
        </row>
        <row r="160">
          <cell r="C160" t="str">
            <v>A0900Y</v>
          </cell>
          <cell r="D160" t="str">
            <v>SCF</v>
          </cell>
          <cell r="E160" t="str">
            <v>Completo - ALD/LSG(Ind)</v>
          </cell>
          <cell r="F160" t="str">
            <v>Auto loan</v>
          </cell>
          <cell r="G160" t="str">
            <v>Red</v>
          </cell>
          <cell r="H160">
            <v>0.05</v>
          </cell>
          <cell r="I160">
            <v>4.4999999999999998E-2</v>
          </cell>
          <cell r="J160">
            <v>0</v>
          </cell>
          <cell r="K160">
            <v>0.66500000000000004</v>
          </cell>
          <cell r="L160" t="str">
            <v>PM</v>
          </cell>
          <cell r="M160">
            <v>1</v>
          </cell>
        </row>
        <row r="161">
          <cell r="C161" t="str">
            <v>A0900Z</v>
          </cell>
          <cell r="D161" t="str">
            <v>SCF</v>
          </cell>
          <cell r="E161" t="str">
            <v>Vida + IT - ALD/LSG(Ind)</v>
          </cell>
          <cell r="F161" t="str">
            <v>Auto loan</v>
          </cell>
          <cell r="G161" t="str">
            <v>Red</v>
          </cell>
          <cell r="H161">
            <v>0.05</v>
          </cell>
          <cell r="I161">
            <v>4.4999999999999998E-2</v>
          </cell>
          <cell r="J161">
            <v>0</v>
          </cell>
          <cell r="K161">
            <v>0.625</v>
          </cell>
          <cell r="L161" t="str">
            <v>PM</v>
          </cell>
          <cell r="M161">
            <v>1</v>
          </cell>
        </row>
        <row r="162">
          <cell r="C162" t="str">
            <v>A0900AB</v>
          </cell>
          <cell r="D162" t="str">
            <v>SCF</v>
          </cell>
          <cell r="E162" t="str">
            <v>Upgrade - Tlmk(Ind)</v>
          </cell>
          <cell r="F162" t="str">
            <v>Auto loan</v>
          </cell>
          <cell r="G162" t="str">
            <v>Telemarketing</v>
          </cell>
          <cell r="H162">
            <v>0.05</v>
          </cell>
          <cell r="I162">
            <v>4.4999999999999998E-2</v>
          </cell>
          <cell r="J162">
            <v>0.05</v>
          </cell>
          <cell r="K162">
            <v>0.67500000000000004</v>
          </cell>
          <cell r="L162" t="str">
            <v>PU</v>
          </cell>
          <cell r="M162">
            <v>62</v>
          </cell>
        </row>
        <row r="163">
          <cell r="C163" t="str">
            <v>A0900AC</v>
          </cell>
          <cell r="D163" t="str">
            <v>SCF</v>
          </cell>
          <cell r="E163" t="str">
            <v>Completo - Tlmk(Ind)</v>
          </cell>
          <cell r="F163" t="str">
            <v>Auto loan</v>
          </cell>
          <cell r="G163" t="str">
            <v>Telemarketing</v>
          </cell>
          <cell r="H163">
            <v>0.05</v>
          </cell>
          <cell r="I163">
            <v>4.4999999999999998E-2</v>
          </cell>
          <cell r="J163">
            <v>0.05</v>
          </cell>
          <cell r="K163">
            <v>0.625</v>
          </cell>
          <cell r="L163" t="str">
            <v>PU</v>
          </cell>
          <cell r="M163">
            <v>62</v>
          </cell>
        </row>
        <row r="164">
          <cell r="C164" t="str">
            <v>A0900AD</v>
          </cell>
          <cell r="D164" t="str">
            <v>SCF</v>
          </cell>
          <cell r="E164" t="str">
            <v>Completo - Rede(Ind)</v>
          </cell>
          <cell r="F164" t="str">
            <v>Auto loan</v>
          </cell>
          <cell r="G164" t="str">
            <v>Red</v>
          </cell>
          <cell r="H164">
            <v>0.05</v>
          </cell>
          <cell r="I164">
            <v>4.4999999999999998E-2</v>
          </cell>
          <cell r="J164">
            <v>0</v>
          </cell>
          <cell r="K164">
            <v>0.67500000000000004</v>
          </cell>
          <cell r="L164" t="str">
            <v>PU</v>
          </cell>
          <cell r="M164">
            <v>62</v>
          </cell>
        </row>
        <row r="165">
          <cell r="C165" t="str">
            <v>A0900AE</v>
          </cell>
          <cell r="D165" t="str">
            <v>SCF</v>
          </cell>
          <cell r="E165" t="str">
            <v>Vida + IT - Rede(Ind)</v>
          </cell>
          <cell r="F165" t="str">
            <v>Auto loan</v>
          </cell>
          <cell r="G165" t="str">
            <v>Red</v>
          </cell>
          <cell r="H165">
            <v>0.05</v>
          </cell>
          <cell r="I165">
            <v>4.4999999999999998E-2</v>
          </cell>
          <cell r="J165">
            <v>0</v>
          </cell>
          <cell r="K165">
            <v>0.625</v>
          </cell>
          <cell r="L165" t="str">
            <v>PU</v>
          </cell>
          <cell r="M165">
            <v>62</v>
          </cell>
        </row>
        <row r="166">
          <cell r="C166" t="str">
            <v>A0900AF</v>
          </cell>
          <cell r="D166" t="str">
            <v>SCF</v>
          </cell>
          <cell r="E166" t="str">
            <v>Vida - Rede(Ind)</v>
          </cell>
          <cell r="F166" t="str">
            <v>Auto loan</v>
          </cell>
          <cell r="G166" t="str">
            <v>Red</v>
          </cell>
          <cell r="H166">
            <v>0.05</v>
          </cell>
          <cell r="I166">
            <v>4.4999999999999998E-2</v>
          </cell>
          <cell r="J166">
            <v>0</v>
          </cell>
          <cell r="K166">
            <v>0.66500000000000004</v>
          </cell>
          <cell r="L166" t="str">
            <v>PU</v>
          </cell>
          <cell r="M166">
            <v>62</v>
          </cell>
        </row>
        <row r="167">
          <cell r="C167" t="str">
            <v>A0900G</v>
          </cell>
          <cell r="D167" t="str">
            <v>SCF</v>
          </cell>
          <cell r="E167" t="str">
            <v>Consumo Vida</v>
          </cell>
          <cell r="F167" t="str">
            <v>Personal loan</v>
          </cell>
          <cell r="G167" t="str">
            <v>Red</v>
          </cell>
          <cell r="H167">
            <v>0.05</v>
          </cell>
          <cell r="I167">
            <v>4.4999999999999998E-2</v>
          </cell>
          <cell r="J167">
            <v>0</v>
          </cell>
          <cell r="K167">
            <v>0.65500000000000003</v>
          </cell>
          <cell r="L167" t="str">
            <v>PU</v>
          </cell>
          <cell r="M167">
            <v>20</v>
          </cell>
        </row>
        <row r="168">
          <cell r="C168" t="str">
            <v>A0900T</v>
          </cell>
          <cell r="D168" t="str">
            <v>SCF</v>
          </cell>
          <cell r="E168" t="str">
            <v>Vida Enriquecido</v>
          </cell>
          <cell r="F168" t="str">
            <v>Personal loan</v>
          </cell>
          <cell r="G168" t="str">
            <v>Red</v>
          </cell>
          <cell r="H168">
            <v>0.05</v>
          </cell>
          <cell r="I168">
            <v>4.4999999999999998E-2</v>
          </cell>
          <cell r="J168">
            <v>0</v>
          </cell>
          <cell r="K168">
            <v>0.66500000000000004</v>
          </cell>
          <cell r="L168" t="str">
            <v>PU</v>
          </cell>
        </row>
        <row r="169">
          <cell r="C169" t="str">
            <v>A0900U</v>
          </cell>
          <cell r="D169" t="str">
            <v>SCF</v>
          </cell>
          <cell r="E169" t="str">
            <v>Consumo(Ind)</v>
          </cell>
          <cell r="F169" t="str">
            <v>Personal loan</v>
          </cell>
          <cell r="G169" t="str">
            <v>Red</v>
          </cell>
          <cell r="H169">
            <v>0.05</v>
          </cell>
          <cell r="I169">
            <v>4.4999999999999998E-2</v>
          </cell>
          <cell r="J169">
            <v>0</v>
          </cell>
          <cell r="K169">
            <v>0.66500000000000004</v>
          </cell>
          <cell r="L169" t="str">
            <v>PU</v>
          </cell>
          <cell r="M169">
            <v>17</v>
          </cell>
        </row>
        <row r="170">
          <cell r="C170" t="str">
            <v>A0900W</v>
          </cell>
          <cell r="D170" t="str">
            <v>SCF</v>
          </cell>
          <cell r="E170" t="str">
            <v>Canal Directo(Ind)</v>
          </cell>
          <cell r="F170" t="str">
            <v>Personal loan</v>
          </cell>
          <cell r="G170" t="str">
            <v>Red</v>
          </cell>
          <cell r="H170">
            <v>0.05</v>
          </cell>
          <cell r="I170">
            <v>4.4999999999999998E-2</v>
          </cell>
          <cell r="J170">
            <v>0</v>
          </cell>
          <cell r="K170">
            <v>0.66500000000000004</v>
          </cell>
          <cell r="L170" t="str">
            <v>PU</v>
          </cell>
          <cell r="M170">
            <v>48</v>
          </cell>
        </row>
        <row r="171">
          <cell r="C171" t="str">
            <v>A0900X</v>
          </cell>
          <cell r="D171" t="str">
            <v>SCF</v>
          </cell>
          <cell r="E171" t="str">
            <v>Consumo Vida(Ind)</v>
          </cell>
          <cell r="F171" t="str">
            <v>Personal loan</v>
          </cell>
          <cell r="G171" t="str">
            <v>Red</v>
          </cell>
          <cell r="H171">
            <v>0.05</v>
          </cell>
          <cell r="I171">
            <v>4.4999999999999998E-2</v>
          </cell>
          <cell r="J171">
            <v>0</v>
          </cell>
          <cell r="K171">
            <v>0.65500000000000003</v>
          </cell>
          <cell r="L171" t="str">
            <v>PU</v>
          </cell>
          <cell r="M171">
            <v>20</v>
          </cell>
        </row>
        <row r="172">
          <cell r="C172" t="str">
            <v>A0900N</v>
          </cell>
          <cell r="D172" t="str">
            <v>SCF</v>
          </cell>
          <cell r="E172" t="str">
            <v>Completo - Rede</v>
          </cell>
          <cell r="F172" t="str">
            <v>Auto loan</v>
          </cell>
          <cell r="G172" t="str">
            <v>Red</v>
          </cell>
          <cell r="H172">
            <v>0.05</v>
          </cell>
          <cell r="I172">
            <v>4.4999999999999998E-2</v>
          </cell>
          <cell r="J172">
            <v>0</v>
          </cell>
          <cell r="K172">
            <v>0.67500000000000004</v>
          </cell>
          <cell r="L172" t="str">
            <v>PU</v>
          </cell>
          <cell r="M172">
            <v>62</v>
          </cell>
        </row>
        <row r="173">
          <cell r="C173" t="str">
            <v>A0900P</v>
          </cell>
          <cell r="D173" t="str">
            <v>SCF</v>
          </cell>
          <cell r="E173" t="str">
            <v>Upgrade - Tlmk</v>
          </cell>
          <cell r="F173" t="str">
            <v>Auto loan</v>
          </cell>
          <cell r="G173" t="str">
            <v>Telemarketing</v>
          </cell>
          <cell r="H173">
            <v>0.05</v>
          </cell>
          <cell r="I173">
            <v>4.4999999999999998E-2</v>
          </cell>
          <cell r="J173">
            <v>0.05</v>
          </cell>
          <cell r="K173">
            <v>0.67500000000000004</v>
          </cell>
          <cell r="L173" t="str">
            <v>PU</v>
          </cell>
          <cell r="M173">
            <v>62</v>
          </cell>
        </row>
        <row r="174">
          <cell r="C174" t="str">
            <v>A0900O</v>
          </cell>
          <cell r="D174" t="str">
            <v>SCF</v>
          </cell>
          <cell r="E174" t="str">
            <v>Completo - Tlmk</v>
          </cell>
          <cell r="F174" t="str">
            <v>Auto loan</v>
          </cell>
          <cell r="G174" t="str">
            <v>Telemarketing</v>
          </cell>
          <cell r="H174">
            <v>0.05</v>
          </cell>
          <cell r="I174">
            <v>4.4999999999999998E-2</v>
          </cell>
          <cell r="J174">
            <v>0.05</v>
          </cell>
          <cell r="K174">
            <v>0.625</v>
          </cell>
          <cell r="L174" t="str">
            <v>PU</v>
          </cell>
          <cell r="M174">
            <v>62</v>
          </cell>
        </row>
        <row r="175">
          <cell r="C175" t="str">
            <v>A0900M</v>
          </cell>
          <cell r="D175" t="str">
            <v>SCF</v>
          </cell>
          <cell r="E175" t="str">
            <v>Vida + IT - Rede</v>
          </cell>
          <cell r="F175" t="str">
            <v>Auto loan</v>
          </cell>
          <cell r="G175" t="str">
            <v>Red</v>
          </cell>
          <cell r="H175">
            <v>0.05</v>
          </cell>
          <cell r="I175">
            <v>4.4999999999999998E-2</v>
          </cell>
          <cell r="J175">
            <v>0</v>
          </cell>
          <cell r="K175">
            <v>0.625</v>
          </cell>
          <cell r="L175" t="str">
            <v>PU</v>
          </cell>
          <cell r="M175">
            <v>62</v>
          </cell>
        </row>
        <row r="176">
          <cell r="C176" t="str">
            <v>A0900L</v>
          </cell>
          <cell r="D176" t="str">
            <v>SCF</v>
          </cell>
          <cell r="E176" t="str">
            <v>Vida - Rede</v>
          </cell>
          <cell r="F176" t="str">
            <v>Auto loan</v>
          </cell>
          <cell r="G176" t="str">
            <v>Red</v>
          </cell>
          <cell r="H176">
            <v>0.05</v>
          </cell>
          <cell r="I176">
            <v>4.4999999999999998E-2</v>
          </cell>
          <cell r="J176">
            <v>0</v>
          </cell>
          <cell r="K176">
            <v>0.66500000000000004</v>
          </cell>
          <cell r="L176" t="str">
            <v>PU</v>
          </cell>
          <cell r="M176">
            <v>62</v>
          </cell>
        </row>
        <row r="177">
          <cell r="C177" t="str">
            <v>A0900Q</v>
          </cell>
          <cell r="D177" t="str">
            <v>SCF</v>
          </cell>
          <cell r="E177" t="str">
            <v>Vida - Rede ALD e Leasing</v>
          </cell>
          <cell r="F177" t="str">
            <v>Auto loan</v>
          </cell>
          <cell r="G177" t="str">
            <v>Red</v>
          </cell>
          <cell r="H177">
            <v>0.05</v>
          </cell>
          <cell r="I177">
            <v>4.4999999999999998E-2</v>
          </cell>
          <cell r="J177">
            <v>0</v>
          </cell>
          <cell r="K177">
            <v>0.66500000000000004</v>
          </cell>
          <cell r="L177" t="str">
            <v>PM</v>
          </cell>
          <cell r="M177">
            <v>1</v>
          </cell>
        </row>
        <row r="178">
          <cell r="C178" t="str">
            <v>A0900S</v>
          </cell>
          <cell r="D178" t="str">
            <v>SCF</v>
          </cell>
          <cell r="E178" t="str">
            <v>Completo - ALD/LSG</v>
          </cell>
          <cell r="F178" t="str">
            <v>Auto loan</v>
          </cell>
          <cell r="G178" t="str">
            <v>Red</v>
          </cell>
          <cell r="H178">
            <v>0.05</v>
          </cell>
          <cell r="I178">
            <v>4.4999999999999998E-2</v>
          </cell>
          <cell r="J178">
            <v>0</v>
          </cell>
          <cell r="K178">
            <v>0.66500000000000004</v>
          </cell>
          <cell r="L178" t="str">
            <v>PM</v>
          </cell>
          <cell r="M178">
            <v>1</v>
          </cell>
        </row>
        <row r="179">
          <cell r="C179" t="str">
            <v>A0900R</v>
          </cell>
          <cell r="D179" t="str">
            <v>SCF</v>
          </cell>
          <cell r="E179" t="str">
            <v>Vida + IT - Rede ALD e Leasing</v>
          </cell>
          <cell r="F179" t="str">
            <v>Auto loan</v>
          </cell>
          <cell r="G179" t="str">
            <v>Red</v>
          </cell>
          <cell r="H179">
            <v>0.05</v>
          </cell>
          <cell r="I179">
            <v>4.4999999999999998E-2</v>
          </cell>
          <cell r="J179">
            <v>0</v>
          </cell>
          <cell r="K179">
            <v>0.625</v>
          </cell>
          <cell r="L179" t="str">
            <v>PM</v>
          </cell>
          <cell r="M179">
            <v>1</v>
          </cell>
        </row>
        <row r="180">
          <cell r="C180" t="str">
            <v>A0900A</v>
          </cell>
          <cell r="D180" t="str">
            <v>SCF</v>
          </cell>
          <cell r="E180" t="str">
            <v>Seguro Premium</v>
          </cell>
          <cell r="F180" t="str">
            <v>Auto loan</v>
          </cell>
          <cell r="G180" t="str">
            <v>Telemarketing</v>
          </cell>
          <cell r="H180">
            <v>0.05</v>
          </cell>
          <cell r="I180">
            <v>4.4999999999999998E-2</v>
          </cell>
          <cell r="J180">
            <v>0.05</v>
          </cell>
          <cell r="K180">
            <v>0.61499999999999999</v>
          </cell>
          <cell r="L180" t="str">
            <v>PU</v>
          </cell>
          <cell r="M180">
            <v>52</v>
          </cell>
        </row>
        <row r="181">
          <cell r="C181" t="str">
            <v>A0900B</v>
          </cell>
          <cell r="D181" t="str">
            <v>SCF</v>
          </cell>
          <cell r="E181" t="str">
            <v>Seguro Plus</v>
          </cell>
          <cell r="F181" t="str">
            <v>Auto loan</v>
          </cell>
          <cell r="G181" t="str">
            <v>Telemarketing</v>
          </cell>
          <cell r="H181">
            <v>0.05</v>
          </cell>
          <cell r="I181">
            <v>4.4999999999999998E-2</v>
          </cell>
          <cell r="J181">
            <v>0.05</v>
          </cell>
          <cell r="K181">
            <v>0.67500000000000004</v>
          </cell>
          <cell r="L181" t="str">
            <v>PU</v>
          </cell>
          <cell r="M181">
            <v>52</v>
          </cell>
        </row>
        <row r="182">
          <cell r="C182" t="str">
            <v>A0900C</v>
          </cell>
          <cell r="D182" t="str">
            <v>SCF</v>
          </cell>
          <cell r="E182" t="str">
            <v>Seguro Premium R</v>
          </cell>
          <cell r="F182" t="str">
            <v>Auto loan</v>
          </cell>
          <cell r="G182" t="str">
            <v>Red</v>
          </cell>
          <cell r="H182">
            <v>0.05</v>
          </cell>
          <cell r="I182">
            <v>4.4999999999999998E-2</v>
          </cell>
          <cell r="J182">
            <v>0</v>
          </cell>
          <cell r="K182">
            <v>0.66500000000000004</v>
          </cell>
          <cell r="L182" t="str">
            <v>PU</v>
          </cell>
          <cell r="M182">
            <v>52</v>
          </cell>
        </row>
        <row r="183">
          <cell r="C183" t="str">
            <v>A0900D</v>
          </cell>
          <cell r="D183" t="str">
            <v>SCF</v>
          </cell>
          <cell r="E183" t="str">
            <v>Consumo</v>
          </cell>
          <cell r="F183" t="str">
            <v>Personal loan</v>
          </cell>
          <cell r="G183" t="str">
            <v>Red</v>
          </cell>
          <cell r="H183">
            <v>0.05</v>
          </cell>
          <cell r="I183">
            <v>4.4999999999999998E-2</v>
          </cell>
          <cell r="J183">
            <v>0</v>
          </cell>
          <cell r="K183">
            <v>0.66500000000000004</v>
          </cell>
          <cell r="L183" t="str">
            <v>PU</v>
          </cell>
          <cell r="M183">
            <v>17</v>
          </cell>
        </row>
        <row r="184">
          <cell r="C184" t="str">
            <v>A0900E</v>
          </cell>
          <cell r="D184" t="str">
            <v>SCF</v>
          </cell>
          <cell r="E184" t="str">
            <v>Revolving</v>
          </cell>
          <cell r="F184" t="str">
            <v>Credit card</v>
          </cell>
          <cell r="G184" t="str">
            <v>Red</v>
          </cell>
          <cell r="H184">
            <v>0.05</v>
          </cell>
          <cell r="I184">
            <v>4.4999999999999998E-2</v>
          </cell>
          <cell r="J184">
            <v>0</v>
          </cell>
          <cell r="K184">
            <v>0.67500000000000004</v>
          </cell>
          <cell r="L184" t="str">
            <v>PM</v>
          </cell>
          <cell r="M184">
            <v>1</v>
          </cell>
        </row>
        <row r="185">
          <cell r="C185" t="str">
            <v>A0900F</v>
          </cell>
          <cell r="D185" t="str">
            <v>SCF</v>
          </cell>
          <cell r="E185" t="str">
            <v>Canal Directo</v>
          </cell>
          <cell r="F185" t="str">
            <v>Personal loan</v>
          </cell>
          <cell r="G185" t="str">
            <v>Red</v>
          </cell>
          <cell r="H185">
            <v>0.05</v>
          </cell>
          <cell r="I185">
            <v>4.4999999999999998E-2</v>
          </cell>
          <cell r="J185">
            <v>0</v>
          </cell>
          <cell r="K185">
            <v>0.66500000000000004</v>
          </cell>
          <cell r="L185" t="str">
            <v>PU</v>
          </cell>
          <cell r="M185">
            <v>48</v>
          </cell>
        </row>
        <row r="186">
          <cell r="C186" t="str">
            <v>A0800A</v>
          </cell>
          <cell r="D186" t="str">
            <v>Sofinloc</v>
          </cell>
          <cell r="E186" t="str">
            <v>Plano Premium</v>
          </cell>
          <cell r="F186" t="str">
            <v>Auto loan</v>
          </cell>
          <cell r="G186" t="str">
            <v>Red</v>
          </cell>
          <cell r="H186">
            <v>0.05</v>
          </cell>
          <cell r="I186">
            <v>0.10440000000000001</v>
          </cell>
          <cell r="J186">
            <v>0</v>
          </cell>
          <cell r="K186">
            <v>0.52390000000000003</v>
          </cell>
          <cell r="L186" t="str">
            <v>PM</v>
          </cell>
          <cell r="M186">
            <v>1</v>
          </cell>
        </row>
        <row r="187">
          <cell r="C187" t="str">
            <v>A0800B</v>
          </cell>
          <cell r="D187" t="str">
            <v>Sofinloc</v>
          </cell>
          <cell r="E187" t="str">
            <v>Plano Adicional</v>
          </cell>
          <cell r="F187" t="str">
            <v>Auto loan</v>
          </cell>
          <cell r="G187" t="str">
            <v>Red</v>
          </cell>
          <cell r="H187">
            <v>0.05</v>
          </cell>
          <cell r="I187">
            <v>0.10440000000000001</v>
          </cell>
          <cell r="J187">
            <v>0</v>
          </cell>
          <cell r="K187">
            <v>0.52390000000000003</v>
          </cell>
          <cell r="L187" t="str">
            <v>PM</v>
          </cell>
          <cell r="M187">
            <v>1</v>
          </cell>
        </row>
        <row r="188">
          <cell r="C188" t="str">
            <v>A0800C</v>
          </cell>
          <cell r="D188" t="str">
            <v>Sofinloc</v>
          </cell>
          <cell r="E188" t="str">
            <v>Plano TOTAL</v>
          </cell>
          <cell r="F188" t="str">
            <v>Auto loan</v>
          </cell>
          <cell r="G188" t="str">
            <v>Red</v>
          </cell>
          <cell r="H188">
            <v>0.05</v>
          </cell>
          <cell r="I188">
            <v>7.1199999999999999E-2</v>
          </cell>
          <cell r="J188">
            <v>0</v>
          </cell>
          <cell r="K188">
            <v>0.57999999999999996</v>
          </cell>
          <cell r="L188" t="str">
            <v>PM</v>
          </cell>
          <cell r="M188">
            <v>1</v>
          </cell>
        </row>
        <row r="189">
          <cell r="C189" t="str">
            <v>A0500C</v>
          </cell>
          <cell r="D189" t="str">
            <v>UCI</v>
          </cell>
          <cell r="E189" t="str">
            <v>Seguro Base_1</v>
          </cell>
          <cell r="F189" t="str">
            <v>Mortgage included with credit</v>
          </cell>
          <cell r="G189" t="str">
            <v>Red</v>
          </cell>
          <cell r="H189">
            <v>0.05</v>
          </cell>
          <cell r="I189">
            <v>0.13</v>
          </cell>
          <cell r="J189">
            <v>0</v>
          </cell>
          <cell r="K189">
            <v>15.96</v>
          </cell>
          <cell r="L189" t="str">
            <v>PM</v>
          </cell>
          <cell r="M189">
            <v>54</v>
          </cell>
        </row>
        <row r="190">
          <cell r="C190" t="str">
            <v>A0500F</v>
          </cell>
          <cell r="D190" t="str">
            <v>UCI</v>
          </cell>
          <cell r="E190" t="str">
            <v>Seguro Base_2</v>
          </cell>
          <cell r="F190" t="str">
            <v>Mortgage included with credit</v>
          </cell>
          <cell r="G190" t="str">
            <v>Red</v>
          </cell>
          <cell r="H190">
            <v>0.05</v>
          </cell>
          <cell r="I190">
            <v>0.13</v>
          </cell>
          <cell r="J190">
            <v>0</v>
          </cell>
          <cell r="K190">
            <v>0</v>
          </cell>
          <cell r="L190" t="str">
            <v>PM</v>
          </cell>
          <cell r="M190">
            <v>54</v>
          </cell>
        </row>
        <row r="191">
          <cell r="C191" t="str">
            <v>A0500E</v>
          </cell>
          <cell r="D191" t="str">
            <v>UCI</v>
          </cell>
          <cell r="E191" t="str">
            <v>Seguro Base_3</v>
          </cell>
          <cell r="F191" t="str">
            <v>Mortgage included with credit</v>
          </cell>
          <cell r="G191" t="str">
            <v>Red</v>
          </cell>
          <cell r="H191">
            <v>0.05</v>
          </cell>
          <cell r="I191">
            <v>0.13</v>
          </cell>
          <cell r="J191">
            <v>0</v>
          </cell>
          <cell r="K191">
            <v>0.1</v>
          </cell>
          <cell r="L191" t="str">
            <v>PM</v>
          </cell>
          <cell r="M191">
            <v>1</v>
          </cell>
        </row>
        <row r="192">
          <cell r="C192" t="str">
            <v>A0500D</v>
          </cell>
          <cell r="D192" t="str">
            <v>UCI</v>
          </cell>
          <cell r="E192" t="str">
            <v>Seguro Base_4</v>
          </cell>
          <cell r="F192" t="str">
            <v>Mortgage included with credit</v>
          </cell>
          <cell r="G192" t="str">
            <v>Red</v>
          </cell>
          <cell r="H192">
            <v>0.05</v>
          </cell>
          <cell r="I192">
            <v>0.13</v>
          </cell>
          <cell r="J192">
            <v>0</v>
          </cell>
          <cell r="K192">
            <v>0.3</v>
          </cell>
          <cell r="L192" t="str">
            <v>PM</v>
          </cell>
          <cell r="M192">
            <v>1</v>
          </cell>
        </row>
        <row r="193">
          <cell r="C193" t="str">
            <v>A0500B</v>
          </cell>
          <cell r="D193" t="str">
            <v>UCI</v>
          </cell>
          <cell r="E193" t="str">
            <v>Desemp. ou IT Rede Mensal</v>
          </cell>
          <cell r="F193" t="str">
            <v>Mortgage included with credit</v>
          </cell>
          <cell r="G193" t="str">
            <v>Red</v>
          </cell>
          <cell r="H193">
            <v>0.05</v>
          </cell>
          <cell r="I193">
            <v>0.13</v>
          </cell>
          <cell r="J193">
            <v>0</v>
          </cell>
          <cell r="K193">
            <v>0.4</v>
          </cell>
          <cell r="L193" t="str">
            <v>PM</v>
          </cell>
          <cell r="M193">
            <v>1</v>
          </cell>
        </row>
        <row r="194">
          <cell r="C194" t="str">
            <v>A0500S</v>
          </cell>
          <cell r="D194" t="str">
            <v>UCI</v>
          </cell>
          <cell r="E194" t="str">
            <v>Produto SLS</v>
          </cell>
          <cell r="F194" t="str">
            <v>Mortgage included with credit</v>
          </cell>
          <cell r="G194" t="str">
            <v>Red</v>
          </cell>
          <cell r="H194">
            <v>0.05</v>
          </cell>
          <cell r="I194">
            <v>0.13</v>
          </cell>
          <cell r="J194">
            <v>0</v>
          </cell>
          <cell r="K194">
            <v>0.3</v>
          </cell>
          <cell r="L194" t="str">
            <v>PM</v>
          </cell>
          <cell r="M194">
            <v>1</v>
          </cell>
        </row>
        <row r="195">
          <cell r="C195" t="str">
            <v>A0500H</v>
          </cell>
          <cell r="D195" t="str">
            <v>UCI</v>
          </cell>
          <cell r="E195" t="str">
            <v>Vida Único</v>
          </cell>
          <cell r="F195" t="str">
            <v>Mortgage included with credit</v>
          </cell>
          <cell r="G195" t="str">
            <v>Red</v>
          </cell>
          <cell r="H195">
            <v>0.05</v>
          </cell>
          <cell r="I195">
            <v>0.13</v>
          </cell>
          <cell r="J195">
            <v>0</v>
          </cell>
          <cell r="K195">
            <v>0.4</v>
          </cell>
          <cell r="L195" t="str">
            <v>PU</v>
          </cell>
          <cell r="M195">
            <v>60</v>
          </cell>
        </row>
        <row r="196">
          <cell r="C196" t="str">
            <v>A0500G</v>
          </cell>
          <cell r="D196" t="str">
            <v>UCI</v>
          </cell>
          <cell r="E196" t="str">
            <v>Desemprego / IT P.Unica</v>
          </cell>
          <cell r="F196" t="str">
            <v>Mortgage included with credit</v>
          </cell>
          <cell r="G196" t="str">
            <v>Red</v>
          </cell>
          <cell r="H196">
            <v>0.05</v>
          </cell>
          <cell r="I196">
            <v>0.13</v>
          </cell>
          <cell r="J196">
            <v>0</v>
          </cell>
          <cell r="K196">
            <v>0.4</v>
          </cell>
          <cell r="L196" t="str">
            <v>PU</v>
          </cell>
          <cell r="M196">
            <v>60</v>
          </cell>
        </row>
      </sheetData>
      <sheetData sheetId="1" refreshError="1">
        <row r="3">
          <cell r="T3" t="str">
            <v>DC</v>
          </cell>
          <cell r="U3">
            <v>3</v>
          </cell>
          <cell r="V3">
            <v>3</v>
          </cell>
          <cell r="W3">
            <v>3</v>
          </cell>
          <cell r="X3">
            <v>2</v>
          </cell>
          <cell r="Y3">
            <v>3</v>
          </cell>
          <cell r="AC3" t="str">
            <v>Zeroing</v>
          </cell>
        </row>
        <row r="4">
          <cell r="T4" t="str">
            <v>IT Vie</v>
          </cell>
          <cell r="U4">
            <v>4</v>
          </cell>
          <cell r="V4">
            <v>4</v>
          </cell>
          <cell r="W4">
            <v>4</v>
          </cell>
          <cell r="X4">
            <v>4</v>
          </cell>
          <cell r="Y4">
            <v>5</v>
          </cell>
          <cell r="AC4" t="str">
            <v>Average Claim</v>
          </cell>
        </row>
        <row r="5">
          <cell r="T5" t="str">
            <v>IT RD</v>
          </cell>
          <cell r="U5">
            <v>7</v>
          </cell>
          <cell r="V5">
            <v>7</v>
          </cell>
          <cell r="W5">
            <v>6</v>
          </cell>
          <cell r="X5">
            <v>6</v>
          </cell>
          <cell r="Y5">
            <v>7</v>
          </cell>
          <cell r="AC5" t="str">
            <v>Target LR</v>
          </cell>
        </row>
        <row r="6">
          <cell r="T6" t="str">
            <v>UE</v>
          </cell>
          <cell r="U6">
            <v>8</v>
          </cell>
          <cell r="V6">
            <v>8</v>
          </cell>
          <cell r="W6">
            <v>7</v>
          </cell>
          <cell r="X6">
            <v>8</v>
          </cell>
          <cell r="Y6">
            <v>9</v>
          </cell>
        </row>
        <row r="7">
          <cell r="T7" t="str">
            <v>CP</v>
          </cell>
          <cell r="U7">
            <v>9</v>
          </cell>
          <cell r="V7">
            <v>9</v>
          </cell>
          <cell r="X7">
            <v>10</v>
          </cell>
          <cell r="Y7">
            <v>11</v>
          </cell>
        </row>
        <row r="8">
          <cell r="T8" t="str">
            <v>UF</v>
          </cell>
          <cell r="U8">
            <v>10</v>
          </cell>
          <cell r="V8">
            <v>10</v>
          </cell>
          <cell r="W8">
            <v>8</v>
          </cell>
          <cell r="X8">
            <v>12</v>
          </cell>
          <cell r="Y8">
            <v>13</v>
          </cell>
        </row>
        <row r="9">
          <cell r="T9" t="str">
            <v>Hospi Vie</v>
          </cell>
          <cell r="U9">
            <v>5</v>
          </cell>
          <cell r="V9">
            <v>5</v>
          </cell>
          <cell r="X9">
            <v>14</v>
          </cell>
          <cell r="Y9">
            <v>15</v>
          </cell>
        </row>
        <row r="10">
          <cell r="T10" t="str">
            <v>Hospi RD</v>
          </cell>
          <cell r="U10">
            <v>11</v>
          </cell>
          <cell r="V10">
            <v>11</v>
          </cell>
          <cell r="X10">
            <v>16</v>
          </cell>
          <cell r="Y10">
            <v>17</v>
          </cell>
        </row>
        <row r="11">
          <cell r="T11" t="str">
            <v>DC acci</v>
          </cell>
          <cell r="U11">
            <v>12</v>
          </cell>
          <cell r="V11">
            <v>12</v>
          </cell>
          <cell r="X11">
            <v>18</v>
          </cell>
          <cell r="Y11">
            <v>19</v>
          </cell>
        </row>
        <row r="12">
          <cell r="T12" t="str">
            <v>Hospi acci</v>
          </cell>
          <cell r="U12">
            <v>13</v>
          </cell>
          <cell r="V12">
            <v>13</v>
          </cell>
          <cell r="X12">
            <v>20</v>
          </cell>
          <cell r="Y12">
            <v>21</v>
          </cell>
        </row>
        <row r="13">
          <cell r="T13" t="str">
            <v>GAP</v>
          </cell>
        </row>
        <row r="14">
          <cell r="T14" t="str">
            <v>PMP</v>
          </cell>
          <cell r="U14">
            <v>14</v>
          </cell>
          <cell r="V14">
            <v>14</v>
          </cell>
          <cell r="X14">
            <v>22</v>
          </cell>
          <cell r="Y14">
            <v>23</v>
          </cell>
        </row>
        <row r="21">
          <cell r="D21">
            <v>0.09</v>
          </cell>
        </row>
        <row r="22">
          <cell r="D22">
            <v>7.0000000000000007E-2</v>
          </cell>
        </row>
        <row r="25">
          <cell r="D25">
            <v>0.02</v>
          </cell>
        </row>
        <row r="26">
          <cell r="D26">
            <v>7.0000000000000007E-2</v>
          </cell>
        </row>
        <row r="27">
          <cell r="D27">
            <v>7.0000000000000007E-2</v>
          </cell>
        </row>
        <row r="30">
          <cell r="D30">
            <v>0.09</v>
          </cell>
        </row>
        <row r="44">
          <cell r="D44">
            <v>0.26500000000000001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row r="3">
          <cell r="D3" t="str">
            <v>Código Producto</v>
          </cell>
          <cell r="E3" t="str">
            <v>PPNA =</v>
          </cell>
          <cell r="F3" t="str">
            <v>FAR=</v>
          </cell>
          <cell r="G3" t="str">
            <v>PPNA =</v>
          </cell>
          <cell r="H3" t="str">
            <v>FAR=</v>
          </cell>
          <cell r="I3" t="str">
            <v>PPNA =</v>
          </cell>
          <cell r="J3" t="str">
            <v>FAR=</v>
          </cell>
          <cell r="K3" t="str">
            <v>PPNA =</v>
          </cell>
          <cell r="L3" t="str">
            <v>FAR=</v>
          </cell>
          <cell r="M3" t="str">
            <v>PPNA =</v>
          </cell>
          <cell r="N3" t="str">
            <v>FAR=</v>
          </cell>
          <cell r="O3" t="str">
            <v>PPNA =</v>
          </cell>
          <cell r="P3" t="str">
            <v>FAR=</v>
          </cell>
          <cell r="Q3" t="str">
            <v>PPNA =</v>
          </cell>
          <cell r="R3" t="str">
            <v>FAR=</v>
          </cell>
          <cell r="S3" t="str">
            <v>PPNA =</v>
          </cell>
          <cell r="T3" t="str">
            <v>FAR=</v>
          </cell>
          <cell r="U3" t="str">
            <v>PPNA =</v>
          </cell>
          <cell r="V3" t="str">
            <v>FAR=</v>
          </cell>
          <cell r="W3" t="str">
            <v>PPNA =</v>
          </cell>
          <cell r="X3" t="str">
            <v>FAR=</v>
          </cell>
          <cell r="Y3" t="str">
            <v>PPNA =</v>
          </cell>
          <cell r="Z3" t="str">
            <v>FAR=</v>
          </cell>
          <cell r="AA3" t="str">
            <v>PPNA =</v>
          </cell>
          <cell r="AB3" t="str">
            <v>FAR=</v>
          </cell>
        </row>
        <row r="4">
          <cell r="D4" t="str">
            <v>A0700A</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row>
        <row r="5">
          <cell r="D5" t="str">
            <v>A0700B</v>
          </cell>
          <cell r="E5">
            <v>0</v>
          </cell>
          <cell r="F5">
            <v>0</v>
          </cell>
          <cell r="G5">
            <v>0</v>
          </cell>
          <cell r="H5">
            <v>0</v>
          </cell>
          <cell r="I5">
            <v>82621.902609519369</v>
          </cell>
          <cell r="J5">
            <v>61948.355674854014</v>
          </cell>
          <cell r="K5">
            <v>136431.51109116783</v>
          </cell>
          <cell r="L5">
            <v>102293.79265540748</v>
          </cell>
          <cell r="M5">
            <v>0</v>
          </cell>
          <cell r="N5">
            <v>0</v>
          </cell>
          <cell r="O5">
            <v>0</v>
          </cell>
          <cell r="P5">
            <v>0</v>
          </cell>
          <cell r="Q5">
            <v>0</v>
          </cell>
          <cell r="R5">
            <v>0</v>
          </cell>
          <cell r="S5">
            <v>18580.016231466896</v>
          </cell>
          <cell r="T5">
            <v>13930.948303033358</v>
          </cell>
          <cell r="U5">
            <v>0</v>
          </cell>
          <cell r="V5">
            <v>0</v>
          </cell>
          <cell r="W5">
            <v>0</v>
          </cell>
          <cell r="X5">
            <v>0</v>
          </cell>
          <cell r="Y5">
            <v>0</v>
          </cell>
          <cell r="Z5">
            <v>0</v>
          </cell>
          <cell r="AA5">
            <v>0</v>
          </cell>
          <cell r="AB5">
            <v>0</v>
          </cell>
        </row>
        <row r="6">
          <cell r="D6" t="str">
            <v>P0700A</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1738.0496294520551</v>
          </cell>
          <cell r="V6">
            <v>935.87287739726025</v>
          </cell>
          <cell r="W6">
            <v>354.0951033675799</v>
          </cell>
          <cell r="X6">
            <v>190.66659412100452</v>
          </cell>
          <cell r="Y6">
            <v>0</v>
          </cell>
          <cell r="Z6">
            <v>0</v>
          </cell>
          <cell r="AA6">
            <v>0</v>
          </cell>
          <cell r="AB6">
            <v>0</v>
          </cell>
        </row>
        <row r="7">
          <cell r="D7" t="str">
            <v>P0700B</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818.745749086758</v>
          </cell>
          <cell r="V7">
            <v>440.86309566210036</v>
          </cell>
          <cell r="W7">
            <v>163.65041689497718</v>
          </cell>
          <cell r="X7">
            <v>88.119455251141545</v>
          </cell>
          <cell r="Y7">
            <v>0</v>
          </cell>
          <cell r="Z7">
            <v>0</v>
          </cell>
          <cell r="AA7">
            <v>0</v>
          </cell>
          <cell r="AB7">
            <v>0</v>
          </cell>
        </row>
        <row r="8">
          <cell r="D8" t="str">
            <v>R0102B</v>
          </cell>
          <cell r="E8">
            <v>22.445</v>
          </cell>
          <cell r="F8">
            <v>0</v>
          </cell>
          <cell r="G8">
            <v>52.91</v>
          </cell>
          <cell r="H8">
            <v>0</v>
          </cell>
          <cell r="I8">
            <v>0</v>
          </cell>
          <cell r="J8">
            <v>0</v>
          </cell>
          <cell r="K8">
            <v>41.13</v>
          </cell>
          <cell r="L8">
            <v>0</v>
          </cell>
          <cell r="M8">
            <v>25.53</v>
          </cell>
          <cell r="N8">
            <v>0</v>
          </cell>
          <cell r="O8">
            <v>8.51</v>
          </cell>
          <cell r="P8">
            <v>0</v>
          </cell>
          <cell r="Q8">
            <v>0</v>
          </cell>
          <cell r="R8">
            <v>0</v>
          </cell>
          <cell r="S8">
            <v>0</v>
          </cell>
          <cell r="T8">
            <v>0</v>
          </cell>
          <cell r="U8">
            <v>0</v>
          </cell>
          <cell r="V8">
            <v>0</v>
          </cell>
          <cell r="W8">
            <v>0</v>
          </cell>
          <cell r="X8">
            <v>0</v>
          </cell>
          <cell r="Y8">
            <v>0</v>
          </cell>
          <cell r="Z8">
            <v>0</v>
          </cell>
          <cell r="AA8">
            <v>0</v>
          </cell>
          <cell r="AB8">
            <v>0</v>
          </cell>
        </row>
        <row r="9">
          <cell r="D9" t="str">
            <v>R0102A</v>
          </cell>
          <cell r="E9">
            <v>177.755</v>
          </cell>
          <cell r="F9">
            <v>0</v>
          </cell>
          <cell r="G9">
            <v>533.26499999999999</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row>
        <row r="10">
          <cell r="D10" t="str">
            <v>A1300A</v>
          </cell>
          <cell r="E10">
            <v>0</v>
          </cell>
          <cell r="F10">
            <v>0</v>
          </cell>
          <cell r="G10">
            <v>0</v>
          </cell>
          <cell r="H10">
            <v>0</v>
          </cell>
          <cell r="I10">
            <v>388643.67650577647</v>
          </cell>
          <cell r="J10">
            <v>426364.50011910935</v>
          </cell>
          <cell r="K10">
            <v>586743.94868850242</v>
          </cell>
          <cell r="L10">
            <v>643668.54254254757</v>
          </cell>
          <cell r="M10">
            <v>0</v>
          </cell>
          <cell r="N10">
            <v>0</v>
          </cell>
          <cell r="O10">
            <v>0</v>
          </cell>
          <cell r="P10">
            <v>0</v>
          </cell>
          <cell r="Q10">
            <v>0</v>
          </cell>
          <cell r="R10">
            <v>0</v>
          </cell>
          <cell r="S10">
            <v>10748.88479433799</v>
          </cell>
          <cell r="T10">
            <v>11791.888873470229</v>
          </cell>
          <cell r="U10">
            <v>0</v>
          </cell>
          <cell r="V10">
            <v>0</v>
          </cell>
          <cell r="W10">
            <v>0</v>
          </cell>
          <cell r="X10">
            <v>0</v>
          </cell>
          <cell r="Y10">
            <v>0</v>
          </cell>
          <cell r="Z10">
            <v>0</v>
          </cell>
          <cell r="AA10">
            <v>0</v>
          </cell>
          <cell r="AB10">
            <v>0</v>
          </cell>
        </row>
        <row r="11">
          <cell r="D11" t="str">
            <v>A1300C</v>
          </cell>
          <cell r="E11">
            <v>0</v>
          </cell>
          <cell r="F11">
            <v>0</v>
          </cell>
          <cell r="G11">
            <v>0</v>
          </cell>
          <cell r="H11">
            <v>0</v>
          </cell>
          <cell r="I11">
            <v>955962.80273591646</v>
          </cell>
          <cell r="J11">
            <v>2224686.2291510697</v>
          </cell>
          <cell r="K11">
            <v>1443881.4565201919</v>
          </cell>
          <cell r="L11">
            <v>3360172.4088254711</v>
          </cell>
          <cell r="M11">
            <v>0</v>
          </cell>
          <cell r="N11">
            <v>0</v>
          </cell>
          <cell r="O11">
            <v>0</v>
          </cell>
          <cell r="P11">
            <v>0</v>
          </cell>
          <cell r="Q11">
            <v>0</v>
          </cell>
          <cell r="R11">
            <v>0</v>
          </cell>
          <cell r="S11">
            <v>26439.488178234573</v>
          </cell>
          <cell r="T11">
            <v>61540.980353272287</v>
          </cell>
          <cell r="U11">
            <v>0</v>
          </cell>
          <cell r="V11">
            <v>0</v>
          </cell>
          <cell r="W11">
            <v>0</v>
          </cell>
          <cell r="X11">
            <v>0</v>
          </cell>
          <cell r="Y11">
            <v>0</v>
          </cell>
          <cell r="Z11">
            <v>0</v>
          </cell>
          <cell r="AA11">
            <v>0</v>
          </cell>
          <cell r="AB11">
            <v>0</v>
          </cell>
        </row>
        <row r="12">
          <cell r="D12" t="str">
            <v>A1300B</v>
          </cell>
          <cell r="E12">
            <v>0</v>
          </cell>
          <cell r="F12">
            <v>0</v>
          </cell>
          <cell r="G12">
            <v>0</v>
          </cell>
          <cell r="H12">
            <v>0</v>
          </cell>
          <cell r="I12">
            <v>349653.89372232044</v>
          </cell>
          <cell r="J12">
            <v>628672.61361489387</v>
          </cell>
          <cell r="K12">
            <v>636360.1146533211</v>
          </cell>
          <cell r="L12">
            <v>1144166.2274096925</v>
          </cell>
          <cell r="M12">
            <v>0</v>
          </cell>
          <cell r="N12">
            <v>0</v>
          </cell>
          <cell r="O12">
            <v>0</v>
          </cell>
          <cell r="P12">
            <v>0</v>
          </cell>
          <cell r="Q12">
            <v>0</v>
          </cell>
          <cell r="R12">
            <v>0</v>
          </cell>
          <cell r="S12">
            <v>11572.001834072284</v>
          </cell>
          <cell r="T12">
            <v>20806.290930539588</v>
          </cell>
          <cell r="U12">
            <v>0</v>
          </cell>
          <cell r="V12">
            <v>0</v>
          </cell>
          <cell r="W12">
            <v>0</v>
          </cell>
          <cell r="X12">
            <v>0</v>
          </cell>
          <cell r="Y12">
            <v>0</v>
          </cell>
          <cell r="Z12">
            <v>0</v>
          </cell>
          <cell r="AA12">
            <v>0</v>
          </cell>
          <cell r="AB12">
            <v>0</v>
          </cell>
        </row>
        <row r="13">
          <cell r="D13" t="str">
            <v>A1300D</v>
          </cell>
          <cell r="E13">
            <v>0</v>
          </cell>
          <cell r="F13">
            <v>0</v>
          </cell>
          <cell r="G13">
            <v>0</v>
          </cell>
          <cell r="H13">
            <v>0</v>
          </cell>
          <cell r="I13">
            <v>337.24085300000007</v>
          </cell>
          <cell r="J13">
            <v>606.35414700000001</v>
          </cell>
          <cell r="K13">
            <v>358.04153300000007</v>
          </cell>
          <cell r="L13">
            <v>643.753467</v>
          </cell>
          <cell r="M13">
            <v>0</v>
          </cell>
          <cell r="N13">
            <v>0</v>
          </cell>
          <cell r="O13">
            <v>0</v>
          </cell>
          <cell r="P13">
            <v>0</v>
          </cell>
          <cell r="Q13">
            <v>0</v>
          </cell>
          <cell r="R13">
            <v>0</v>
          </cell>
          <cell r="S13">
            <v>9.7999080000000021</v>
          </cell>
          <cell r="T13">
            <v>17.620092</v>
          </cell>
          <cell r="U13">
            <v>0</v>
          </cell>
          <cell r="V13">
            <v>0</v>
          </cell>
          <cell r="W13">
            <v>0</v>
          </cell>
          <cell r="X13">
            <v>0</v>
          </cell>
          <cell r="Y13">
            <v>0</v>
          </cell>
          <cell r="Z13">
            <v>0</v>
          </cell>
          <cell r="AA13">
            <v>0</v>
          </cell>
          <cell r="AB13">
            <v>0</v>
          </cell>
        </row>
        <row r="14">
          <cell r="D14" t="str">
            <v>A1300E</v>
          </cell>
          <cell r="E14">
            <v>0</v>
          </cell>
          <cell r="F14">
            <v>0</v>
          </cell>
          <cell r="G14">
            <v>0</v>
          </cell>
          <cell r="H14">
            <v>0</v>
          </cell>
          <cell r="I14">
            <v>4580.9995180000005</v>
          </cell>
          <cell r="J14">
            <v>8236.5704819999992</v>
          </cell>
          <cell r="K14">
            <v>4863.5403010000009</v>
          </cell>
          <cell r="L14">
            <v>8744.5746989999989</v>
          </cell>
          <cell r="M14">
            <v>0</v>
          </cell>
          <cell r="N14">
            <v>0</v>
          </cell>
          <cell r="O14">
            <v>0</v>
          </cell>
          <cell r="P14">
            <v>0</v>
          </cell>
          <cell r="Q14">
            <v>0</v>
          </cell>
          <cell r="R14">
            <v>0</v>
          </cell>
          <cell r="S14">
            <v>133.12971300000001</v>
          </cell>
          <cell r="T14">
            <v>239.365287</v>
          </cell>
          <cell r="U14">
            <v>0</v>
          </cell>
          <cell r="V14">
            <v>0</v>
          </cell>
          <cell r="W14">
            <v>0</v>
          </cell>
          <cell r="X14">
            <v>0</v>
          </cell>
          <cell r="Y14">
            <v>0</v>
          </cell>
          <cell r="Z14">
            <v>0</v>
          </cell>
          <cell r="AA14">
            <v>0</v>
          </cell>
          <cell r="AB14">
            <v>0</v>
          </cell>
        </row>
        <row r="15">
          <cell r="D15" t="str">
            <v>A1300F</v>
          </cell>
          <cell r="E15">
            <v>0</v>
          </cell>
          <cell r="F15">
            <v>0</v>
          </cell>
          <cell r="G15">
            <v>0</v>
          </cell>
          <cell r="H15">
            <v>0</v>
          </cell>
          <cell r="I15">
            <v>550849.35901803419</v>
          </cell>
          <cell r="J15">
            <v>990419.13291826705</v>
          </cell>
          <cell r="K15">
            <v>1002530.1214448237</v>
          </cell>
          <cell r="L15">
            <v>1802534.5720213864</v>
          </cell>
          <cell r="M15">
            <v>0</v>
          </cell>
          <cell r="N15">
            <v>0</v>
          </cell>
          <cell r="O15">
            <v>0</v>
          </cell>
          <cell r="P15">
            <v>0</v>
          </cell>
          <cell r="Q15">
            <v>0</v>
          </cell>
          <cell r="R15">
            <v>0</v>
          </cell>
          <cell r="S15">
            <v>18230.675723996577</v>
          </cell>
          <cell r="T15">
            <v>32778.489704085609</v>
          </cell>
          <cell r="U15">
            <v>0</v>
          </cell>
          <cell r="V15">
            <v>0</v>
          </cell>
          <cell r="W15">
            <v>0</v>
          </cell>
          <cell r="X15">
            <v>0</v>
          </cell>
          <cell r="Y15">
            <v>0</v>
          </cell>
          <cell r="Z15">
            <v>0</v>
          </cell>
          <cell r="AA15">
            <v>0</v>
          </cell>
          <cell r="AB15">
            <v>0</v>
          </cell>
        </row>
        <row r="16">
          <cell r="D16" t="str">
            <v>A1300G</v>
          </cell>
          <cell r="E16">
            <v>0</v>
          </cell>
          <cell r="F16">
            <v>0</v>
          </cell>
          <cell r="G16">
            <v>0</v>
          </cell>
          <cell r="H16">
            <v>0</v>
          </cell>
          <cell r="I16">
            <v>485389.91827784688</v>
          </cell>
          <cell r="J16">
            <v>1153333.6410666737</v>
          </cell>
          <cell r="K16">
            <v>733135.89894333272</v>
          </cell>
          <cell r="L16">
            <v>1742002.1798660278</v>
          </cell>
          <cell r="M16">
            <v>0</v>
          </cell>
          <cell r="N16">
            <v>0</v>
          </cell>
          <cell r="O16">
            <v>0</v>
          </cell>
          <cell r="P16">
            <v>0</v>
          </cell>
          <cell r="Q16">
            <v>0</v>
          </cell>
          <cell r="R16">
            <v>0</v>
          </cell>
          <cell r="S16">
            <v>13428.303475526349</v>
          </cell>
          <cell r="T16">
            <v>31906.954713286439</v>
          </cell>
          <cell r="U16">
            <v>0</v>
          </cell>
          <cell r="V16">
            <v>0</v>
          </cell>
          <cell r="W16">
            <v>0</v>
          </cell>
          <cell r="X16">
            <v>0</v>
          </cell>
          <cell r="Y16">
            <v>0</v>
          </cell>
          <cell r="Z16">
            <v>0</v>
          </cell>
          <cell r="AA16">
            <v>0</v>
          </cell>
          <cell r="AB16">
            <v>0</v>
          </cell>
        </row>
        <row r="17">
          <cell r="D17" t="str">
            <v>A1400A</v>
          </cell>
          <cell r="E17">
            <v>47387.255756178216</v>
          </cell>
          <cell r="F17">
            <v>62543.15164007627</v>
          </cell>
          <cell r="G17">
            <v>20361.324861338206</v>
          </cell>
          <cell r="H17">
            <v>24078.735804625867</v>
          </cell>
          <cell r="I17">
            <v>0</v>
          </cell>
          <cell r="J17">
            <v>0</v>
          </cell>
          <cell r="K17">
            <v>51364.80068545563</v>
          </cell>
          <cell r="L17">
            <v>60758.180834565195</v>
          </cell>
          <cell r="M17">
            <v>0</v>
          </cell>
          <cell r="N17">
            <v>0</v>
          </cell>
          <cell r="O17">
            <v>0</v>
          </cell>
          <cell r="P17">
            <v>0</v>
          </cell>
          <cell r="Q17">
            <v>3886.6674266569985</v>
          </cell>
          <cell r="R17">
            <v>4591.5255469994636</v>
          </cell>
          <cell r="S17">
            <v>0</v>
          </cell>
          <cell r="T17">
            <v>0</v>
          </cell>
          <cell r="U17">
            <v>0</v>
          </cell>
          <cell r="V17">
            <v>0</v>
          </cell>
          <cell r="W17">
            <v>0</v>
          </cell>
          <cell r="X17">
            <v>0</v>
          </cell>
          <cell r="Y17">
            <v>0</v>
          </cell>
          <cell r="Z17">
            <v>0</v>
          </cell>
          <cell r="AA17">
            <v>0</v>
          </cell>
          <cell r="AB17">
            <v>0</v>
          </cell>
        </row>
        <row r="18">
          <cell r="D18" t="str">
            <v>A1400B</v>
          </cell>
          <cell r="E18">
            <v>0</v>
          </cell>
          <cell r="F18">
            <v>0</v>
          </cell>
          <cell r="G18">
            <v>0</v>
          </cell>
          <cell r="H18">
            <v>0</v>
          </cell>
          <cell r="I18">
            <v>22294.539904955163</v>
          </cell>
          <cell r="J18">
            <v>27465.882338985717</v>
          </cell>
          <cell r="K18">
            <v>56387.854241917681</v>
          </cell>
          <cell r="L18">
            <v>69414.181585005121</v>
          </cell>
          <cell r="M18">
            <v>0</v>
          </cell>
          <cell r="N18">
            <v>0</v>
          </cell>
          <cell r="O18">
            <v>0</v>
          </cell>
          <cell r="P18">
            <v>0</v>
          </cell>
          <cell r="Q18">
            <v>0</v>
          </cell>
          <cell r="R18">
            <v>0</v>
          </cell>
          <cell r="S18">
            <v>4102.8679299262294</v>
          </cell>
          <cell r="T18">
            <v>5118.3398638039926</v>
          </cell>
          <cell r="U18">
            <v>10415.190486030011</v>
          </cell>
          <cell r="V18">
            <v>12961.708334834009</v>
          </cell>
          <cell r="W18">
            <v>0</v>
          </cell>
          <cell r="X18">
            <v>0</v>
          </cell>
          <cell r="Y18">
            <v>0</v>
          </cell>
          <cell r="Z18">
            <v>0</v>
          </cell>
          <cell r="AA18">
            <v>0</v>
          </cell>
          <cell r="AB18">
            <v>0</v>
          </cell>
        </row>
        <row r="19">
          <cell r="D19" t="str">
            <v>A1000B</v>
          </cell>
          <cell r="E19">
            <v>94.035967844628971</v>
          </cell>
          <cell r="F19">
            <v>119.16785806697109</v>
          </cell>
          <cell r="G19">
            <v>135.7257483510908</v>
          </cell>
          <cell r="H19">
            <v>135.7257483510908</v>
          </cell>
          <cell r="I19">
            <v>0</v>
          </cell>
          <cell r="J19">
            <v>0</v>
          </cell>
          <cell r="K19">
            <v>210.8809256722476</v>
          </cell>
          <cell r="L19">
            <v>210.8809256722476</v>
          </cell>
          <cell r="M19">
            <v>0</v>
          </cell>
          <cell r="N19">
            <v>0</v>
          </cell>
          <cell r="O19">
            <v>0</v>
          </cell>
          <cell r="P19">
            <v>0</v>
          </cell>
          <cell r="Q19">
            <v>43.064318366311518</v>
          </cell>
          <cell r="R19">
            <v>43.064318366311518</v>
          </cell>
          <cell r="S19">
            <v>0</v>
          </cell>
          <cell r="T19">
            <v>0</v>
          </cell>
          <cell r="U19">
            <v>0</v>
          </cell>
          <cell r="V19">
            <v>0</v>
          </cell>
          <cell r="W19">
            <v>0</v>
          </cell>
          <cell r="X19">
            <v>0</v>
          </cell>
          <cell r="Y19">
            <v>0</v>
          </cell>
          <cell r="Z19">
            <v>0</v>
          </cell>
          <cell r="AA19">
            <v>0</v>
          </cell>
          <cell r="AB19">
            <v>0</v>
          </cell>
        </row>
        <row r="20">
          <cell r="D20" t="str">
            <v>A1000A</v>
          </cell>
          <cell r="E20">
            <v>2231.7190904504996</v>
          </cell>
          <cell r="F20">
            <v>2596.5276429477422</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row>
        <row r="21">
          <cell r="D21" t="str">
            <v>A1500A</v>
          </cell>
          <cell r="E21">
            <v>0</v>
          </cell>
          <cell r="F21">
            <v>0</v>
          </cell>
          <cell r="G21">
            <v>0</v>
          </cell>
          <cell r="H21">
            <v>0</v>
          </cell>
          <cell r="I21">
            <v>8188.5571334278538</v>
          </cell>
          <cell r="J21">
            <v>6947.4079930561638</v>
          </cell>
          <cell r="K21">
            <v>40640.066079387201</v>
          </cell>
          <cell r="L21">
            <v>34480.203937964383</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row>
        <row r="22">
          <cell r="D22" t="str">
            <v>A1500B</v>
          </cell>
          <cell r="E22">
            <v>0</v>
          </cell>
          <cell r="F22">
            <v>0</v>
          </cell>
          <cell r="G22">
            <v>0</v>
          </cell>
          <cell r="H22">
            <v>0</v>
          </cell>
          <cell r="I22">
            <v>9756.9060612862431</v>
          </cell>
          <cell r="J22">
            <v>8278.0404475607884</v>
          </cell>
          <cell r="K22">
            <v>10520.933214789384</v>
          </cell>
          <cell r="L22">
            <v>8926.2631156900698</v>
          </cell>
          <cell r="M22">
            <v>0</v>
          </cell>
          <cell r="N22">
            <v>0</v>
          </cell>
          <cell r="O22">
            <v>0</v>
          </cell>
          <cell r="P22">
            <v>0</v>
          </cell>
          <cell r="Q22">
            <v>0</v>
          </cell>
          <cell r="R22">
            <v>0</v>
          </cell>
          <cell r="S22">
            <v>371.68710608590186</v>
          </cell>
          <cell r="T22">
            <v>315.35005858304794</v>
          </cell>
          <cell r="U22">
            <v>0</v>
          </cell>
          <cell r="V22">
            <v>0</v>
          </cell>
          <cell r="W22">
            <v>0</v>
          </cell>
          <cell r="X22">
            <v>0</v>
          </cell>
          <cell r="Y22">
            <v>0</v>
          </cell>
          <cell r="Z22">
            <v>0</v>
          </cell>
          <cell r="AA22">
            <v>0</v>
          </cell>
          <cell r="AB22">
            <v>0</v>
          </cell>
        </row>
        <row r="23">
          <cell r="D23" t="str">
            <v>A0100C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row>
        <row r="24">
          <cell r="D24" t="str">
            <v>A0100D</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row>
        <row r="25">
          <cell r="D25" t="str">
            <v>A0100A</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row>
        <row r="26">
          <cell r="D26" t="str">
            <v>A0100B</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row>
        <row r="27">
          <cell r="D27" t="str">
            <v>A0100E</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row>
        <row r="28">
          <cell r="D28" t="str">
            <v>A0100F</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row>
        <row r="29">
          <cell r="D29" t="str">
            <v>A0100G</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row>
        <row r="30">
          <cell r="D30" t="str">
            <v>P0100A</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51398.804589996005</v>
          </cell>
          <cell r="V30">
            <v>36809.200541282538</v>
          </cell>
          <cell r="W30">
            <v>0</v>
          </cell>
          <cell r="X30">
            <v>0</v>
          </cell>
          <cell r="Y30">
            <v>0</v>
          </cell>
          <cell r="Z30">
            <v>0</v>
          </cell>
          <cell r="AA30">
            <v>0</v>
          </cell>
          <cell r="AB30">
            <v>0</v>
          </cell>
        </row>
        <row r="31">
          <cell r="D31" t="str">
            <v>P0100B</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70182.008989575406</v>
          </cell>
          <cell r="V31">
            <v>107479.25548188579</v>
          </cell>
          <cell r="W31">
            <v>0</v>
          </cell>
          <cell r="X31">
            <v>0</v>
          </cell>
          <cell r="Y31">
            <v>0</v>
          </cell>
          <cell r="Z31">
            <v>0</v>
          </cell>
          <cell r="AA31">
            <v>0</v>
          </cell>
          <cell r="AB31">
            <v>0</v>
          </cell>
        </row>
        <row r="32">
          <cell r="D32" t="str">
            <v>P0100C</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957.33715490127815</v>
          </cell>
          <cell r="X32">
            <v>1007.4147514914156</v>
          </cell>
          <cell r="Y32">
            <v>0</v>
          </cell>
          <cell r="Z32">
            <v>0</v>
          </cell>
          <cell r="AA32">
            <v>0</v>
          </cell>
          <cell r="AB32">
            <v>0</v>
          </cell>
        </row>
        <row r="33">
          <cell r="D33" t="str">
            <v>P0100D</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12215.310218207762</v>
          </cell>
          <cell r="Z33">
            <v>13774.711522659816</v>
          </cell>
          <cell r="AA33">
            <v>0</v>
          </cell>
          <cell r="AB33">
            <v>0</v>
          </cell>
        </row>
        <row r="34">
          <cell r="D34" t="str">
            <v>P0100E</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9021.0230988698622</v>
          </cell>
          <cell r="Z34">
            <v>10172.643068938356</v>
          </cell>
          <cell r="AA34">
            <v>0</v>
          </cell>
          <cell r="AB34">
            <v>0</v>
          </cell>
        </row>
        <row r="35">
          <cell r="D35" t="str">
            <v>A1200C</v>
          </cell>
          <cell r="E35">
            <v>1754.9067396446389</v>
          </cell>
          <cell r="F35">
            <v>3750.5435066630275</v>
          </cell>
          <cell r="G35">
            <v>4549.5854665835786</v>
          </cell>
          <cell r="H35">
            <v>7746.5914701287948</v>
          </cell>
          <cell r="I35">
            <v>0</v>
          </cell>
          <cell r="J35">
            <v>0</v>
          </cell>
          <cell r="K35">
            <v>4305.4102441150844</v>
          </cell>
          <cell r="L35">
            <v>7330.8336588986576</v>
          </cell>
          <cell r="M35">
            <v>0</v>
          </cell>
          <cell r="N35">
            <v>0</v>
          </cell>
          <cell r="O35">
            <v>0</v>
          </cell>
          <cell r="P35">
            <v>0</v>
          </cell>
          <cell r="Q35">
            <v>90.287562293150998</v>
          </cell>
          <cell r="R35">
            <v>153.73287633698686</v>
          </cell>
          <cell r="S35">
            <v>0</v>
          </cell>
          <cell r="T35">
            <v>0</v>
          </cell>
          <cell r="U35">
            <v>0</v>
          </cell>
          <cell r="V35">
            <v>0</v>
          </cell>
          <cell r="W35">
            <v>0</v>
          </cell>
          <cell r="X35">
            <v>0</v>
          </cell>
          <cell r="Y35">
            <v>0</v>
          </cell>
          <cell r="Z35">
            <v>0</v>
          </cell>
          <cell r="AA35">
            <v>0</v>
          </cell>
          <cell r="AB35">
            <v>0</v>
          </cell>
        </row>
        <row r="36">
          <cell r="D36" t="str">
            <v>A1200D</v>
          </cell>
          <cell r="E36">
            <v>143.30960328166083</v>
          </cell>
          <cell r="F36">
            <v>319.87832577534368</v>
          </cell>
          <cell r="G36">
            <v>200.80712053698716</v>
          </cell>
          <cell r="H36">
            <v>341.91482686027541</v>
          </cell>
          <cell r="I36">
            <v>0</v>
          </cell>
          <cell r="J36">
            <v>0</v>
          </cell>
          <cell r="K36">
            <v>191.28417863287751</v>
          </cell>
          <cell r="L36">
            <v>325.70008794246712</v>
          </cell>
          <cell r="M36">
            <v>0</v>
          </cell>
          <cell r="N36">
            <v>0</v>
          </cell>
          <cell r="O36">
            <v>0</v>
          </cell>
          <cell r="P36">
            <v>0</v>
          </cell>
          <cell r="Q36">
            <v>3.9552387726027556</v>
          </cell>
          <cell r="R36">
            <v>6.7345957479452325</v>
          </cell>
          <cell r="S36">
            <v>0</v>
          </cell>
          <cell r="T36">
            <v>0</v>
          </cell>
          <cell r="U36">
            <v>0</v>
          </cell>
          <cell r="V36">
            <v>0</v>
          </cell>
          <cell r="W36">
            <v>0</v>
          </cell>
          <cell r="X36">
            <v>0</v>
          </cell>
          <cell r="Y36">
            <v>0</v>
          </cell>
          <cell r="Z36">
            <v>0</v>
          </cell>
          <cell r="AA36">
            <v>0</v>
          </cell>
          <cell r="AB36">
            <v>0</v>
          </cell>
        </row>
        <row r="37">
          <cell r="D37" t="str">
            <v>A1200A</v>
          </cell>
          <cell r="E37">
            <v>5834.6605863431578</v>
          </cell>
          <cell r="F37">
            <v>12713.60131629593</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row>
        <row r="38">
          <cell r="D38" t="str">
            <v>A1200B</v>
          </cell>
          <cell r="E38">
            <v>599.94859416428937</v>
          </cell>
          <cell r="F38">
            <v>1304.3009842849358</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row>
        <row r="39">
          <cell r="D39" t="str">
            <v>A1200E</v>
          </cell>
          <cell r="E39">
            <v>0.27300000000000002</v>
          </cell>
          <cell r="F39">
            <v>0.70199999999999996</v>
          </cell>
          <cell r="G39">
            <v>0.14840000000000003</v>
          </cell>
          <cell r="H39">
            <v>0.38159999999999999</v>
          </cell>
          <cell r="I39">
            <v>0</v>
          </cell>
          <cell r="J39">
            <v>0</v>
          </cell>
          <cell r="K39">
            <v>0.25900000000000006</v>
          </cell>
          <cell r="L39">
            <v>0.66600000000000004</v>
          </cell>
          <cell r="M39">
            <v>3.2200000000000006E-2</v>
          </cell>
          <cell r="N39">
            <v>8.2799999999999999E-2</v>
          </cell>
          <cell r="O39">
            <v>6.0200000000000004E-2</v>
          </cell>
          <cell r="P39">
            <v>0.15479999999999999</v>
          </cell>
          <cell r="Q39">
            <v>2.1000000000000001E-2</v>
          </cell>
          <cell r="R39">
            <v>5.3999999999999999E-2</v>
          </cell>
          <cell r="S39">
            <v>0</v>
          </cell>
          <cell r="T39">
            <v>0</v>
          </cell>
          <cell r="U39">
            <v>0</v>
          </cell>
          <cell r="V39">
            <v>0</v>
          </cell>
          <cell r="W39">
            <v>0</v>
          </cell>
          <cell r="X39">
            <v>0</v>
          </cell>
          <cell r="Y39">
            <v>0</v>
          </cell>
          <cell r="Z39">
            <v>0</v>
          </cell>
          <cell r="AA39">
            <v>0</v>
          </cell>
          <cell r="AB39">
            <v>0</v>
          </cell>
        </row>
        <row r="40">
          <cell r="D40" t="str">
            <v>A1200F</v>
          </cell>
          <cell r="E40">
            <v>3084.221</v>
          </cell>
          <cell r="F40">
            <v>7930.8539999999994</v>
          </cell>
          <cell r="G40">
            <v>1674.0528000000002</v>
          </cell>
          <cell r="H40">
            <v>4304.7071999999998</v>
          </cell>
          <cell r="I40">
            <v>0</v>
          </cell>
          <cell r="J40">
            <v>0</v>
          </cell>
          <cell r="K40">
            <v>2933.8063999999999</v>
          </cell>
          <cell r="L40">
            <v>7544.0735999999988</v>
          </cell>
          <cell r="M40">
            <v>363.04380000000003</v>
          </cell>
          <cell r="N40">
            <v>933.5412</v>
          </cell>
          <cell r="O40">
            <v>688.82940000000008</v>
          </cell>
          <cell r="P40">
            <v>1771.2755999999999</v>
          </cell>
          <cell r="Q40">
            <v>241.66380000000004</v>
          </cell>
          <cell r="R40">
            <v>621.4212</v>
          </cell>
          <cell r="S40">
            <v>0</v>
          </cell>
          <cell r="T40">
            <v>0</v>
          </cell>
          <cell r="U40">
            <v>0</v>
          </cell>
          <cell r="V40">
            <v>0</v>
          </cell>
          <cell r="W40">
            <v>0</v>
          </cell>
          <cell r="X40">
            <v>0</v>
          </cell>
          <cell r="Y40">
            <v>0</v>
          </cell>
          <cell r="Z40">
            <v>0</v>
          </cell>
          <cell r="AA40">
            <v>0</v>
          </cell>
          <cell r="AB40">
            <v>0</v>
          </cell>
        </row>
        <row r="41">
          <cell r="D41" t="str">
            <v>A1200G</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row>
        <row r="42">
          <cell r="D42" t="str">
            <v>A1200H</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row>
        <row r="43">
          <cell r="D43" t="str">
            <v>A1200I</v>
          </cell>
          <cell r="E43">
            <v>9539.6</v>
          </cell>
          <cell r="F43">
            <v>24530.400000000001</v>
          </cell>
          <cell r="G43">
            <v>5180.0784000000003</v>
          </cell>
          <cell r="H43">
            <v>13320.201599999999</v>
          </cell>
          <cell r="I43">
            <v>0</v>
          </cell>
          <cell r="J43">
            <v>0</v>
          </cell>
          <cell r="K43">
            <v>9080.0654000000013</v>
          </cell>
          <cell r="L43">
            <v>23348.739600000001</v>
          </cell>
          <cell r="M43">
            <v>0</v>
          </cell>
          <cell r="N43">
            <v>0</v>
          </cell>
          <cell r="O43">
            <v>0</v>
          </cell>
          <cell r="P43">
            <v>0</v>
          </cell>
          <cell r="Q43">
            <v>747.56219999999996</v>
          </cell>
          <cell r="R43">
            <v>1922.3027999999997</v>
          </cell>
          <cell r="S43">
            <v>0</v>
          </cell>
          <cell r="T43">
            <v>0</v>
          </cell>
          <cell r="U43">
            <v>0</v>
          </cell>
          <cell r="V43">
            <v>0</v>
          </cell>
          <cell r="W43">
            <v>0</v>
          </cell>
          <cell r="X43">
            <v>0</v>
          </cell>
          <cell r="Y43">
            <v>0</v>
          </cell>
          <cell r="Z43">
            <v>0</v>
          </cell>
          <cell r="AA43">
            <v>0</v>
          </cell>
          <cell r="AB43">
            <v>0</v>
          </cell>
        </row>
        <row r="44">
          <cell r="D44" t="str">
            <v>A1200J</v>
          </cell>
          <cell r="E44">
            <v>117452.31180672893</v>
          </cell>
          <cell r="F44">
            <v>193406.90414221596</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row>
        <row r="45">
          <cell r="D45" t="str">
            <v>A1200K</v>
          </cell>
          <cell r="E45">
            <v>3794.2649554009577</v>
          </cell>
          <cell r="F45">
            <v>5050.0005490088652</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row>
        <row r="46">
          <cell r="D46" t="str">
            <v>A1200L</v>
          </cell>
          <cell r="E46">
            <v>1779.1750796400413</v>
          </cell>
          <cell r="F46">
            <v>4641.951308125168</v>
          </cell>
          <cell r="G46">
            <v>2309.3053623207088</v>
          </cell>
          <cell r="H46">
            <v>4688.5896750147731</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row>
        <row r="47">
          <cell r="D47" t="str">
            <v>A1200M</v>
          </cell>
          <cell r="E47">
            <v>6755.3447060379358</v>
          </cell>
          <cell r="F47">
            <v>14381.372840402899</v>
          </cell>
          <cell r="G47">
            <v>8540.2625940719863</v>
          </cell>
          <cell r="H47">
            <v>14541.528200717165</v>
          </cell>
          <cell r="I47">
            <v>0</v>
          </cell>
          <cell r="J47">
            <v>0</v>
          </cell>
          <cell r="K47">
            <v>7025.7718870641957</v>
          </cell>
          <cell r="L47">
            <v>11962.800780676876</v>
          </cell>
          <cell r="M47">
            <v>0</v>
          </cell>
          <cell r="N47">
            <v>0</v>
          </cell>
          <cell r="O47">
            <v>0</v>
          </cell>
          <cell r="P47">
            <v>0</v>
          </cell>
          <cell r="Q47">
            <v>185.660193196347</v>
          </cell>
          <cell r="R47">
            <v>316.12411273972606</v>
          </cell>
          <cell r="S47">
            <v>0</v>
          </cell>
          <cell r="T47">
            <v>0</v>
          </cell>
          <cell r="U47">
            <v>0</v>
          </cell>
          <cell r="V47">
            <v>0</v>
          </cell>
          <cell r="W47">
            <v>0</v>
          </cell>
          <cell r="X47">
            <v>0</v>
          </cell>
          <cell r="Y47">
            <v>0</v>
          </cell>
          <cell r="Z47">
            <v>0</v>
          </cell>
          <cell r="AA47">
            <v>0</v>
          </cell>
          <cell r="AB47">
            <v>0</v>
          </cell>
        </row>
        <row r="48">
          <cell r="D48" t="str">
            <v>A1200N</v>
          </cell>
          <cell r="E48">
            <v>848.13264833474079</v>
          </cell>
          <cell r="F48">
            <v>1808.5981922562453</v>
          </cell>
          <cell r="G48">
            <v>1069.0795383373622</v>
          </cell>
          <cell r="H48">
            <v>1820.3246193311847</v>
          </cell>
          <cell r="I48">
            <v>0</v>
          </cell>
          <cell r="J48">
            <v>0</v>
          </cell>
          <cell r="K48">
            <v>878.79250656997044</v>
          </cell>
          <cell r="L48">
            <v>1496.3223760515709</v>
          </cell>
          <cell r="M48">
            <v>0</v>
          </cell>
          <cell r="N48">
            <v>0</v>
          </cell>
          <cell r="O48">
            <v>0</v>
          </cell>
          <cell r="P48">
            <v>0</v>
          </cell>
          <cell r="Q48">
            <v>24.145989905989794</v>
          </cell>
          <cell r="R48">
            <v>41.113442272360999</v>
          </cell>
          <cell r="S48">
            <v>0</v>
          </cell>
          <cell r="T48">
            <v>0</v>
          </cell>
          <cell r="U48">
            <v>0</v>
          </cell>
          <cell r="V48">
            <v>0</v>
          </cell>
          <cell r="W48">
            <v>0</v>
          </cell>
          <cell r="X48">
            <v>0</v>
          </cell>
          <cell r="Y48">
            <v>0</v>
          </cell>
          <cell r="Z48">
            <v>0</v>
          </cell>
          <cell r="AA48">
            <v>0</v>
          </cell>
          <cell r="AB48">
            <v>0</v>
          </cell>
        </row>
        <row r="49">
          <cell r="D49" t="str">
            <v>A1200O</v>
          </cell>
          <cell r="E49">
            <v>435.54355979691803</v>
          </cell>
          <cell r="F49">
            <v>730.45295538231392</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row>
        <row r="50">
          <cell r="D50" t="str">
            <v>A1200P</v>
          </cell>
          <cell r="E50">
            <v>39.290143335545892</v>
          </cell>
          <cell r="F50">
            <v>56.524103611456837</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row>
        <row r="51">
          <cell r="D51" t="str">
            <v>A1200Q</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row>
        <row r="52">
          <cell r="D52" t="str">
            <v>A1200R</v>
          </cell>
          <cell r="E52">
            <v>72.699026021766315</v>
          </cell>
          <cell r="F52">
            <v>144.94581394520515</v>
          </cell>
          <cell r="G52">
            <v>86.075932273972398</v>
          </cell>
          <cell r="H52">
            <v>146.56172252054759</v>
          </cell>
          <cell r="I52">
            <v>0</v>
          </cell>
          <cell r="J52">
            <v>0</v>
          </cell>
          <cell r="K52">
            <v>70.812629424657374</v>
          </cell>
          <cell r="L52">
            <v>120.57285550684904</v>
          </cell>
          <cell r="M52">
            <v>0</v>
          </cell>
          <cell r="N52">
            <v>0</v>
          </cell>
          <cell r="O52">
            <v>0</v>
          </cell>
          <cell r="P52">
            <v>0</v>
          </cell>
          <cell r="Q52">
            <v>1.8702070684931467</v>
          </cell>
          <cell r="R52">
            <v>3.1844066301369796</v>
          </cell>
          <cell r="S52">
            <v>0</v>
          </cell>
          <cell r="T52">
            <v>0</v>
          </cell>
          <cell r="U52">
            <v>0</v>
          </cell>
          <cell r="V52">
            <v>0</v>
          </cell>
          <cell r="W52">
            <v>0</v>
          </cell>
          <cell r="X52">
            <v>0</v>
          </cell>
          <cell r="Y52">
            <v>0</v>
          </cell>
          <cell r="Z52">
            <v>0</v>
          </cell>
          <cell r="AA52">
            <v>0</v>
          </cell>
          <cell r="AB52">
            <v>0</v>
          </cell>
        </row>
        <row r="53">
          <cell r="D53" t="str">
            <v>A1200S</v>
          </cell>
          <cell r="E53">
            <v>41.090346479433549</v>
          </cell>
          <cell r="F53">
            <v>83.435427369862808</v>
          </cell>
          <cell r="G53">
            <v>49.32156140473213</v>
          </cell>
          <cell r="H53">
            <v>83.9799559053547</v>
          </cell>
          <cell r="I53">
            <v>0</v>
          </cell>
          <cell r="J53">
            <v>0</v>
          </cell>
          <cell r="K53">
            <v>40.541487392278853</v>
          </cell>
          <cell r="L53">
            <v>69.030100154420737</v>
          </cell>
          <cell r="M53">
            <v>0</v>
          </cell>
          <cell r="N53">
            <v>0</v>
          </cell>
          <cell r="O53">
            <v>0</v>
          </cell>
          <cell r="P53">
            <v>0</v>
          </cell>
          <cell r="Q53">
            <v>1.1138395217932726</v>
          </cell>
          <cell r="R53">
            <v>1.896537564134491</v>
          </cell>
          <cell r="S53">
            <v>0</v>
          </cell>
          <cell r="T53">
            <v>0</v>
          </cell>
          <cell r="U53">
            <v>0</v>
          </cell>
          <cell r="V53">
            <v>0</v>
          </cell>
          <cell r="W53">
            <v>0</v>
          </cell>
          <cell r="X53">
            <v>0</v>
          </cell>
          <cell r="Y53">
            <v>0</v>
          </cell>
          <cell r="Z53">
            <v>0</v>
          </cell>
          <cell r="AA53">
            <v>0</v>
          </cell>
          <cell r="AB53">
            <v>0</v>
          </cell>
        </row>
        <row r="54">
          <cell r="D54" t="str">
            <v>A1200T</v>
          </cell>
          <cell r="E54">
            <v>1409.0213151062267</v>
          </cell>
          <cell r="F54">
            <v>2263.5434960697321</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row>
        <row r="55">
          <cell r="D55" t="str">
            <v>A1200U</v>
          </cell>
          <cell r="E55">
            <v>776.47893674840873</v>
          </cell>
          <cell r="F55">
            <v>983.41354120049596</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row>
        <row r="56">
          <cell r="D56" t="str">
            <v>A1200V</v>
          </cell>
          <cell r="E56">
            <v>478.85183361095972</v>
          </cell>
          <cell r="F56">
            <v>1207.9109738331219</v>
          </cell>
          <cell r="G56">
            <v>600.92175476712134</v>
          </cell>
          <cell r="H56">
            <v>1220.0532596787011</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row>
        <row r="57">
          <cell r="D57" t="str">
            <v>A1200W</v>
          </cell>
          <cell r="E57">
            <v>1652.8605642636026</v>
          </cell>
          <cell r="F57">
            <v>3338.7013989862917</v>
          </cell>
          <cell r="G57">
            <v>1982.6619647073423</v>
          </cell>
          <cell r="H57">
            <v>3375.8838858530421</v>
          </cell>
          <cell r="I57">
            <v>0</v>
          </cell>
          <cell r="J57">
            <v>0</v>
          </cell>
          <cell r="K57">
            <v>1631.0662173698586</v>
          </cell>
          <cell r="L57">
            <v>2777.220856602733</v>
          </cell>
          <cell r="M57">
            <v>0</v>
          </cell>
          <cell r="N57">
            <v>0</v>
          </cell>
          <cell r="O57">
            <v>0</v>
          </cell>
          <cell r="P57">
            <v>0</v>
          </cell>
          <cell r="Q57">
            <v>43.097149457036011</v>
          </cell>
          <cell r="R57">
            <v>73.381632859277516</v>
          </cell>
          <cell r="S57">
            <v>0</v>
          </cell>
          <cell r="T57">
            <v>0</v>
          </cell>
          <cell r="U57">
            <v>0</v>
          </cell>
          <cell r="V57">
            <v>0</v>
          </cell>
          <cell r="W57">
            <v>0</v>
          </cell>
          <cell r="X57">
            <v>0</v>
          </cell>
          <cell r="Y57">
            <v>0</v>
          </cell>
          <cell r="Z57">
            <v>0</v>
          </cell>
          <cell r="AA57">
            <v>0</v>
          </cell>
          <cell r="AB57">
            <v>0</v>
          </cell>
        </row>
        <row r="58">
          <cell r="D58" t="str">
            <v>A1200X</v>
          </cell>
          <cell r="E58">
            <v>271.56312154413564</v>
          </cell>
          <cell r="F58">
            <v>535.42810123038487</v>
          </cell>
          <cell r="G58">
            <v>316.49659740971288</v>
          </cell>
          <cell r="H58">
            <v>538.89961180572732</v>
          </cell>
          <cell r="I58">
            <v>0</v>
          </cell>
          <cell r="J58">
            <v>0</v>
          </cell>
          <cell r="K58">
            <v>260.16498319800689</v>
          </cell>
          <cell r="L58">
            <v>442.98362003984954</v>
          </cell>
          <cell r="M58">
            <v>0</v>
          </cell>
          <cell r="N58">
            <v>0</v>
          </cell>
          <cell r="O58">
            <v>0</v>
          </cell>
          <cell r="P58">
            <v>0</v>
          </cell>
          <cell r="Q58">
            <v>7.1470820996263846</v>
          </cell>
          <cell r="R58">
            <v>12.169356007471951</v>
          </cell>
          <cell r="S58">
            <v>0</v>
          </cell>
          <cell r="T58">
            <v>0</v>
          </cell>
          <cell r="U58">
            <v>0</v>
          </cell>
          <cell r="V58">
            <v>0</v>
          </cell>
          <cell r="W58">
            <v>0</v>
          </cell>
          <cell r="X58">
            <v>0</v>
          </cell>
          <cell r="Y58">
            <v>0</v>
          </cell>
          <cell r="Z58">
            <v>0</v>
          </cell>
          <cell r="AA58">
            <v>0</v>
          </cell>
          <cell r="AB58">
            <v>0</v>
          </cell>
        </row>
        <row r="59">
          <cell r="D59" t="str">
            <v>A1200ZA</v>
          </cell>
          <cell r="E59">
            <v>506.52736598325134</v>
          </cell>
          <cell r="F59">
            <v>1120.4022552663621</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row>
        <row r="60">
          <cell r="D60" t="str">
            <v>A1200ZB</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row>
        <row r="61">
          <cell r="D61" t="str">
            <v>A1200Z</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row>
        <row r="62">
          <cell r="D62" t="str">
            <v>A1200ZC</v>
          </cell>
          <cell r="E62">
            <v>39.172841223987923</v>
          </cell>
          <cell r="F62">
            <v>127.12346484018263</v>
          </cell>
          <cell r="G62">
            <v>55.007017123287689</v>
          </cell>
          <cell r="H62">
            <v>128.34970662100454</v>
          </cell>
          <cell r="I62">
            <v>0</v>
          </cell>
          <cell r="J62">
            <v>0</v>
          </cell>
          <cell r="K62">
            <v>45.21478995433791</v>
          </cell>
          <cell r="L62">
            <v>105.50117656012176</v>
          </cell>
          <cell r="M62">
            <v>0</v>
          </cell>
          <cell r="N62">
            <v>0</v>
          </cell>
          <cell r="O62">
            <v>0</v>
          </cell>
          <cell r="P62">
            <v>0</v>
          </cell>
          <cell r="Q62">
            <v>1.1957545662100459</v>
          </cell>
          <cell r="R62">
            <v>2.7900939878234396</v>
          </cell>
          <cell r="S62">
            <v>0</v>
          </cell>
          <cell r="T62">
            <v>0</v>
          </cell>
          <cell r="U62">
            <v>0</v>
          </cell>
          <cell r="V62">
            <v>0</v>
          </cell>
          <cell r="W62">
            <v>0</v>
          </cell>
          <cell r="X62">
            <v>0</v>
          </cell>
          <cell r="Y62">
            <v>0</v>
          </cell>
          <cell r="Z62">
            <v>0</v>
          </cell>
          <cell r="AA62">
            <v>0</v>
          </cell>
          <cell r="AB62">
            <v>0</v>
          </cell>
        </row>
        <row r="63">
          <cell r="D63" t="str">
            <v>A1200ZD</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row r="64">
          <cell r="D64" t="str">
            <v>A1200ZE</v>
          </cell>
          <cell r="E64">
            <v>1497.2212670979434</v>
          </cell>
          <cell r="F64">
            <v>3202.0971438660576</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row>
        <row r="65">
          <cell r="D65" t="str">
            <v>A1200ZF</v>
          </cell>
          <cell r="E65">
            <v>4043.3037367359912</v>
          </cell>
          <cell r="F65">
            <v>8591.6384136377492</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row>
        <row r="66">
          <cell r="D66" t="str">
            <v>A1200ZG</v>
          </cell>
          <cell r="E66">
            <v>6007.753510841063</v>
          </cell>
          <cell r="F66">
            <v>12155.469162602738</v>
          </cell>
          <cell r="G66">
            <v>10002.866074130518</v>
          </cell>
          <cell r="H66">
            <v>17031.90709919521</v>
          </cell>
          <cell r="I66">
            <v>0</v>
          </cell>
          <cell r="J66">
            <v>0</v>
          </cell>
          <cell r="K66">
            <v>8239.655673498859</v>
          </cell>
          <cell r="L66">
            <v>14029.683984606163</v>
          </cell>
          <cell r="M66">
            <v>0</v>
          </cell>
          <cell r="N66">
            <v>0</v>
          </cell>
          <cell r="O66">
            <v>0</v>
          </cell>
          <cell r="P66">
            <v>0</v>
          </cell>
          <cell r="Q66">
            <v>96.683666520167421</v>
          </cell>
          <cell r="R66">
            <v>164.62354029109594</v>
          </cell>
          <cell r="S66">
            <v>0</v>
          </cell>
          <cell r="T66">
            <v>0</v>
          </cell>
          <cell r="U66">
            <v>0</v>
          </cell>
          <cell r="V66">
            <v>0</v>
          </cell>
          <cell r="W66">
            <v>0</v>
          </cell>
          <cell r="X66">
            <v>0</v>
          </cell>
          <cell r="Y66">
            <v>0</v>
          </cell>
          <cell r="Z66">
            <v>0</v>
          </cell>
          <cell r="AA66">
            <v>0</v>
          </cell>
          <cell r="AB66">
            <v>0</v>
          </cell>
        </row>
        <row r="67">
          <cell r="D67" t="str">
            <v>A1200ZH</v>
          </cell>
          <cell r="E67">
            <v>9654.7568039465659</v>
          </cell>
          <cell r="F67">
            <v>19437.404722174651</v>
          </cell>
          <cell r="G67">
            <v>8420.5960548287694</v>
          </cell>
          <cell r="H67">
            <v>14337.771660924656</v>
          </cell>
          <cell r="I67">
            <v>0</v>
          </cell>
          <cell r="J67">
            <v>0</v>
          </cell>
          <cell r="K67">
            <v>6934.2063139231341</v>
          </cell>
          <cell r="L67">
            <v>11806.89183181507</v>
          </cell>
          <cell r="M67">
            <v>0</v>
          </cell>
          <cell r="N67">
            <v>0</v>
          </cell>
          <cell r="O67">
            <v>0</v>
          </cell>
          <cell r="P67">
            <v>0</v>
          </cell>
          <cell r="Q67">
            <v>82.207341478310497</v>
          </cell>
          <cell r="R67">
            <v>139.97466251712328</v>
          </cell>
          <cell r="S67">
            <v>0</v>
          </cell>
          <cell r="T67">
            <v>0</v>
          </cell>
          <cell r="U67">
            <v>0</v>
          </cell>
          <cell r="V67">
            <v>0</v>
          </cell>
          <cell r="W67">
            <v>0</v>
          </cell>
          <cell r="X67">
            <v>0</v>
          </cell>
          <cell r="Y67">
            <v>0</v>
          </cell>
          <cell r="Z67">
            <v>0</v>
          </cell>
          <cell r="AA67">
            <v>0</v>
          </cell>
          <cell r="AB67">
            <v>0</v>
          </cell>
        </row>
        <row r="68">
          <cell r="D68" t="str">
            <v>A1200ZL</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row>
        <row r="69">
          <cell r="D69" t="str">
            <v>A1200JA</v>
          </cell>
          <cell r="E69">
            <v>6201.2812122168589</v>
          </cell>
          <cell r="F69">
            <v>9417.8866063900077</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row>
        <row r="70">
          <cell r="D70" t="str">
            <v>A1200KA</v>
          </cell>
          <cell r="E70">
            <v>186.33570267867933</v>
          </cell>
          <cell r="F70">
            <v>283.7539884206285</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row>
        <row r="71">
          <cell r="D71" t="str">
            <v>A1200AA</v>
          </cell>
          <cell r="E71">
            <v>2089.3949730059931</v>
          </cell>
          <cell r="F71">
            <v>3853.5679854465825</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row>
        <row r="72">
          <cell r="D72" t="str">
            <v>A1200AB</v>
          </cell>
          <cell r="E72">
            <v>32.998161282726329</v>
          </cell>
          <cell r="F72">
            <v>60.922587528767231</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row>
        <row r="73">
          <cell r="D73" t="str">
            <v>A1200AC</v>
          </cell>
          <cell r="E73">
            <v>203.40940354053618</v>
          </cell>
          <cell r="F73">
            <v>361.68122409041166</v>
          </cell>
          <cell r="G73">
            <v>431.38370958904187</v>
          </cell>
          <cell r="H73">
            <v>734.51820821917943</v>
          </cell>
          <cell r="I73">
            <v>0</v>
          </cell>
          <cell r="J73">
            <v>0</v>
          </cell>
          <cell r="K73">
            <v>411.03740097260351</v>
          </cell>
          <cell r="L73">
            <v>699.87449354794649</v>
          </cell>
          <cell r="M73">
            <v>0</v>
          </cell>
          <cell r="N73">
            <v>0</v>
          </cell>
          <cell r="O73">
            <v>0</v>
          </cell>
          <cell r="P73">
            <v>0</v>
          </cell>
          <cell r="Q73">
            <v>8.5125430657534391</v>
          </cell>
          <cell r="R73">
            <v>14.494330084931534</v>
          </cell>
          <cell r="S73">
            <v>0</v>
          </cell>
          <cell r="T73">
            <v>0</v>
          </cell>
          <cell r="U73">
            <v>0</v>
          </cell>
          <cell r="V73">
            <v>0</v>
          </cell>
          <cell r="W73">
            <v>0</v>
          </cell>
          <cell r="X73">
            <v>0</v>
          </cell>
          <cell r="Y73">
            <v>0</v>
          </cell>
          <cell r="Z73">
            <v>0</v>
          </cell>
          <cell r="AA73">
            <v>0</v>
          </cell>
          <cell r="AB73">
            <v>0</v>
          </cell>
        </row>
        <row r="74">
          <cell r="D74" t="str">
            <v>A1200AD</v>
          </cell>
          <cell r="E74">
            <v>62.288087096494365</v>
          </cell>
          <cell r="F74">
            <v>110.17246736712346</v>
          </cell>
          <cell r="G74">
            <v>69.148969230137112</v>
          </cell>
          <cell r="H74">
            <v>117.74013679726046</v>
          </cell>
          <cell r="I74">
            <v>0</v>
          </cell>
          <cell r="J74">
            <v>0</v>
          </cell>
          <cell r="K74">
            <v>65.880828161643947</v>
          </cell>
          <cell r="L74">
            <v>112.17546416712347</v>
          </cell>
          <cell r="M74">
            <v>0</v>
          </cell>
          <cell r="N74">
            <v>0</v>
          </cell>
          <cell r="O74">
            <v>0</v>
          </cell>
          <cell r="P74">
            <v>0</v>
          </cell>
          <cell r="Q74">
            <v>1.3568127068493172</v>
          </cell>
          <cell r="R74">
            <v>2.3102486630137027</v>
          </cell>
          <cell r="S74">
            <v>0</v>
          </cell>
          <cell r="T74">
            <v>0</v>
          </cell>
          <cell r="U74">
            <v>0</v>
          </cell>
          <cell r="V74">
            <v>0</v>
          </cell>
          <cell r="W74">
            <v>0</v>
          </cell>
          <cell r="X74">
            <v>0</v>
          </cell>
          <cell r="Y74">
            <v>0</v>
          </cell>
          <cell r="Z74">
            <v>0</v>
          </cell>
          <cell r="AA74">
            <v>0</v>
          </cell>
          <cell r="AB74">
            <v>0</v>
          </cell>
        </row>
        <row r="75">
          <cell r="D75" t="str">
            <v>A1200AF</v>
          </cell>
          <cell r="E75">
            <v>125.60100000000001</v>
          </cell>
          <cell r="F75">
            <v>322.97399999999999</v>
          </cell>
          <cell r="G75">
            <v>68.173000000000002</v>
          </cell>
          <cell r="H75">
            <v>175.30199999999999</v>
          </cell>
          <cell r="I75">
            <v>0</v>
          </cell>
          <cell r="J75">
            <v>0</v>
          </cell>
          <cell r="K75">
            <v>119.47460000000001</v>
          </cell>
          <cell r="L75">
            <v>307.22039999999998</v>
          </cell>
          <cell r="M75">
            <v>14.784000000000001</v>
          </cell>
          <cell r="N75">
            <v>38.015999999999998</v>
          </cell>
          <cell r="O75">
            <v>28.051800000000004</v>
          </cell>
          <cell r="P75">
            <v>72.133200000000002</v>
          </cell>
          <cell r="Q75">
            <v>9.8420000000000005</v>
          </cell>
          <cell r="R75">
            <v>25.307999999999996</v>
          </cell>
          <cell r="S75">
            <v>0</v>
          </cell>
          <cell r="T75">
            <v>0</v>
          </cell>
          <cell r="U75">
            <v>0</v>
          </cell>
          <cell r="V75">
            <v>0</v>
          </cell>
          <cell r="W75">
            <v>0</v>
          </cell>
          <cell r="X75">
            <v>0</v>
          </cell>
          <cell r="Y75">
            <v>0</v>
          </cell>
          <cell r="Z75">
            <v>0</v>
          </cell>
          <cell r="AA75">
            <v>0</v>
          </cell>
          <cell r="AB75">
            <v>0</v>
          </cell>
        </row>
        <row r="76">
          <cell r="D76" t="str">
            <v>A1200AH</v>
          </cell>
          <cell r="E76">
            <v>649.98080000000004</v>
          </cell>
          <cell r="F76">
            <v>1671.3792000000001</v>
          </cell>
          <cell r="G76">
            <v>352.94420000000008</v>
          </cell>
          <cell r="H76">
            <v>907.57080000000008</v>
          </cell>
          <cell r="I76">
            <v>0</v>
          </cell>
          <cell r="J76">
            <v>0</v>
          </cell>
          <cell r="K76">
            <v>618.66980000000001</v>
          </cell>
          <cell r="L76">
            <v>1590.8651999999997</v>
          </cell>
          <cell r="M76">
            <v>0</v>
          </cell>
          <cell r="N76">
            <v>0</v>
          </cell>
          <cell r="O76">
            <v>0</v>
          </cell>
          <cell r="P76">
            <v>0</v>
          </cell>
          <cell r="Q76">
            <v>50.934800000000003</v>
          </cell>
          <cell r="R76">
            <v>130.9752</v>
          </cell>
          <cell r="S76">
            <v>0</v>
          </cell>
          <cell r="T76">
            <v>0</v>
          </cell>
          <cell r="U76">
            <v>0</v>
          </cell>
          <cell r="V76">
            <v>0</v>
          </cell>
          <cell r="W76">
            <v>0</v>
          </cell>
          <cell r="X76">
            <v>0</v>
          </cell>
          <cell r="Y76">
            <v>0</v>
          </cell>
          <cell r="Z76">
            <v>0</v>
          </cell>
          <cell r="AA76">
            <v>0</v>
          </cell>
          <cell r="AB76">
            <v>0</v>
          </cell>
        </row>
        <row r="77">
          <cell r="D77" t="str">
            <v>A1200AI</v>
          </cell>
          <cell r="E77">
            <v>38907.325776344951</v>
          </cell>
          <cell r="F77">
            <v>53492.767346365836</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row>
        <row r="78">
          <cell r="D78" t="str">
            <v>A1200AJ</v>
          </cell>
          <cell r="E78">
            <v>10329.441419462211</v>
          </cell>
          <cell r="F78">
            <v>14111.723010886377</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row>
        <row r="79">
          <cell r="D79" t="str">
            <v>A1200AK</v>
          </cell>
          <cell r="E79">
            <v>4600.1971779173373</v>
          </cell>
          <cell r="F79">
            <v>5148.017798302445</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row>
        <row r="80">
          <cell r="D80" t="str">
            <v>A1200AL</v>
          </cell>
          <cell r="E80">
            <v>881.36149594403446</v>
          </cell>
          <cell r="F80">
            <v>1236.6085459709911</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row>
        <row r="81">
          <cell r="D81" t="str">
            <v>A1200AM</v>
          </cell>
          <cell r="E81">
            <v>4664.7155849901865</v>
          </cell>
          <cell r="F81">
            <v>8373.8050734730059</v>
          </cell>
          <cell r="G81">
            <v>4971.1084817432175</v>
          </cell>
          <cell r="H81">
            <v>8464.3198472925051</v>
          </cell>
          <cell r="I81">
            <v>0</v>
          </cell>
          <cell r="J81">
            <v>0</v>
          </cell>
          <cell r="K81">
            <v>4089.8751576228851</v>
          </cell>
          <cell r="L81">
            <v>6963.8414846011274</v>
          </cell>
          <cell r="M81">
            <v>0</v>
          </cell>
          <cell r="N81">
            <v>0</v>
          </cell>
          <cell r="O81">
            <v>0</v>
          </cell>
          <cell r="P81">
            <v>0</v>
          </cell>
          <cell r="Q81">
            <v>107.75557295997852</v>
          </cell>
          <cell r="R81">
            <v>183.47570531023374</v>
          </cell>
          <cell r="S81">
            <v>0</v>
          </cell>
          <cell r="T81">
            <v>0</v>
          </cell>
          <cell r="U81">
            <v>0</v>
          </cell>
          <cell r="V81">
            <v>0</v>
          </cell>
          <cell r="W81">
            <v>0</v>
          </cell>
          <cell r="X81">
            <v>0</v>
          </cell>
          <cell r="Y81">
            <v>0</v>
          </cell>
          <cell r="Z81">
            <v>0</v>
          </cell>
          <cell r="AA81">
            <v>0</v>
          </cell>
          <cell r="AB81">
            <v>0</v>
          </cell>
        </row>
        <row r="82">
          <cell r="D82" t="str">
            <v>A1200AN</v>
          </cell>
          <cell r="E82">
            <v>322.60652781849603</v>
          </cell>
          <cell r="F82">
            <v>561.42836647058823</v>
          </cell>
          <cell r="G82">
            <v>331.93676827827016</v>
          </cell>
          <cell r="H82">
            <v>565.18963247381146</v>
          </cell>
          <cell r="I82">
            <v>0</v>
          </cell>
          <cell r="J82">
            <v>0</v>
          </cell>
          <cell r="K82">
            <v>272.86345148804725</v>
          </cell>
          <cell r="L82">
            <v>464.60533631748592</v>
          </cell>
          <cell r="M82">
            <v>0</v>
          </cell>
          <cell r="N82">
            <v>0</v>
          </cell>
          <cell r="O82">
            <v>0</v>
          </cell>
          <cell r="P82">
            <v>0</v>
          </cell>
          <cell r="Q82">
            <v>7.4927833387053457</v>
          </cell>
          <cell r="R82">
            <v>12.757982441579372</v>
          </cell>
          <cell r="S82">
            <v>0</v>
          </cell>
          <cell r="T82">
            <v>0</v>
          </cell>
          <cell r="U82">
            <v>0</v>
          </cell>
          <cell r="V82">
            <v>0</v>
          </cell>
          <cell r="W82">
            <v>0</v>
          </cell>
          <cell r="X82">
            <v>0</v>
          </cell>
          <cell r="Y82">
            <v>0</v>
          </cell>
          <cell r="Z82">
            <v>0</v>
          </cell>
          <cell r="AA82">
            <v>0</v>
          </cell>
          <cell r="AB82">
            <v>0</v>
          </cell>
        </row>
        <row r="83">
          <cell r="D83" t="str">
            <v>A1200AO</v>
          </cell>
          <cell r="E83">
            <v>1870.3719871819153</v>
          </cell>
          <cell r="F83">
            <v>2533.8616883461973</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row>
        <row r="84">
          <cell r="D84" t="str">
            <v>A1200AP</v>
          </cell>
          <cell r="E84">
            <v>143.5043159714406</v>
          </cell>
          <cell r="F84">
            <v>158.01886185803215</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row>
        <row r="85">
          <cell r="D85" t="str">
            <v>A1200AQ</v>
          </cell>
          <cell r="E85">
            <v>62.822884661172985</v>
          </cell>
          <cell r="F85">
            <v>113.4030743686175</v>
          </cell>
          <cell r="G85">
            <v>67.323928729763267</v>
          </cell>
          <cell r="H85">
            <v>114.63263540473206</v>
          </cell>
          <cell r="I85">
            <v>0</v>
          </cell>
          <cell r="J85">
            <v>0</v>
          </cell>
          <cell r="K85">
            <v>55.914758204234033</v>
          </cell>
          <cell r="L85">
            <v>95.206209915317402</v>
          </cell>
          <cell r="M85">
            <v>0</v>
          </cell>
          <cell r="N85">
            <v>0</v>
          </cell>
          <cell r="O85">
            <v>0</v>
          </cell>
          <cell r="P85">
            <v>0</v>
          </cell>
          <cell r="Q85">
            <v>1.4634101768368593</v>
          </cell>
          <cell r="R85">
            <v>2.4917524632627601</v>
          </cell>
          <cell r="S85">
            <v>0</v>
          </cell>
          <cell r="T85">
            <v>0</v>
          </cell>
          <cell r="U85">
            <v>0</v>
          </cell>
          <cell r="V85">
            <v>0</v>
          </cell>
          <cell r="W85">
            <v>0</v>
          </cell>
          <cell r="X85">
            <v>0</v>
          </cell>
          <cell r="Y85">
            <v>0</v>
          </cell>
          <cell r="Z85">
            <v>0</v>
          </cell>
          <cell r="AA85">
            <v>0</v>
          </cell>
          <cell r="AB85">
            <v>0</v>
          </cell>
        </row>
        <row r="86">
          <cell r="D86" t="str">
            <v>A1200AR</v>
          </cell>
          <cell r="E86">
            <v>178.29921930176113</v>
          </cell>
          <cell r="F86">
            <v>312.38638294146898</v>
          </cell>
          <cell r="G86">
            <v>184.65573780821884</v>
          </cell>
          <cell r="H86">
            <v>314.41382383561591</v>
          </cell>
          <cell r="I86">
            <v>0</v>
          </cell>
          <cell r="J86">
            <v>0</v>
          </cell>
          <cell r="K86">
            <v>153.2860866948939</v>
          </cell>
          <cell r="L86">
            <v>261.00063410211663</v>
          </cell>
          <cell r="M86">
            <v>0</v>
          </cell>
          <cell r="N86">
            <v>0</v>
          </cell>
          <cell r="O86">
            <v>0</v>
          </cell>
          <cell r="P86">
            <v>0</v>
          </cell>
          <cell r="Q86">
            <v>4.1726135790784484</v>
          </cell>
          <cell r="R86">
            <v>7.1047204184308743</v>
          </cell>
          <cell r="S86">
            <v>0</v>
          </cell>
          <cell r="T86">
            <v>0</v>
          </cell>
          <cell r="U86">
            <v>0</v>
          </cell>
          <cell r="V86">
            <v>0</v>
          </cell>
          <cell r="W86">
            <v>0</v>
          </cell>
          <cell r="X86">
            <v>0</v>
          </cell>
          <cell r="Y86">
            <v>0</v>
          </cell>
          <cell r="Z86">
            <v>0</v>
          </cell>
          <cell r="AA86">
            <v>0</v>
          </cell>
          <cell r="AB86">
            <v>0</v>
          </cell>
        </row>
        <row r="87">
          <cell r="D87" t="str">
            <v>A1200AS</v>
          </cell>
          <cell r="E87">
            <v>2184.6233814925004</v>
          </cell>
          <cell r="F87">
            <v>2953.8831700871683</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row>
        <row r="88">
          <cell r="D88" t="str">
            <v>A1200AU</v>
          </cell>
          <cell r="E88">
            <v>429.75015778834091</v>
          </cell>
          <cell r="F88">
            <v>781.96147448816805</v>
          </cell>
          <cell r="G88">
            <v>464.2256539202981</v>
          </cell>
          <cell r="H88">
            <v>790.43827559402109</v>
          </cell>
          <cell r="I88">
            <v>0</v>
          </cell>
          <cell r="J88">
            <v>0</v>
          </cell>
          <cell r="K88">
            <v>385.56039045579001</v>
          </cell>
          <cell r="L88">
            <v>656.49471888418304</v>
          </cell>
          <cell r="M88">
            <v>0</v>
          </cell>
          <cell r="N88">
            <v>0</v>
          </cell>
          <cell r="O88">
            <v>0</v>
          </cell>
          <cell r="P88">
            <v>0</v>
          </cell>
          <cell r="Q88">
            <v>10.093174983810693</v>
          </cell>
          <cell r="R88">
            <v>17.185676323785774</v>
          </cell>
          <cell r="S88">
            <v>0</v>
          </cell>
          <cell r="T88">
            <v>0</v>
          </cell>
          <cell r="U88">
            <v>0</v>
          </cell>
          <cell r="V88">
            <v>0</v>
          </cell>
          <cell r="W88">
            <v>0</v>
          </cell>
          <cell r="X88">
            <v>0</v>
          </cell>
          <cell r="Y88">
            <v>0</v>
          </cell>
          <cell r="Z88">
            <v>0</v>
          </cell>
          <cell r="AA88">
            <v>0</v>
          </cell>
          <cell r="AB88">
            <v>0</v>
          </cell>
        </row>
        <row r="89">
          <cell r="D89" t="str">
            <v>A1200AW</v>
          </cell>
          <cell r="E89">
            <v>2496.5346604757551</v>
          </cell>
          <cell r="F89">
            <v>4476.0835022678839</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row>
        <row r="90">
          <cell r="D90" t="str">
            <v>A1200AX</v>
          </cell>
          <cell r="E90">
            <v>190.2284259822294</v>
          </cell>
          <cell r="F90">
            <v>324.93866077625569</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row>
        <row r="91">
          <cell r="D91" t="str">
            <v>A1200AY</v>
          </cell>
          <cell r="E91">
            <v>58.930834555959137</v>
          </cell>
          <cell r="F91">
            <v>150.79101993911723</v>
          </cell>
          <cell r="G91">
            <v>65.244667123287684</v>
          </cell>
          <cell r="H91">
            <v>152.23755662100456</v>
          </cell>
          <cell r="I91">
            <v>0</v>
          </cell>
          <cell r="J91">
            <v>0</v>
          </cell>
          <cell r="K91">
            <v>54.118185388127856</v>
          </cell>
          <cell r="L91">
            <v>126.27576590563166</v>
          </cell>
          <cell r="M91">
            <v>0</v>
          </cell>
          <cell r="N91">
            <v>0</v>
          </cell>
          <cell r="O91">
            <v>0</v>
          </cell>
          <cell r="P91">
            <v>0</v>
          </cell>
          <cell r="Q91">
            <v>1.4191390410958906</v>
          </cell>
          <cell r="R91">
            <v>3.3113244292237436</v>
          </cell>
          <cell r="S91">
            <v>0</v>
          </cell>
          <cell r="T91">
            <v>0</v>
          </cell>
          <cell r="U91">
            <v>0</v>
          </cell>
          <cell r="V91">
            <v>0</v>
          </cell>
          <cell r="W91">
            <v>0</v>
          </cell>
          <cell r="X91">
            <v>0</v>
          </cell>
          <cell r="Y91">
            <v>0</v>
          </cell>
          <cell r="Z91">
            <v>0</v>
          </cell>
          <cell r="AA91">
            <v>0</v>
          </cell>
          <cell r="AB91">
            <v>0</v>
          </cell>
        </row>
        <row r="92">
          <cell r="D92" t="str">
            <v>A1200BA</v>
          </cell>
          <cell r="E92">
            <v>319.87349999999992</v>
          </cell>
          <cell r="F92">
            <v>390.95650000000001</v>
          </cell>
          <cell r="G92">
            <v>428.52375000000001</v>
          </cell>
          <cell r="H92">
            <v>523.75125000000003</v>
          </cell>
          <cell r="I92">
            <v>0</v>
          </cell>
          <cell r="J92">
            <v>0</v>
          </cell>
          <cell r="K92">
            <v>943.14149999999984</v>
          </cell>
          <cell r="L92">
            <v>1152.7284999999999</v>
          </cell>
          <cell r="M92">
            <v>0</v>
          </cell>
          <cell r="N92">
            <v>0</v>
          </cell>
          <cell r="O92">
            <v>80.520749999999992</v>
          </cell>
          <cell r="P92">
            <v>98.41425000000001</v>
          </cell>
          <cell r="Q92">
            <v>57.174749999999996</v>
          </cell>
          <cell r="R92">
            <v>69.880250000000004</v>
          </cell>
          <cell r="S92">
            <v>0</v>
          </cell>
          <cell r="T92">
            <v>0</v>
          </cell>
          <cell r="U92">
            <v>0</v>
          </cell>
          <cell r="V92">
            <v>0</v>
          </cell>
          <cell r="W92">
            <v>0</v>
          </cell>
          <cell r="X92">
            <v>0</v>
          </cell>
          <cell r="Y92">
            <v>0</v>
          </cell>
          <cell r="Z92">
            <v>0</v>
          </cell>
          <cell r="AA92">
            <v>0</v>
          </cell>
          <cell r="AB92">
            <v>0</v>
          </cell>
        </row>
        <row r="93">
          <cell r="D93" t="str">
            <v>A1200ZI</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row>
        <row r="94">
          <cell r="D94" t="str">
            <v>A1200ZJ</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row>
        <row r="95">
          <cell r="D95" t="str">
            <v>A1200ZK</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row>
        <row r="96">
          <cell r="D96" t="str">
            <v>A1200ZM</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row>
        <row r="97">
          <cell r="D97" t="str">
            <v>A1200BE</v>
          </cell>
          <cell r="E97">
            <v>348.81016236618393</v>
          </cell>
          <cell r="F97">
            <v>603.85500135374684</v>
          </cell>
          <cell r="G97">
            <v>358.05025410421695</v>
          </cell>
          <cell r="H97">
            <v>609.65313536663973</v>
          </cell>
          <cell r="I97">
            <v>0</v>
          </cell>
          <cell r="J97">
            <v>0</v>
          </cell>
          <cell r="K97">
            <v>294.07639246038138</v>
          </cell>
          <cell r="L97">
            <v>500.72466824335214</v>
          </cell>
          <cell r="M97">
            <v>0</v>
          </cell>
          <cell r="N97">
            <v>0</v>
          </cell>
          <cell r="O97">
            <v>0</v>
          </cell>
          <cell r="P97">
            <v>0</v>
          </cell>
          <cell r="Q97">
            <v>7.8275076201987632</v>
          </cell>
          <cell r="R97">
            <v>13.327918380338437</v>
          </cell>
          <cell r="S97">
            <v>0</v>
          </cell>
          <cell r="T97">
            <v>0</v>
          </cell>
          <cell r="U97">
            <v>0</v>
          </cell>
          <cell r="V97">
            <v>0</v>
          </cell>
          <cell r="W97">
            <v>0</v>
          </cell>
          <cell r="X97">
            <v>0</v>
          </cell>
          <cell r="Y97">
            <v>0</v>
          </cell>
          <cell r="Z97">
            <v>0</v>
          </cell>
          <cell r="AA97">
            <v>0</v>
          </cell>
          <cell r="AB97">
            <v>0</v>
          </cell>
        </row>
        <row r="98">
          <cell r="D98" t="str">
            <v>A8888A</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row>
        <row r="99">
          <cell r="D99" t="str">
            <v>A8888B</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row>
        <row r="100">
          <cell r="D100" t="str">
            <v>A8888C</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row>
        <row r="101">
          <cell r="D101" t="str">
            <v>A0401A</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row>
        <row r="102">
          <cell r="D102" t="str">
            <v>A0401B</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row>
        <row r="103">
          <cell r="D103" t="str">
            <v>A0401E</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row>
        <row r="104">
          <cell r="D104" t="str">
            <v>A0401F</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row>
        <row r="105">
          <cell r="D105" t="str">
            <v>A0401G</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row>
        <row r="106">
          <cell r="D106" t="str">
            <v>A0400A</v>
          </cell>
          <cell r="E106">
            <v>6453.8380200594966</v>
          </cell>
          <cell r="F106">
            <v>13455.491584580615</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row>
        <row r="107">
          <cell r="D107" t="str">
            <v>A0400B</v>
          </cell>
          <cell r="E107">
            <v>503.26077608127389</v>
          </cell>
          <cell r="F107">
            <v>922.07643069812332</v>
          </cell>
          <cell r="G107">
            <v>1509.0692052480133</v>
          </cell>
          <cell r="H107">
            <v>1567.52448536975</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row>
        <row r="108">
          <cell r="D108" t="str">
            <v>A0400S</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row>
        <row r="109">
          <cell r="D109" t="str">
            <v>A0400E</v>
          </cell>
          <cell r="E109">
            <v>262.61381655703667</v>
          </cell>
          <cell r="F109">
            <v>385.36179945399499</v>
          </cell>
          <cell r="G109">
            <v>0</v>
          </cell>
          <cell r="H109">
            <v>0</v>
          </cell>
          <cell r="I109">
            <v>0</v>
          </cell>
          <cell r="J109">
            <v>0</v>
          </cell>
          <cell r="K109">
            <v>479.09224267317359</v>
          </cell>
          <cell r="L109">
            <v>513.84504784117576</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row>
        <row r="110">
          <cell r="D110" t="str">
            <v>A0400F</v>
          </cell>
          <cell r="E110">
            <v>0</v>
          </cell>
          <cell r="F110">
            <v>16.489601580515178</v>
          </cell>
          <cell r="G110">
            <v>27.216978239860836</v>
          </cell>
          <cell r="H110">
            <v>21.602713670203585</v>
          </cell>
          <cell r="I110">
            <v>0</v>
          </cell>
          <cell r="J110">
            <v>0</v>
          </cell>
          <cell r="K110">
            <v>24.736984086979213</v>
          </cell>
          <cell r="L110">
            <v>19.634287817916306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row>
        <row r="111">
          <cell r="D111" t="str">
            <v>A0400G</v>
          </cell>
          <cell r="E111">
            <v>0</v>
          </cell>
          <cell r="F111">
            <v>0</v>
          </cell>
          <cell r="G111">
            <v>0</v>
          </cell>
          <cell r="H111">
            <v>0</v>
          </cell>
          <cell r="I111">
            <v>1059.0318564028487</v>
          </cell>
          <cell r="J111">
            <v>840.57685463364976</v>
          </cell>
          <cell r="K111">
            <v>1079.7118632773659</v>
          </cell>
          <cell r="L111">
            <v>856.9910304936933</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row>
        <row r="112">
          <cell r="D112" t="str">
            <v>A0900H</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row>
        <row r="113">
          <cell r="D113" t="str">
            <v>A0900I</v>
          </cell>
          <cell r="E113">
            <v>387.36384999999996</v>
          </cell>
          <cell r="F113">
            <v>190.79114999999999</v>
          </cell>
          <cell r="G113">
            <v>1036.7680499999999</v>
          </cell>
          <cell r="H113">
            <v>510.64695</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row>
        <row r="114">
          <cell r="D114" t="str">
            <v>A0900J</v>
          </cell>
          <cell r="E114">
            <v>54.772500000000001</v>
          </cell>
          <cell r="F114">
            <v>26.977499999999999</v>
          </cell>
          <cell r="G114">
            <v>0</v>
          </cell>
          <cell r="H114">
            <v>0</v>
          </cell>
          <cell r="I114">
            <v>0</v>
          </cell>
          <cell r="J114">
            <v>0</v>
          </cell>
          <cell r="K114">
            <v>277.28954999999996</v>
          </cell>
          <cell r="L114">
            <v>136.57545000000002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row>
        <row r="115">
          <cell r="D115" t="str">
            <v>A0900K</v>
          </cell>
          <cell r="E115">
            <v>136.87430000000001</v>
          </cell>
          <cell r="F115">
            <v>67.415700000000015</v>
          </cell>
          <cell r="G115">
            <v>382.73750000000001</v>
          </cell>
          <cell r="H115">
            <v>188.51249999999999</v>
          </cell>
          <cell r="I115">
            <v>0</v>
          </cell>
          <cell r="J115">
            <v>0</v>
          </cell>
          <cell r="K115">
            <v>699.71114999999998</v>
          </cell>
          <cell r="L115">
            <v>344.63385000000005</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row>
        <row r="116">
          <cell r="D116" t="str">
            <v>A1600A</v>
          </cell>
          <cell r="E116">
            <v>0</v>
          </cell>
          <cell r="F116">
            <v>0</v>
          </cell>
          <cell r="G116">
            <v>0</v>
          </cell>
          <cell r="H116">
            <v>0</v>
          </cell>
          <cell r="I116">
            <v>29.134599999999995</v>
          </cell>
          <cell r="J116">
            <v>13.7104</v>
          </cell>
          <cell r="K116">
            <v>83.816800000000001</v>
          </cell>
          <cell r="L116">
            <v>39.443200000000004</v>
          </cell>
          <cell r="M116">
            <v>0</v>
          </cell>
          <cell r="N116">
            <v>0</v>
          </cell>
          <cell r="O116">
            <v>0</v>
          </cell>
          <cell r="P116">
            <v>0</v>
          </cell>
          <cell r="Q116">
            <v>0</v>
          </cell>
          <cell r="R116">
            <v>0</v>
          </cell>
          <cell r="S116">
            <v>6.2185999999999995</v>
          </cell>
          <cell r="T116">
            <v>2.9264000000000001</v>
          </cell>
          <cell r="U116">
            <v>0</v>
          </cell>
          <cell r="V116">
            <v>0</v>
          </cell>
          <cell r="W116">
            <v>0</v>
          </cell>
          <cell r="X116">
            <v>0</v>
          </cell>
          <cell r="Y116">
            <v>0</v>
          </cell>
          <cell r="Z116">
            <v>0</v>
          </cell>
          <cell r="AA116">
            <v>0</v>
          </cell>
          <cell r="AB116">
            <v>0</v>
          </cell>
        </row>
        <row r="117">
          <cell r="D117" t="str">
            <v>A1600B</v>
          </cell>
          <cell r="E117">
            <v>0</v>
          </cell>
          <cell r="F117">
            <v>0</v>
          </cell>
          <cell r="G117">
            <v>0</v>
          </cell>
          <cell r="H117">
            <v>0</v>
          </cell>
          <cell r="I117">
            <v>480.4744</v>
          </cell>
          <cell r="J117">
            <v>226.10560000000001</v>
          </cell>
          <cell r="K117">
            <v>1382.2393999999999</v>
          </cell>
          <cell r="L117">
            <v>650.46559999999999</v>
          </cell>
          <cell r="M117">
            <v>0</v>
          </cell>
          <cell r="N117">
            <v>0</v>
          </cell>
          <cell r="O117">
            <v>0</v>
          </cell>
          <cell r="P117">
            <v>0</v>
          </cell>
          <cell r="Q117">
            <v>0</v>
          </cell>
          <cell r="R117">
            <v>0</v>
          </cell>
          <cell r="S117">
            <v>102.5474</v>
          </cell>
          <cell r="T117">
            <v>48.257600000000004</v>
          </cell>
          <cell r="U117">
            <v>0</v>
          </cell>
          <cell r="V117">
            <v>0</v>
          </cell>
          <cell r="W117">
            <v>0</v>
          </cell>
          <cell r="X117">
            <v>0</v>
          </cell>
          <cell r="Y117">
            <v>0</v>
          </cell>
          <cell r="Z117">
            <v>0</v>
          </cell>
          <cell r="AA117">
            <v>0</v>
          </cell>
          <cell r="AB117">
            <v>0</v>
          </cell>
        </row>
        <row r="118">
          <cell r="D118" t="str">
            <v>A1600C</v>
          </cell>
          <cell r="E118">
            <v>0</v>
          </cell>
          <cell r="F118">
            <v>0</v>
          </cell>
          <cell r="G118">
            <v>0</v>
          </cell>
          <cell r="H118">
            <v>0</v>
          </cell>
          <cell r="I118">
            <v>68.495999999999995</v>
          </cell>
          <cell r="J118">
            <v>45.664000000000001</v>
          </cell>
          <cell r="K118">
            <v>197.05199999999999</v>
          </cell>
          <cell r="L118">
            <v>131.36800000000002</v>
          </cell>
          <cell r="M118">
            <v>0</v>
          </cell>
          <cell r="N118">
            <v>0</v>
          </cell>
          <cell r="O118">
            <v>0</v>
          </cell>
          <cell r="P118">
            <v>0</v>
          </cell>
          <cell r="Q118">
            <v>0</v>
          </cell>
          <cell r="R118">
            <v>0</v>
          </cell>
          <cell r="S118">
            <v>14.618999999999998</v>
          </cell>
          <cell r="T118">
            <v>9.7460000000000004</v>
          </cell>
          <cell r="U118">
            <v>0</v>
          </cell>
          <cell r="V118">
            <v>0</v>
          </cell>
          <cell r="W118">
            <v>0</v>
          </cell>
          <cell r="X118">
            <v>0</v>
          </cell>
          <cell r="Y118">
            <v>0</v>
          </cell>
          <cell r="Z118">
            <v>0</v>
          </cell>
          <cell r="AA118">
            <v>0</v>
          </cell>
          <cell r="AB118">
            <v>0</v>
          </cell>
        </row>
        <row r="119">
          <cell r="D119" t="str">
            <v>A1600D</v>
          </cell>
          <cell r="E119">
            <v>0</v>
          </cell>
          <cell r="F119">
            <v>0</v>
          </cell>
          <cell r="G119">
            <v>0</v>
          </cell>
          <cell r="H119">
            <v>0</v>
          </cell>
          <cell r="I119">
            <v>291.02100000000002</v>
          </cell>
          <cell r="J119">
            <v>194.01400000000001</v>
          </cell>
          <cell r="K119">
            <v>837.22199999999987</v>
          </cell>
          <cell r="L119">
            <v>558.14800000000002</v>
          </cell>
          <cell r="M119">
            <v>0</v>
          </cell>
          <cell r="N119">
            <v>0</v>
          </cell>
          <cell r="O119">
            <v>0</v>
          </cell>
          <cell r="P119">
            <v>0</v>
          </cell>
          <cell r="Q119">
            <v>0</v>
          </cell>
          <cell r="R119">
            <v>0</v>
          </cell>
          <cell r="S119">
            <v>62.111999999999995</v>
          </cell>
          <cell r="T119">
            <v>41.408000000000001</v>
          </cell>
          <cell r="U119">
            <v>0</v>
          </cell>
          <cell r="V119">
            <v>0</v>
          </cell>
          <cell r="W119">
            <v>0</v>
          </cell>
          <cell r="X119">
            <v>0</v>
          </cell>
          <cell r="Y119">
            <v>0</v>
          </cell>
          <cell r="Z119">
            <v>0</v>
          </cell>
          <cell r="AA119">
            <v>0</v>
          </cell>
          <cell r="AB119">
            <v>0</v>
          </cell>
        </row>
        <row r="120">
          <cell r="D120" t="str">
            <v>A1100A</v>
          </cell>
          <cell r="E120">
            <v>2560.3912335556042</v>
          </cell>
          <cell r="F120">
            <v>4510.5491524461841</v>
          </cell>
          <cell r="G120">
            <v>3656.2619758643191</v>
          </cell>
          <cell r="H120">
            <v>5484.3929637964784</v>
          </cell>
          <cell r="I120">
            <v>0</v>
          </cell>
          <cell r="J120">
            <v>0</v>
          </cell>
          <cell r="K120">
            <v>4804.889657925637</v>
          </cell>
          <cell r="L120">
            <v>7207.3344868884533</v>
          </cell>
          <cell r="M120">
            <v>0</v>
          </cell>
          <cell r="N120">
            <v>0</v>
          </cell>
          <cell r="O120">
            <v>0</v>
          </cell>
          <cell r="P120">
            <v>0</v>
          </cell>
          <cell r="Q120">
            <v>866.20413372472262</v>
          </cell>
          <cell r="R120">
            <v>1299.3062005870843</v>
          </cell>
          <cell r="S120">
            <v>0</v>
          </cell>
          <cell r="T120">
            <v>0</v>
          </cell>
          <cell r="U120">
            <v>0</v>
          </cell>
          <cell r="V120">
            <v>0</v>
          </cell>
          <cell r="W120">
            <v>0</v>
          </cell>
          <cell r="X120">
            <v>0</v>
          </cell>
          <cell r="Y120">
            <v>0</v>
          </cell>
          <cell r="Z120">
            <v>0</v>
          </cell>
          <cell r="AA120">
            <v>0</v>
          </cell>
          <cell r="AB120">
            <v>0</v>
          </cell>
        </row>
        <row r="121">
          <cell r="D121" t="str">
            <v>A0200A</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row>
        <row r="122">
          <cell r="D122" t="str">
            <v>A0200B</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row>
        <row r="123">
          <cell r="D123" t="str">
            <v>A0200C</v>
          </cell>
          <cell r="E123">
            <v>340.51280172313403</v>
          </cell>
          <cell r="F123">
            <v>375.2221982768661</v>
          </cell>
          <cell r="G123">
            <v>331.2451406787996</v>
          </cell>
          <cell r="H123">
            <v>365.00985932120039</v>
          </cell>
          <cell r="I123">
            <v>0</v>
          </cell>
          <cell r="J123">
            <v>0</v>
          </cell>
          <cell r="K123">
            <v>672.69041753781119</v>
          </cell>
          <cell r="L123">
            <v>741.25958246218886</v>
          </cell>
          <cell r="M123">
            <v>0</v>
          </cell>
          <cell r="N123">
            <v>0</v>
          </cell>
          <cell r="O123">
            <v>0</v>
          </cell>
          <cell r="P123">
            <v>0</v>
          </cell>
          <cell r="Q123">
            <v>308.08074559416724</v>
          </cell>
          <cell r="R123">
            <v>339.48425440583293</v>
          </cell>
          <cell r="S123">
            <v>0</v>
          </cell>
          <cell r="T123">
            <v>0</v>
          </cell>
          <cell r="U123">
            <v>0</v>
          </cell>
          <cell r="V123">
            <v>0</v>
          </cell>
          <cell r="W123">
            <v>0</v>
          </cell>
          <cell r="X123">
            <v>0</v>
          </cell>
          <cell r="Y123">
            <v>0</v>
          </cell>
          <cell r="Z123">
            <v>0</v>
          </cell>
          <cell r="AA123">
            <v>0</v>
          </cell>
          <cell r="AB123">
            <v>0</v>
          </cell>
        </row>
        <row r="124">
          <cell r="D124" t="str">
            <v>A0200D</v>
          </cell>
          <cell r="E124">
            <v>3524.5767356424535</v>
          </cell>
          <cell r="F124">
            <v>944.58826435754622</v>
          </cell>
          <cell r="G124">
            <v>0</v>
          </cell>
          <cell r="H124">
            <v>0</v>
          </cell>
          <cell r="I124">
            <v>0</v>
          </cell>
          <cell r="J124">
            <v>0</v>
          </cell>
          <cell r="K124">
            <v>4779.7852489401739</v>
          </cell>
          <cell r="L124">
            <v>1280.9847510598254</v>
          </cell>
          <cell r="M124">
            <v>0</v>
          </cell>
          <cell r="N124">
            <v>0</v>
          </cell>
          <cell r="O124">
            <v>0</v>
          </cell>
          <cell r="P124">
            <v>0</v>
          </cell>
          <cell r="Q124">
            <v>791.61641826511789</v>
          </cell>
          <cell r="R124">
            <v>212.15358173488204</v>
          </cell>
          <cell r="S124">
            <v>0</v>
          </cell>
          <cell r="T124">
            <v>0</v>
          </cell>
          <cell r="U124">
            <v>0</v>
          </cell>
          <cell r="V124">
            <v>0</v>
          </cell>
          <cell r="W124">
            <v>0</v>
          </cell>
          <cell r="X124">
            <v>0</v>
          </cell>
          <cell r="Y124">
            <v>0</v>
          </cell>
          <cell r="Z124">
            <v>0</v>
          </cell>
          <cell r="AA124">
            <v>0</v>
          </cell>
          <cell r="AB124">
            <v>0</v>
          </cell>
        </row>
        <row r="125">
          <cell r="D125" t="str">
            <v>A0200E</v>
          </cell>
          <cell r="E125">
            <v>1.6344500000000002</v>
          </cell>
          <cell r="F125">
            <v>1.7355500000000004</v>
          </cell>
          <cell r="G125">
            <v>3.3246750000000005</v>
          </cell>
          <cell r="H125">
            <v>3.5303250000000008</v>
          </cell>
          <cell r="I125">
            <v>0</v>
          </cell>
          <cell r="J125">
            <v>0</v>
          </cell>
          <cell r="K125">
            <v>3.2810249999999996</v>
          </cell>
          <cell r="L125">
            <v>3.483975</v>
          </cell>
          <cell r="M125">
            <v>0</v>
          </cell>
          <cell r="N125">
            <v>0</v>
          </cell>
          <cell r="O125">
            <v>0</v>
          </cell>
          <cell r="P125">
            <v>0</v>
          </cell>
          <cell r="Q125">
            <v>2.9196999999999997</v>
          </cell>
          <cell r="R125">
            <v>3.1002999999999998</v>
          </cell>
          <cell r="S125">
            <v>0</v>
          </cell>
          <cell r="T125">
            <v>0</v>
          </cell>
          <cell r="U125">
            <v>0</v>
          </cell>
          <cell r="V125">
            <v>0</v>
          </cell>
          <cell r="W125">
            <v>0</v>
          </cell>
          <cell r="X125">
            <v>0</v>
          </cell>
          <cell r="Y125">
            <v>0</v>
          </cell>
          <cell r="Z125">
            <v>0</v>
          </cell>
          <cell r="AA125">
            <v>0</v>
          </cell>
          <cell r="AB125">
            <v>0</v>
          </cell>
        </row>
        <row r="126">
          <cell r="D126" t="str">
            <v>A0200F</v>
          </cell>
          <cell r="E126">
            <v>0.70460723994849039</v>
          </cell>
          <cell r="F126">
            <v>0.79539276005150961</v>
          </cell>
          <cell r="G126">
            <v>0</v>
          </cell>
          <cell r="H126">
            <v>0</v>
          </cell>
          <cell r="I126">
            <v>0</v>
          </cell>
          <cell r="J126">
            <v>0</v>
          </cell>
          <cell r="K126">
            <v>1.2495035055086563</v>
          </cell>
          <cell r="L126">
            <v>1.4104964944913438</v>
          </cell>
          <cell r="M126">
            <v>0</v>
          </cell>
          <cell r="N126">
            <v>0</v>
          </cell>
          <cell r="O126">
            <v>0</v>
          </cell>
          <cell r="P126">
            <v>0</v>
          </cell>
          <cell r="Q126">
            <v>0.20668479038489052</v>
          </cell>
          <cell r="R126">
            <v>0.23331520961510949</v>
          </cell>
          <cell r="S126">
            <v>0</v>
          </cell>
          <cell r="T126">
            <v>0</v>
          </cell>
          <cell r="U126">
            <v>0</v>
          </cell>
          <cell r="V126">
            <v>0</v>
          </cell>
          <cell r="W126">
            <v>0</v>
          </cell>
          <cell r="X126">
            <v>0</v>
          </cell>
          <cell r="Y126">
            <v>0</v>
          </cell>
          <cell r="Z126">
            <v>0</v>
          </cell>
          <cell r="AA126">
            <v>0</v>
          </cell>
          <cell r="AB126">
            <v>0</v>
          </cell>
        </row>
        <row r="127">
          <cell r="D127" t="str">
            <v>A0200G</v>
          </cell>
          <cell r="E127">
            <v>3645.5028090325286</v>
          </cell>
          <cell r="F127">
            <v>4558.232190967472</v>
          </cell>
          <cell r="G127">
            <v>3545.8992471024326</v>
          </cell>
          <cell r="H127">
            <v>4433.690752897568</v>
          </cell>
          <cell r="I127">
            <v>0</v>
          </cell>
          <cell r="J127">
            <v>0</v>
          </cell>
          <cell r="K127">
            <v>7131.2053240335963</v>
          </cell>
          <cell r="L127">
            <v>8916.6546759664052</v>
          </cell>
          <cell r="M127">
            <v>0</v>
          </cell>
          <cell r="N127">
            <v>0</v>
          </cell>
          <cell r="O127">
            <v>0</v>
          </cell>
          <cell r="P127">
            <v>0</v>
          </cell>
          <cell r="Q127">
            <v>3297.7935265535443</v>
          </cell>
          <cell r="R127">
            <v>4123.4664734464559</v>
          </cell>
          <cell r="S127">
            <v>0</v>
          </cell>
          <cell r="T127">
            <v>0</v>
          </cell>
          <cell r="U127">
            <v>0</v>
          </cell>
          <cell r="V127">
            <v>0</v>
          </cell>
          <cell r="W127">
            <v>0</v>
          </cell>
          <cell r="X127">
            <v>0</v>
          </cell>
          <cell r="Y127">
            <v>0</v>
          </cell>
          <cell r="Z127">
            <v>0</v>
          </cell>
          <cell r="AA127">
            <v>0</v>
          </cell>
          <cell r="AB127">
            <v>0</v>
          </cell>
        </row>
        <row r="128">
          <cell r="D128" t="str">
            <v>A0200H</v>
          </cell>
          <cell r="E128">
            <v>49.345535990712087</v>
          </cell>
          <cell r="F128">
            <v>13.18946400928793</v>
          </cell>
          <cell r="G128">
            <v>0</v>
          </cell>
          <cell r="H128">
            <v>0</v>
          </cell>
          <cell r="I128">
            <v>0</v>
          </cell>
          <cell r="J128">
            <v>0</v>
          </cell>
          <cell r="K128">
            <v>57.370547600619183</v>
          </cell>
          <cell r="L128">
            <v>15.334452399380803</v>
          </cell>
          <cell r="M128">
            <v>0</v>
          </cell>
          <cell r="N128">
            <v>0</v>
          </cell>
          <cell r="O128">
            <v>0</v>
          </cell>
          <cell r="P128">
            <v>0</v>
          </cell>
          <cell r="Q128">
            <v>9.4650948142414837</v>
          </cell>
          <cell r="R128">
            <v>2.5299051857585138</v>
          </cell>
          <cell r="S128">
            <v>0</v>
          </cell>
          <cell r="T128">
            <v>0</v>
          </cell>
          <cell r="U128">
            <v>0</v>
          </cell>
          <cell r="V128">
            <v>0</v>
          </cell>
          <cell r="W128">
            <v>0</v>
          </cell>
          <cell r="X128">
            <v>0</v>
          </cell>
          <cell r="Y128">
            <v>0</v>
          </cell>
          <cell r="Z128">
            <v>0</v>
          </cell>
          <cell r="AA128">
            <v>0</v>
          </cell>
          <cell r="AB128">
            <v>0</v>
          </cell>
        </row>
        <row r="129">
          <cell r="D129" t="str">
            <v>A0200I</v>
          </cell>
          <cell r="E129">
            <v>18.294033089864133</v>
          </cell>
          <cell r="F129">
            <v>4.8909669101358642</v>
          </cell>
          <cell r="G129">
            <v>0</v>
          </cell>
          <cell r="H129">
            <v>0</v>
          </cell>
          <cell r="I129">
            <v>0</v>
          </cell>
          <cell r="J129">
            <v>0</v>
          </cell>
          <cell r="K129">
            <v>21.580409963674104</v>
          </cell>
          <cell r="L129">
            <v>5.7695900363258952</v>
          </cell>
          <cell r="M129">
            <v>0</v>
          </cell>
          <cell r="N129">
            <v>0</v>
          </cell>
          <cell r="O129">
            <v>0</v>
          </cell>
          <cell r="P129">
            <v>0</v>
          </cell>
          <cell r="Q129">
            <v>3.5704334583409625</v>
          </cell>
          <cell r="R129">
            <v>0.95456654165903765</v>
          </cell>
          <cell r="S129">
            <v>0</v>
          </cell>
          <cell r="T129">
            <v>0</v>
          </cell>
          <cell r="U129">
            <v>0</v>
          </cell>
          <cell r="V129">
            <v>0</v>
          </cell>
          <cell r="W129">
            <v>0</v>
          </cell>
          <cell r="X129">
            <v>0</v>
          </cell>
          <cell r="Y129">
            <v>0</v>
          </cell>
          <cell r="Z129">
            <v>0</v>
          </cell>
          <cell r="AA129">
            <v>0</v>
          </cell>
          <cell r="AB129">
            <v>0</v>
          </cell>
        </row>
        <row r="130">
          <cell r="D130" t="str">
            <v>A0200K</v>
          </cell>
          <cell r="E130">
            <v>77.84057</v>
          </cell>
          <cell r="F130">
            <v>93.614430000000013</v>
          </cell>
          <cell r="G130">
            <v>83.856069999999988</v>
          </cell>
          <cell r="H130">
            <v>100.84893</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row>
        <row r="131">
          <cell r="D131" t="str">
            <v>R1700A</v>
          </cell>
          <cell r="E131">
            <v>0</v>
          </cell>
          <cell r="F131">
            <v>0</v>
          </cell>
          <cell r="G131">
            <v>0</v>
          </cell>
          <cell r="H131">
            <v>0</v>
          </cell>
          <cell r="I131">
            <v>399293.76910465752</v>
          </cell>
          <cell r="J131">
            <v>224602.74512136981</v>
          </cell>
          <cell r="K131">
            <v>604989.98832029221</v>
          </cell>
          <cell r="L131">
            <v>340306.86843016441</v>
          </cell>
          <cell r="M131">
            <v>0</v>
          </cell>
          <cell r="N131">
            <v>0</v>
          </cell>
          <cell r="O131">
            <v>0</v>
          </cell>
          <cell r="P131">
            <v>0</v>
          </cell>
          <cell r="Q131">
            <v>0</v>
          </cell>
          <cell r="R131">
            <v>0</v>
          </cell>
          <cell r="S131">
            <v>17393.024996675798</v>
          </cell>
          <cell r="T131">
            <v>9783.5765606301356</v>
          </cell>
          <cell r="U131">
            <v>0</v>
          </cell>
          <cell r="V131">
            <v>0</v>
          </cell>
          <cell r="W131">
            <v>0</v>
          </cell>
          <cell r="X131">
            <v>0</v>
          </cell>
          <cell r="Y131">
            <v>0</v>
          </cell>
          <cell r="Z131">
            <v>0</v>
          </cell>
          <cell r="AA131">
            <v>0</v>
          </cell>
          <cell r="AB131">
            <v>0</v>
          </cell>
        </row>
        <row r="132">
          <cell r="D132" t="str">
            <v>R1700B</v>
          </cell>
          <cell r="E132">
            <v>0</v>
          </cell>
          <cell r="F132">
            <v>0</v>
          </cell>
          <cell r="G132">
            <v>0</v>
          </cell>
          <cell r="H132">
            <v>0</v>
          </cell>
          <cell r="I132">
            <v>88089.457332894977</v>
          </cell>
          <cell r="J132">
            <v>49550.31974975342</v>
          </cell>
          <cell r="K132">
            <v>133468.75220252055</v>
          </cell>
          <cell r="L132">
            <v>75076.173113917815</v>
          </cell>
          <cell r="M132">
            <v>0</v>
          </cell>
          <cell r="N132">
            <v>0</v>
          </cell>
          <cell r="O132">
            <v>0</v>
          </cell>
          <cell r="P132">
            <v>0</v>
          </cell>
          <cell r="Q132">
            <v>0</v>
          </cell>
          <cell r="R132">
            <v>0</v>
          </cell>
          <cell r="S132">
            <v>3837.129163251142</v>
          </cell>
          <cell r="T132">
            <v>2158.3851543287674</v>
          </cell>
          <cell r="U132">
            <v>0</v>
          </cell>
          <cell r="V132">
            <v>0</v>
          </cell>
          <cell r="W132">
            <v>0</v>
          </cell>
          <cell r="X132">
            <v>0</v>
          </cell>
          <cell r="Y132">
            <v>0</v>
          </cell>
          <cell r="Z132">
            <v>0</v>
          </cell>
          <cell r="AA132">
            <v>0</v>
          </cell>
          <cell r="AB132">
            <v>0</v>
          </cell>
        </row>
        <row r="133">
          <cell r="D133" t="str">
            <v>R0900A</v>
          </cell>
          <cell r="E133">
            <v>64562.078390511793</v>
          </cell>
          <cell r="F133">
            <v>158467.06254119013</v>
          </cell>
          <cell r="G133">
            <v>79516.64238944446</v>
          </cell>
          <cell r="H133">
            <v>165149.94957807695</v>
          </cell>
          <cell r="I133">
            <v>0</v>
          </cell>
          <cell r="J133">
            <v>0</v>
          </cell>
          <cell r="K133">
            <v>100437.64765425891</v>
          </cell>
          <cell r="L133">
            <v>208601.26820499942</v>
          </cell>
          <cell r="M133">
            <v>0</v>
          </cell>
          <cell r="N133">
            <v>0</v>
          </cell>
          <cell r="O133">
            <v>0</v>
          </cell>
          <cell r="P133">
            <v>0</v>
          </cell>
          <cell r="Q133">
            <v>13082.14394021766</v>
          </cell>
          <cell r="R133">
            <v>27170.606645067444</v>
          </cell>
          <cell r="S133">
            <v>0</v>
          </cell>
          <cell r="T133">
            <v>0</v>
          </cell>
          <cell r="U133">
            <v>0</v>
          </cell>
          <cell r="V133">
            <v>0</v>
          </cell>
          <cell r="W133">
            <v>0</v>
          </cell>
          <cell r="X133">
            <v>0</v>
          </cell>
          <cell r="Y133">
            <v>0</v>
          </cell>
          <cell r="Z133">
            <v>0</v>
          </cell>
          <cell r="AA133">
            <v>0</v>
          </cell>
          <cell r="AB133">
            <v>0</v>
          </cell>
        </row>
        <row r="134">
          <cell r="D134" t="str">
            <v>R0900B</v>
          </cell>
          <cell r="E134">
            <v>0</v>
          </cell>
          <cell r="F134">
            <v>0</v>
          </cell>
          <cell r="G134">
            <v>0</v>
          </cell>
          <cell r="H134">
            <v>0</v>
          </cell>
          <cell r="I134">
            <v>52804.574092874602</v>
          </cell>
          <cell r="J134">
            <v>109671.03850058574</v>
          </cell>
          <cell r="K134">
            <v>53279.769101568803</v>
          </cell>
          <cell r="L134">
            <v>110657.98198018139</v>
          </cell>
          <cell r="M134">
            <v>0</v>
          </cell>
          <cell r="N134">
            <v>0</v>
          </cell>
          <cell r="O134">
            <v>0</v>
          </cell>
          <cell r="P134">
            <v>0</v>
          </cell>
          <cell r="Q134">
            <v>0</v>
          </cell>
          <cell r="R134">
            <v>0</v>
          </cell>
          <cell r="S134">
            <v>14638.809078165072</v>
          </cell>
          <cell r="T134">
            <v>30403.680393112078</v>
          </cell>
          <cell r="U134">
            <v>0</v>
          </cell>
          <cell r="V134">
            <v>0</v>
          </cell>
          <cell r="W134">
            <v>0</v>
          </cell>
          <cell r="X134">
            <v>0</v>
          </cell>
          <cell r="Y134">
            <v>0</v>
          </cell>
          <cell r="Z134">
            <v>0</v>
          </cell>
          <cell r="AA134">
            <v>0</v>
          </cell>
          <cell r="AB134">
            <v>0</v>
          </cell>
        </row>
        <row r="135">
          <cell r="D135" t="str">
            <v>R0900C</v>
          </cell>
          <cell r="E135">
            <v>100577.34286643742</v>
          </cell>
          <cell r="F135">
            <v>188652.12197042126</v>
          </cell>
          <cell r="G135">
            <v>117968.27008893086</v>
          </cell>
          <cell r="H135">
            <v>196613.78348155139</v>
          </cell>
          <cell r="I135">
            <v>0</v>
          </cell>
          <cell r="J135">
            <v>0</v>
          </cell>
          <cell r="K135">
            <v>147751.31636442256</v>
          </cell>
          <cell r="L135">
            <v>246252.19394070425</v>
          </cell>
          <cell r="M135">
            <v>0</v>
          </cell>
          <cell r="N135">
            <v>0</v>
          </cell>
          <cell r="O135">
            <v>0</v>
          </cell>
          <cell r="P135">
            <v>0</v>
          </cell>
          <cell r="Q135">
            <v>19409.241149718328</v>
          </cell>
          <cell r="R135">
            <v>32348.735249530553</v>
          </cell>
          <cell r="S135">
            <v>0</v>
          </cell>
          <cell r="T135">
            <v>0</v>
          </cell>
          <cell r="U135">
            <v>0</v>
          </cell>
          <cell r="V135">
            <v>0</v>
          </cell>
          <cell r="W135">
            <v>0</v>
          </cell>
          <cell r="X135">
            <v>0</v>
          </cell>
          <cell r="Y135">
            <v>0</v>
          </cell>
          <cell r="Z135">
            <v>0</v>
          </cell>
          <cell r="AA135">
            <v>0</v>
          </cell>
          <cell r="AB135">
            <v>0</v>
          </cell>
        </row>
        <row r="136">
          <cell r="D136" t="str">
            <v>R0900D</v>
          </cell>
          <cell r="E136">
            <v>15305.455516552454</v>
          </cell>
          <cell r="F136">
            <v>30965.90039963551</v>
          </cell>
          <cell r="G136">
            <v>19361.110797945257</v>
          </cell>
          <cell r="H136">
            <v>32268.517996575421</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row>
        <row r="137">
          <cell r="D137" t="str">
            <v>R0900E</v>
          </cell>
          <cell r="E137">
            <v>323029.88090472412</v>
          </cell>
          <cell r="F137">
            <v>759423.13960361085</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row>
        <row r="138">
          <cell r="D138" t="str">
            <v>R0900F</v>
          </cell>
          <cell r="E138">
            <v>546.20489999999995</v>
          </cell>
          <cell r="F138">
            <v>1060.2800999999999</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row>
        <row r="139">
          <cell r="D139" t="str">
            <v>R0900G</v>
          </cell>
          <cell r="E139">
            <v>92.194400000000002</v>
          </cell>
          <cell r="F139">
            <v>178.96560000000002</v>
          </cell>
          <cell r="G139">
            <v>116.22219999999999</v>
          </cell>
          <cell r="H139">
            <v>225.6078</v>
          </cell>
          <cell r="I139">
            <v>0</v>
          </cell>
          <cell r="J139">
            <v>0</v>
          </cell>
          <cell r="K139">
            <v>97.760199999999983</v>
          </cell>
          <cell r="L139">
            <v>189.7698</v>
          </cell>
          <cell r="M139">
            <v>0</v>
          </cell>
          <cell r="N139">
            <v>0</v>
          </cell>
          <cell r="O139">
            <v>0</v>
          </cell>
          <cell r="P139">
            <v>0</v>
          </cell>
          <cell r="Q139">
            <v>13.581299999999999</v>
          </cell>
          <cell r="R139">
            <v>26.363700000000001</v>
          </cell>
          <cell r="S139">
            <v>0</v>
          </cell>
          <cell r="T139">
            <v>0</v>
          </cell>
          <cell r="U139">
            <v>0</v>
          </cell>
          <cell r="V139">
            <v>0</v>
          </cell>
          <cell r="W139">
            <v>0</v>
          </cell>
          <cell r="X139">
            <v>0</v>
          </cell>
          <cell r="Y139">
            <v>0</v>
          </cell>
          <cell r="Z139">
            <v>0</v>
          </cell>
          <cell r="AA139">
            <v>0</v>
          </cell>
          <cell r="AB139">
            <v>0</v>
          </cell>
        </row>
        <row r="140">
          <cell r="D140" t="str">
            <v>R0900H</v>
          </cell>
          <cell r="E140">
            <v>49.039000000000001</v>
          </cell>
          <cell r="F140">
            <v>80.01100000000001</v>
          </cell>
          <cell r="G140">
            <v>61.808900000000001</v>
          </cell>
          <cell r="H140">
            <v>100.84610000000001</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row>
        <row r="141">
          <cell r="D141" t="str">
            <v>R0900I</v>
          </cell>
          <cell r="E141">
            <v>63.702057688579508</v>
          </cell>
          <cell r="F141">
            <v>196.11498753160814</v>
          </cell>
          <cell r="G141">
            <v>131.92170784773111</v>
          </cell>
          <cell r="H141">
            <v>210.73207876975417</v>
          </cell>
          <cell r="I141">
            <v>0</v>
          </cell>
          <cell r="J141">
            <v>0</v>
          </cell>
          <cell r="K141">
            <v>190.48015429662516</v>
          </cell>
          <cell r="L141">
            <v>304.27349322707676</v>
          </cell>
          <cell r="M141">
            <v>0</v>
          </cell>
          <cell r="N141">
            <v>0</v>
          </cell>
          <cell r="O141">
            <v>0</v>
          </cell>
          <cell r="P141">
            <v>0</v>
          </cell>
          <cell r="Q141">
            <v>29.254183822444229</v>
          </cell>
          <cell r="R141">
            <v>46.730709222865471</v>
          </cell>
          <cell r="S141">
            <v>0</v>
          </cell>
          <cell r="T141">
            <v>0</v>
          </cell>
          <cell r="U141">
            <v>0</v>
          </cell>
          <cell r="V141">
            <v>0</v>
          </cell>
          <cell r="W141">
            <v>0</v>
          </cell>
          <cell r="X141">
            <v>0</v>
          </cell>
          <cell r="Y141">
            <v>0</v>
          </cell>
          <cell r="Z141">
            <v>0</v>
          </cell>
          <cell r="AA141">
            <v>0</v>
          </cell>
          <cell r="AB141">
            <v>0</v>
          </cell>
        </row>
        <row r="142">
          <cell r="D142" t="str">
            <v>R0900J</v>
          </cell>
          <cell r="E142">
            <v>0</v>
          </cell>
          <cell r="F142">
            <v>0</v>
          </cell>
          <cell r="G142">
            <v>0</v>
          </cell>
          <cell r="H142">
            <v>0</v>
          </cell>
          <cell r="I142">
            <v>351.73973886986187</v>
          </cell>
          <cell r="J142">
            <v>730.53638072971319</v>
          </cell>
          <cell r="K142">
            <v>463.1236556506833</v>
          </cell>
          <cell r="L142">
            <v>961.87220788988111</v>
          </cell>
          <cell r="M142">
            <v>0</v>
          </cell>
          <cell r="N142">
            <v>0</v>
          </cell>
          <cell r="O142">
            <v>0</v>
          </cell>
          <cell r="P142">
            <v>0</v>
          </cell>
          <cell r="Q142">
            <v>0</v>
          </cell>
          <cell r="R142">
            <v>0</v>
          </cell>
          <cell r="S142">
            <v>77.045955821917545</v>
          </cell>
          <cell r="T142">
            <v>160.01852363013651</v>
          </cell>
          <cell r="U142">
            <v>0</v>
          </cell>
          <cell r="V142">
            <v>0</v>
          </cell>
          <cell r="W142">
            <v>0</v>
          </cell>
          <cell r="X142">
            <v>0</v>
          </cell>
          <cell r="Y142">
            <v>0</v>
          </cell>
          <cell r="Z142">
            <v>0</v>
          </cell>
          <cell r="AA142">
            <v>0</v>
          </cell>
          <cell r="AB142">
            <v>0</v>
          </cell>
        </row>
        <row r="143">
          <cell r="D143" t="str">
            <v>R0900K</v>
          </cell>
          <cell r="E143">
            <v>31.650268330398102</v>
          </cell>
          <cell r="F143">
            <v>84.671173000526565</v>
          </cell>
          <cell r="G143">
            <v>45.834342937302246</v>
          </cell>
          <cell r="H143">
            <v>90.984591203898489</v>
          </cell>
          <cell r="I143">
            <v>0</v>
          </cell>
          <cell r="J143">
            <v>0</v>
          </cell>
          <cell r="K143">
            <v>65.276533901474991</v>
          </cell>
          <cell r="L143">
            <v>129.57879117755485</v>
          </cell>
          <cell r="M143">
            <v>0</v>
          </cell>
          <cell r="N143">
            <v>0</v>
          </cell>
          <cell r="O143">
            <v>0</v>
          </cell>
          <cell r="P143">
            <v>0</v>
          </cell>
          <cell r="Q143">
            <v>10.163592004741796</v>
          </cell>
          <cell r="R143">
            <v>20.175488606427749</v>
          </cell>
          <cell r="S143">
            <v>0</v>
          </cell>
          <cell r="T143">
            <v>0</v>
          </cell>
          <cell r="U143">
            <v>0</v>
          </cell>
          <cell r="V143">
            <v>0</v>
          </cell>
          <cell r="W143">
            <v>0</v>
          </cell>
          <cell r="X143">
            <v>0</v>
          </cell>
          <cell r="Y143">
            <v>0</v>
          </cell>
          <cell r="Z143">
            <v>0</v>
          </cell>
          <cell r="AA143">
            <v>0</v>
          </cell>
          <cell r="AB143">
            <v>0</v>
          </cell>
        </row>
        <row r="144">
          <cell r="D144" t="str">
            <v>R0900L</v>
          </cell>
          <cell r="E144">
            <v>568.9790613133647</v>
          </cell>
          <cell r="F144">
            <v>1468.1806163215356</v>
          </cell>
          <cell r="G144">
            <v>2430.677670443225</v>
          </cell>
          <cell r="H144">
            <v>4825.0765696858043</v>
          </cell>
          <cell r="I144">
            <v>0</v>
          </cell>
          <cell r="J144">
            <v>0</v>
          </cell>
          <cell r="K144">
            <v>3092.1666366881987</v>
          </cell>
          <cell r="L144">
            <v>6138.181532530305</v>
          </cell>
          <cell r="M144">
            <v>0</v>
          </cell>
          <cell r="N144">
            <v>0</v>
          </cell>
          <cell r="O144">
            <v>0</v>
          </cell>
          <cell r="P144">
            <v>0</v>
          </cell>
          <cell r="Q144">
            <v>1343.356482965369</v>
          </cell>
          <cell r="R144">
            <v>2666.6628691700616</v>
          </cell>
          <cell r="S144">
            <v>0</v>
          </cell>
          <cell r="T144">
            <v>0</v>
          </cell>
          <cell r="U144">
            <v>0</v>
          </cell>
          <cell r="V144">
            <v>0</v>
          </cell>
          <cell r="W144">
            <v>0</v>
          </cell>
          <cell r="X144">
            <v>0</v>
          </cell>
          <cell r="Y144">
            <v>0</v>
          </cell>
          <cell r="Z144">
            <v>0</v>
          </cell>
          <cell r="AA144">
            <v>0</v>
          </cell>
          <cell r="AB144">
            <v>0</v>
          </cell>
        </row>
        <row r="145">
          <cell r="D145" t="str">
            <v>R0900M</v>
          </cell>
          <cell r="E145">
            <v>8574.2007996768443</v>
          </cell>
          <cell r="F145">
            <v>20875.485884526253</v>
          </cell>
          <cell r="G145">
            <v>34561.039593999703</v>
          </cell>
          <cell r="H145">
            <v>68606.242776148705</v>
          </cell>
          <cell r="I145">
            <v>0</v>
          </cell>
          <cell r="J145">
            <v>0</v>
          </cell>
          <cell r="K145">
            <v>45766.253027348743</v>
          </cell>
          <cell r="L145">
            <v>90849.427651304257</v>
          </cell>
          <cell r="M145">
            <v>0</v>
          </cell>
          <cell r="N145">
            <v>0</v>
          </cell>
          <cell r="O145">
            <v>0</v>
          </cell>
          <cell r="P145">
            <v>0</v>
          </cell>
          <cell r="Q145">
            <v>19101.075924733166</v>
          </cell>
          <cell r="R145">
            <v>37917.061164022547</v>
          </cell>
          <cell r="S145">
            <v>0</v>
          </cell>
          <cell r="T145">
            <v>0</v>
          </cell>
          <cell r="U145">
            <v>0</v>
          </cell>
          <cell r="V145">
            <v>0</v>
          </cell>
          <cell r="W145">
            <v>0</v>
          </cell>
          <cell r="X145">
            <v>0</v>
          </cell>
          <cell r="Y145">
            <v>0</v>
          </cell>
          <cell r="Z145">
            <v>0</v>
          </cell>
          <cell r="AA145">
            <v>0</v>
          </cell>
          <cell r="AB145">
            <v>0</v>
          </cell>
        </row>
        <row r="146">
          <cell r="D146" t="str">
            <v>R0900N</v>
          </cell>
          <cell r="E146">
            <v>671.76934650534622</v>
          </cell>
          <cell r="F146">
            <v>1556.2902902294627</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row>
        <row r="147">
          <cell r="D147" t="str">
            <v>R0900O</v>
          </cell>
          <cell r="E147">
            <v>1725.825041000229</v>
          </cell>
          <cell r="F147">
            <v>3670.3093383239552</v>
          </cell>
          <cell r="G147">
            <v>6213.6396682192153</v>
          </cell>
          <cell r="H147">
            <v>12061.771120660833</v>
          </cell>
          <cell r="I147">
            <v>0</v>
          </cell>
          <cell r="J147">
            <v>0</v>
          </cell>
          <cell r="K147">
            <v>7691.1696197260735</v>
          </cell>
          <cell r="L147">
            <v>14929.917497115322</v>
          </cell>
          <cell r="M147">
            <v>0</v>
          </cell>
          <cell r="N147">
            <v>0</v>
          </cell>
          <cell r="O147">
            <v>0</v>
          </cell>
          <cell r="P147">
            <v>0</v>
          </cell>
          <cell r="Q147">
            <v>3433.8038000000201</v>
          </cell>
          <cell r="R147">
            <v>6665.6191411765121</v>
          </cell>
          <cell r="S147">
            <v>0</v>
          </cell>
          <cell r="T147">
            <v>0</v>
          </cell>
          <cell r="U147">
            <v>0</v>
          </cell>
          <cell r="V147">
            <v>0</v>
          </cell>
          <cell r="W147">
            <v>0</v>
          </cell>
          <cell r="X147">
            <v>0</v>
          </cell>
          <cell r="Y147">
            <v>0</v>
          </cell>
          <cell r="Z147">
            <v>0</v>
          </cell>
          <cell r="AA147">
            <v>0</v>
          </cell>
          <cell r="AB147">
            <v>0</v>
          </cell>
        </row>
        <row r="148">
          <cell r="D148" t="str">
            <v>R0900P</v>
          </cell>
          <cell r="E148">
            <v>448.06936090893231</v>
          </cell>
          <cell r="F148">
            <v>921.47905748287678</v>
          </cell>
          <cell r="G148">
            <v>1560.0154009531961</v>
          </cell>
          <cell r="H148">
            <v>3028.2651900856163</v>
          </cell>
          <cell r="I148">
            <v>0</v>
          </cell>
          <cell r="J148">
            <v>0</v>
          </cell>
          <cell r="K148">
            <v>1930.9721275171225</v>
          </cell>
          <cell r="L148">
            <v>3748.3576592979462</v>
          </cell>
          <cell r="M148">
            <v>0</v>
          </cell>
          <cell r="N148">
            <v>0</v>
          </cell>
          <cell r="O148">
            <v>0</v>
          </cell>
          <cell r="P148">
            <v>0</v>
          </cell>
          <cell r="Q148">
            <v>862.10304889269412</v>
          </cell>
          <cell r="R148">
            <v>1673.4941537328768</v>
          </cell>
          <cell r="S148">
            <v>0</v>
          </cell>
          <cell r="T148">
            <v>0</v>
          </cell>
          <cell r="U148">
            <v>0</v>
          </cell>
          <cell r="V148">
            <v>0</v>
          </cell>
          <cell r="W148">
            <v>0</v>
          </cell>
          <cell r="X148">
            <v>0</v>
          </cell>
          <cell r="Y148">
            <v>0</v>
          </cell>
          <cell r="Z148">
            <v>0</v>
          </cell>
          <cell r="AA148">
            <v>0</v>
          </cell>
          <cell r="AB148">
            <v>0</v>
          </cell>
        </row>
        <row r="149">
          <cell r="D149" t="str">
            <v>R0900Q</v>
          </cell>
          <cell r="E149">
            <v>6534.2713923703459</v>
          </cell>
          <cell r="F149">
            <v>13260.367934417874</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row>
        <row r="150">
          <cell r="D150" t="str">
            <v>R0900R</v>
          </cell>
          <cell r="E150">
            <v>291610.05724185327</v>
          </cell>
          <cell r="F150">
            <v>577315.72963162698</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row>
        <row r="151">
          <cell r="D151" t="str">
            <v>R0900S</v>
          </cell>
          <cell r="E151">
            <v>7087.3134090575895</v>
          </cell>
          <cell r="F151">
            <v>11803.100475205496</v>
          </cell>
          <cell r="G151">
            <v>7538.4779934511816</v>
          </cell>
          <cell r="H151">
            <v>12299.621989315085</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row>
        <row r="152">
          <cell r="D152" t="str">
            <v>R0900T</v>
          </cell>
          <cell r="E152">
            <v>31725.812472392045</v>
          </cell>
          <cell r="F152">
            <v>65692.062995517103</v>
          </cell>
          <cell r="G152">
            <v>33726.327132368584</v>
          </cell>
          <cell r="H152">
            <v>68474.664177839266</v>
          </cell>
          <cell r="I152">
            <v>0</v>
          </cell>
          <cell r="J152">
            <v>0</v>
          </cell>
          <cell r="K152">
            <v>39843.28232293421</v>
          </cell>
          <cell r="L152">
            <v>80893.936837472502</v>
          </cell>
          <cell r="M152">
            <v>0</v>
          </cell>
          <cell r="N152">
            <v>0</v>
          </cell>
          <cell r="O152">
            <v>0</v>
          </cell>
          <cell r="P152">
            <v>0</v>
          </cell>
          <cell r="Q152">
            <v>5550.6260453557297</v>
          </cell>
          <cell r="R152">
            <v>11269.452879964665</v>
          </cell>
          <cell r="S152">
            <v>0</v>
          </cell>
          <cell r="T152">
            <v>0</v>
          </cell>
          <cell r="U152">
            <v>0</v>
          </cell>
          <cell r="V152">
            <v>0</v>
          </cell>
          <cell r="W152">
            <v>0</v>
          </cell>
          <cell r="X152">
            <v>0</v>
          </cell>
          <cell r="Y152">
            <v>0</v>
          </cell>
          <cell r="Z152">
            <v>0</v>
          </cell>
          <cell r="AA152">
            <v>0</v>
          </cell>
          <cell r="AB152">
            <v>0</v>
          </cell>
        </row>
        <row r="153">
          <cell r="D153" t="str">
            <v>R0900U</v>
          </cell>
          <cell r="E153">
            <v>22008.395045749927</v>
          </cell>
          <cell r="F153">
            <v>36844.853230684988</v>
          </cell>
          <cell r="G153">
            <v>23538.861626738879</v>
          </cell>
          <cell r="H153">
            <v>38405.511075205533</v>
          </cell>
          <cell r="I153">
            <v>0</v>
          </cell>
          <cell r="J153">
            <v>0</v>
          </cell>
          <cell r="K153">
            <v>27808.121389474189</v>
          </cell>
          <cell r="L153">
            <v>45371.145424931565</v>
          </cell>
          <cell r="M153">
            <v>0</v>
          </cell>
          <cell r="N153">
            <v>0</v>
          </cell>
          <cell r="O153">
            <v>0</v>
          </cell>
          <cell r="P153">
            <v>0</v>
          </cell>
          <cell r="Q153">
            <v>3873.9866504330589</v>
          </cell>
          <cell r="R153">
            <v>6320.7150612328842</v>
          </cell>
          <cell r="S153">
            <v>0</v>
          </cell>
          <cell r="T153">
            <v>0</v>
          </cell>
          <cell r="U153">
            <v>0</v>
          </cell>
          <cell r="V153">
            <v>0</v>
          </cell>
          <cell r="W153">
            <v>0</v>
          </cell>
          <cell r="X153">
            <v>0</v>
          </cell>
          <cell r="Y153">
            <v>0</v>
          </cell>
          <cell r="Z153">
            <v>0</v>
          </cell>
          <cell r="AA153">
            <v>0</v>
          </cell>
          <cell r="AB153">
            <v>0</v>
          </cell>
        </row>
        <row r="154">
          <cell r="D154" t="str">
            <v>R0900V</v>
          </cell>
          <cell r="E154">
            <v>0</v>
          </cell>
          <cell r="F154">
            <v>0</v>
          </cell>
          <cell r="G154">
            <v>0</v>
          </cell>
          <cell r="H154">
            <v>0</v>
          </cell>
          <cell r="I154">
            <v>48999.898700614292</v>
          </cell>
          <cell r="J154">
            <v>99484.642816398715</v>
          </cell>
          <cell r="K154">
            <v>55492.452000855126</v>
          </cell>
          <cell r="L154">
            <v>112666.49345628166</v>
          </cell>
          <cell r="M154">
            <v>0</v>
          </cell>
          <cell r="N154">
            <v>0</v>
          </cell>
          <cell r="O154">
            <v>0</v>
          </cell>
          <cell r="P154">
            <v>0</v>
          </cell>
          <cell r="Q154">
            <v>0</v>
          </cell>
          <cell r="R154">
            <v>0</v>
          </cell>
          <cell r="S154">
            <v>9623.3143074061099</v>
          </cell>
          <cell r="T154">
            <v>19538.244199885135</v>
          </cell>
          <cell r="U154">
            <v>0</v>
          </cell>
          <cell r="V154">
            <v>0</v>
          </cell>
          <cell r="W154">
            <v>0</v>
          </cell>
          <cell r="X154">
            <v>0</v>
          </cell>
          <cell r="Y154">
            <v>0</v>
          </cell>
          <cell r="Z154">
            <v>0</v>
          </cell>
          <cell r="AA154">
            <v>0</v>
          </cell>
          <cell r="AB154">
            <v>0</v>
          </cell>
        </row>
        <row r="155">
          <cell r="D155" t="str">
            <v>R0900X</v>
          </cell>
          <cell r="E155">
            <v>474.01949999999994</v>
          </cell>
          <cell r="F155">
            <v>920.15549999999996</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row>
        <row r="156">
          <cell r="D156" t="str">
            <v>R0900Y</v>
          </cell>
          <cell r="E156">
            <v>437.36054999999993</v>
          </cell>
          <cell r="F156">
            <v>887.97445000000005</v>
          </cell>
          <cell r="G156">
            <v>933.94949999999994</v>
          </cell>
          <cell r="H156">
            <v>1896.2005000000001</v>
          </cell>
          <cell r="I156">
            <v>0</v>
          </cell>
          <cell r="J156">
            <v>0</v>
          </cell>
          <cell r="K156">
            <v>1791.1970999999996</v>
          </cell>
          <cell r="L156">
            <v>3636.6729</v>
          </cell>
          <cell r="M156">
            <v>700.35239999999999</v>
          </cell>
          <cell r="N156">
            <v>1421.9276000000002</v>
          </cell>
          <cell r="O156">
            <v>361.22129999999993</v>
          </cell>
          <cell r="P156">
            <v>733.38869999999997</v>
          </cell>
          <cell r="Q156">
            <v>215.64674999999997</v>
          </cell>
          <cell r="R156">
            <v>437.82825000000003</v>
          </cell>
          <cell r="S156">
            <v>0</v>
          </cell>
          <cell r="T156">
            <v>0</v>
          </cell>
          <cell r="U156">
            <v>0</v>
          </cell>
          <cell r="V156">
            <v>0</v>
          </cell>
          <cell r="W156">
            <v>0</v>
          </cell>
          <cell r="X156">
            <v>0</v>
          </cell>
          <cell r="Y156">
            <v>0</v>
          </cell>
          <cell r="Z156">
            <v>0</v>
          </cell>
          <cell r="AA156">
            <v>0</v>
          </cell>
          <cell r="AB156">
            <v>0</v>
          </cell>
        </row>
        <row r="157">
          <cell r="D157" t="str">
            <v>R0900Z</v>
          </cell>
          <cell r="E157">
            <v>12.321499999999999</v>
          </cell>
          <cell r="F157">
            <v>20.103499999999997</v>
          </cell>
          <cell r="G157">
            <v>15.528700000000001</v>
          </cell>
          <cell r="H157">
            <v>25.336300000000001</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row>
        <row r="158">
          <cell r="D158" t="str">
            <v>R0900AA</v>
          </cell>
          <cell r="E158">
            <v>30.2209</v>
          </cell>
          <cell r="F158">
            <v>58.664100000000005</v>
          </cell>
          <cell r="G158">
            <v>38.096999999999994</v>
          </cell>
          <cell r="H158">
            <v>73.953000000000003</v>
          </cell>
          <cell r="I158">
            <v>0</v>
          </cell>
          <cell r="J158">
            <v>0</v>
          </cell>
          <cell r="K158">
            <v>32.045000000000002</v>
          </cell>
          <cell r="L158">
            <v>62.204999999999998</v>
          </cell>
          <cell r="M158">
            <v>0</v>
          </cell>
          <cell r="N158">
            <v>0</v>
          </cell>
          <cell r="O158">
            <v>0</v>
          </cell>
          <cell r="P158">
            <v>0</v>
          </cell>
          <cell r="Q158">
            <v>4.4523000000000001</v>
          </cell>
          <cell r="R158">
            <v>8.6427000000000014</v>
          </cell>
          <cell r="S158">
            <v>0</v>
          </cell>
          <cell r="T158">
            <v>0</v>
          </cell>
          <cell r="U158">
            <v>0</v>
          </cell>
          <cell r="V158">
            <v>0</v>
          </cell>
          <cell r="W158">
            <v>0</v>
          </cell>
          <cell r="X158">
            <v>0</v>
          </cell>
          <cell r="Y158">
            <v>0</v>
          </cell>
          <cell r="Z158">
            <v>0</v>
          </cell>
          <cell r="AA158">
            <v>0</v>
          </cell>
          <cell r="AB158">
            <v>0</v>
          </cell>
        </row>
        <row r="159">
          <cell r="D159" t="str">
            <v>A0900AA</v>
          </cell>
          <cell r="E159">
            <v>934.09389999999985</v>
          </cell>
          <cell r="F159">
            <v>1854.2460999999998</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row>
        <row r="160">
          <cell r="D160" t="str">
            <v>A0900V</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row>
        <row r="161">
          <cell r="D161" t="str">
            <v>A0900Y</v>
          </cell>
          <cell r="E161">
            <v>59.55127499999999</v>
          </cell>
          <cell r="F161">
            <v>118.213725</v>
          </cell>
          <cell r="G161">
            <v>75.073499999999996</v>
          </cell>
          <cell r="H161">
            <v>149.0265</v>
          </cell>
          <cell r="I161">
            <v>0</v>
          </cell>
          <cell r="J161">
            <v>0</v>
          </cell>
          <cell r="K161">
            <v>63.147500000000001</v>
          </cell>
          <cell r="L161">
            <v>125.35250000000001</v>
          </cell>
          <cell r="M161">
            <v>0</v>
          </cell>
          <cell r="N161">
            <v>0</v>
          </cell>
          <cell r="O161">
            <v>0</v>
          </cell>
          <cell r="P161">
            <v>0</v>
          </cell>
          <cell r="Q161">
            <v>8.7719749999999994</v>
          </cell>
          <cell r="R161">
            <v>17.413025000000001</v>
          </cell>
          <cell r="S161">
            <v>0</v>
          </cell>
          <cell r="T161">
            <v>0</v>
          </cell>
          <cell r="U161">
            <v>0</v>
          </cell>
          <cell r="V161">
            <v>0</v>
          </cell>
          <cell r="W161">
            <v>0</v>
          </cell>
          <cell r="X161">
            <v>0</v>
          </cell>
          <cell r="Y161">
            <v>0</v>
          </cell>
          <cell r="Z161">
            <v>0</v>
          </cell>
          <cell r="AA161">
            <v>0</v>
          </cell>
          <cell r="AB161">
            <v>0</v>
          </cell>
        </row>
        <row r="162">
          <cell r="D162" t="str">
            <v>A0900Z</v>
          </cell>
          <cell r="E162">
            <v>24.316875</v>
          </cell>
          <cell r="F162">
            <v>40.528125000000003</v>
          </cell>
          <cell r="G162">
            <v>30.64875</v>
          </cell>
          <cell r="H162">
            <v>51.081249999999997</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row>
        <row r="163">
          <cell r="D163" t="str">
            <v>A0900AB</v>
          </cell>
          <cell r="E163">
            <v>0</v>
          </cell>
          <cell r="F163">
            <v>0</v>
          </cell>
          <cell r="G163">
            <v>0</v>
          </cell>
          <cell r="H163">
            <v>0</v>
          </cell>
          <cell r="I163">
            <v>95820.846276342374</v>
          </cell>
          <cell r="J163">
            <v>199012.5268816342</v>
          </cell>
          <cell r="K163">
            <v>113195.83056159977</v>
          </cell>
          <cell r="L163">
            <v>235099.03270486117</v>
          </cell>
          <cell r="M163">
            <v>0</v>
          </cell>
          <cell r="N163">
            <v>0</v>
          </cell>
          <cell r="O163">
            <v>0</v>
          </cell>
          <cell r="P163">
            <v>0</v>
          </cell>
          <cell r="Q163">
            <v>0</v>
          </cell>
          <cell r="R163">
            <v>0</v>
          </cell>
          <cell r="S163">
            <v>15756.605473851101</v>
          </cell>
          <cell r="T163">
            <v>32725.257522613832</v>
          </cell>
          <cell r="U163">
            <v>0</v>
          </cell>
          <cell r="V163">
            <v>0</v>
          </cell>
          <cell r="W163">
            <v>0</v>
          </cell>
          <cell r="X163">
            <v>0</v>
          </cell>
          <cell r="Y163">
            <v>0</v>
          </cell>
          <cell r="Z163">
            <v>0</v>
          </cell>
          <cell r="AA163">
            <v>0</v>
          </cell>
          <cell r="AB163">
            <v>0</v>
          </cell>
        </row>
        <row r="164">
          <cell r="D164" t="str">
            <v>A0900AC</v>
          </cell>
          <cell r="E164">
            <v>43462.090189901748</v>
          </cell>
          <cell r="F164">
            <v>74283.961411428521</v>
          </cell>
          <cell r="G164">
            <v>46458.283308688762</v>
          </cell>
          <cell r="H164">
            <v>77430.47218114791</v>
          </cell>
          <cell r="I164">
            <v>0</v>
          </cell>
          <cell r="J164">
            <v>0</v>
          </cell>
          <cell r="K164">
            <v>54884.453407838118</v>
          </cell>
          <cell r="L164">
            <v>91474.089013063538</v>
          </cell>
          <cell r="M164">
            <v>0</v>
          </cell>
          <cell r="N164">
            <v>0</v>
          </cell>
          <cell r="O164">
            <v>0</v>
          </cell>
          <cell r="P164">
            <v>0</v>
          </cell>
          <cell r="Q164">
            <v>7646.0332397260381</v>
          </cell>
          <cell r="R164">
            <v>12743.388732876731</v>
          </cell>
          <cell r="S164">
            <v>0</v>
          </cell>
          <cell r="T164">
            <v>0</v>
          </cell>
          <cell r="U164">
            <v>0</v>
          </cell>
          <cell r="V164">
            <v>0</v>
          </cell>
          <cell r="W164">
            <v>0</v>
          </cell>
          <cell r="X164">
            <v>0</v>
          </cell>
          <cell r="Y164">
            <v>0</v>
          </cell>
          <cell r="Z164">
            <v>0</v>
          </cell>
          <cell r="AA164">
            <v>0</v>
          </cell>
          <cell r="AB164">
            <v>0</v>
          </cell>
        </row>
        <row r="165">
          <cell r="D165" t="str">
            <v>A0900AD</v>
          </cell>
          <cell r="E165">
            <v>62514.614660964246</v>
          </cell>
          <cell r="F165">
            <v>132364.64978326909</v>
          </cell>
          <cell r="G165">
            <v>66430.634834937111</v>
          </cell>
          <cell r="H165">
            <v>137971.31850333096</v>
          </cell>
          <cell r="I165">
            <v>0</v>
          </cell>
          <cell r="J165">
            <v>0</v>
          </cell>
          <cell r="K165">
            <v>78479.198853303227</v>
          </cell>
          <cell r="L165">
            <v>162995.25915686059</v>
          </cell>
          <cell r="M165">
            <v>0</v>
          </cell>
          <cell r="N165">
            <v>0</v>
          </cell>
          <cell r="O165">
            <v>0</v>
          </cell>
          <cell r="P165">
            <v>0</v>
          </cell>
          <cell r="Q165">
            <v>10933.045060969966</v>
          </cell>
          <cell r="R165">
            <v>22707.093588168394</v>
          </cell>
          <cell r="S165">
            <v>0</v>
          </cell>
          <cell r="T165">
            <v>0</v>
          </cell>
          <cell r="U165">
            <v>0</v>
          </cell>
          <cell r="V165">
            <v>0</v>
          </cell>
          <cell r="W165">
            <v>0</v>
          </cell>
          <cell r="X165">
            <v>0</v>
          </cell>
          <cell r="Y165">
            <v>0</v>
          </cell>
          <cell r="Z165">
            <v>0</v>
          </cell>
          <cell r="AA165">
            <v>0</v>
          </cell>
          <cell r="AB165">
            <v>0</v>
          </cell>
        </row>
        <row r="166">
          <cell r="D166" t="str">
            <v>A0900AE</v>
          </cell>
          <cell r="E166">
            <v>13992.905899506641</v>
          </cell>
          <cell r="F166">
            <v>23796.597023585982</v>
          </cell>
          <cell r="G166">
            <v>14878.582002706607</v>
          </cell>
          <cell r="H166">
            <v>24797.636671177675</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row>
        <row r="167">
          <cell r="D167" t="str">
            <v>A0900AF</v>
          </cell>
          <cell r="E167">
            <v>574859.23480261257</v>
          </cell>
          <cell r="F167">
            <v>1163378.6549527105</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row>
        <row r="168">
          <cell r="D168" t="str">
            <v>A0900G</v>
          </cell>
          <cell r="E168">
            <v>1353.0817123166621</v>
          </cell>
          <cell r="F168">
            <v>3112.5766181575559</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row>
        <row r="169">
          <cell r="D169" t="str">
            <v>A0900T</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row>
        <row r="170">
          <cell r="D170" t="str">
            <v>A0900U</v>
          </cell>
          <cell r="E170">
            <v>3407.0353785967936</v>
          </cell>
          <cell r="F170">
            <v>7396.22905124098</v>
          </cell>
          <cell r="G170">
            <v>12244.524425197496</v>
          </cell>
          <cell r="H170">
            <v>24306.294754496525</v>
          </cell>
          <cell r="I170">
            <v>0</v>
          </cell>
          <cell r="J170">
            <v>0</v>
          </cell>
          <cell r="K170">
            <v>15156.134761897752</v>
          </cell>
          <cell r="L170">
            <v>30086.058557200027</v>
          </cell>
          <cell r="M170">
            <v>0</v>
          </cell>
          <cell r="N170">
            <v>0</v>
          </cell>
          <cell r="O170">
            <v>0</v>
          </cell>
          <cell r="P170">
            <v>0</v>
          </cell>
          <cell r="Q170">
            <v>6766.6066614101937</v>
          </cell>
          <cell r="R170">
            <v>13432.21919354561</v>
          </cell>
          <cell r="S170">
            <v>0</v>
          </cell>
          <cell r="T170">
            <v>0</v>
          </cell>
          <cell r="U170">
            <v>0</v>
          </cell>
          <cell r="V170">
            <v>0</v>
          </cell>
          <cell r="W170">
            <v>0</v>
          </cell>
          <cell r="X170">
            <v>0</v>
          </cell>
          <cell r="Y170">
            <v>0</v>
          </cell>
          <cell r="Z170">
            <v>0</v>
          </cell>
          <cell r="AA170">
            <v>0</v>
          </cell>
          <cell r="AB170">
            <v>0</v>
          </cell>
        </row>
        <row r="171">
          <cell r="D171" t="str">
            <v>A0900W</v>
          </cell>
          <cell r="E171">
            <v>883.94588390239437</v>
          </cell>
          <cell r="F171">
            <v>1856.9068948116444</v>
          </cell>
          <cell r="G171">
            <v>3074.1542059246576</v>
          </cell>
          <cell r="H171">
            <v>6102.4255132534263</v>
          </cell>
          <cell r="I171">
            <v>0</v>
          </cell>
          <cell r="J171">
            <v>0</v>
          </cell>
          <cell r="K171">
            <v>3805.1419222046229</v>
          </cell>
          <cell r="L171">
            <v>7553.4906813912712</v>
          </cell>
          <cell r="M171">
            <v>0</v>
          </cell>
          <cell r="N171">
            <v>0</v>
          </cell>
          <cell r="O171">
            <v>0</v>
          </cell>
          <cell r="P171">
            <v>0</v>
          </cell>
          <cell r="Q171">
            <v>1698.8443311386982</v>
          </cell>
          <cell r="R171">
            <v>3372.3327767380138</v>
          </cell>
          <cell r="S171">
            <v>0</v>
          </cell>
          <cell r="T171">
            <v>0</v>
          </cell>
          <cell r="U171">
            <v>0</v>
          </cell>
          <cell r="V171">
            <v>0</v>
          </cell>
          <cell r="W171">
            <v>0</v>
          </cell>
          <cell r="X171">
            <v>0</v>
          </cell>
          <cell r="Y171">
            <v>0</v>
          </cell>
          <cell r="Z171">
            <v>0</v>
          </cell>
          <cell r="AA171">
            <v>0</v>
          </cell>
          <cell r="AB171">
            <v>0</v>
          </cell>
        </row>
        <row r="172">
          <cell r="D172" t="str">
            <v>A0900X</v>
          </cell>
          <cell r="E172">
            <v>13083.309361383026</v>
          </cell>
          <cell r="F172">
            <v>26520.74768126725</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row>
        <row r="173">
          <cell r="D173" t="str">
            <v>A0900N</v>
          </cell>
          <cell r="E173">
            <v>151051.86662938781</v>
          </cell>
          <cell r="F173">
            <v>356386.62254442676</v>
          </cell>
          <cell r="G173">
            <v>189560.91002828497</v>
          </cell>
          <cell r="H173">
            <v>371416.09458285186</v>
          </cell>
          <cell r="I173">
            <v>0</v>
          </cell>
          <cell r="J173">
            <v>0</v>
          </cell>
          <cell r="K173">
            <v>223996.64380346588</v>
          </cell>
          <cell r="L173">
            <v>438893.40046211233</v>
          </cell>
          <cell r="M173">
            <v>0</v>
          </cell>
          <cell r="N173">
            <v>0</v>
          </cell>
          <cell r="O173">
            <v>0</v>
          </cell>
          <cell r="P173">
            <v>0</v>
          </cell>
          <cell r="Q173">
            <v>31186.435271205999</v>
          </cell>
          <cell r="R173">
            <v>61105.247741167179</v>
          </cell>
          <cell r="S173">
            <v>0</v>
          </cell>
          <cell r="T173">
            <v>0</v>
          </cell>
          <cell r="U173">
            <v>0</v>
          </cell>
          <cell r="V173">
            <v>0</v>
          </cell>
          <cell r="W173">
            <v>0</v>
          </cell>
          <cell r="X173">
            <v>0</v>
          </cell>
          <cell r="Y173">
            <v>0</v>
          </cell>
          <cell r="Z173">
            <v>0</v>
          </cell>
          <cell r="AA173">
            <v>0</v>
          </cell>
          <cell r="AB173">
            <v>0</v>
          </cell>
        </row>
        <row r="174">
          <cell r="D174" t="str">
            <v>A0900P</v>
          </cell>
          <cell r="E174">
            <v>0</v>
          </cell>
          <cell r="F174">
            <v>0</v>
          </cell>
          <cell r="G174">
            <v>0</v>
          </cell>
          <cell r="H174">
            <v>0</v>
          </cell>
          <cell r="I174">
            <v>109110.90707868228</v>
          </cell>
          <cell r="J174">
            <v>221496.17715286952</v>
          </cell>
          <cell r="K174">
            <v>128895.74062292778</v>
          </cell>
          <cell r="L174">
            <v>261659.57611061251</v>
          </cell>
          <cell r="M174">
            <v>0</v>
          </cell>
          <cell r="N174">
            <v>0</v>
          </cell>
          <cell r="O174">
            <v>0</v>
          </cell>
          <cell r="P174">
            <v>0</v>
          </cell>
          <cell r="Q174">
            <v>0</v>
          </cell>
          <cell r="R174">
            <v>0</v>
          </cell>
          <cell r="S174">
            <v>17941.996920751251</v>
          </cell>
          <cell r="T174">
            <v>36422.42480107829</v>
          </cell>
          <cell r="U174">
            <v>0</v>
          </cell>
          <cell r="V174">
            <v>0</v>
          </cell>
          <cell r="W174">
            <v>0</v>
          </cell>
          <cell r="X174">
            <v>0</v>
          </cell>
          <cell r="Y174">
            <v>0</v>
          </cell>
          <cell r="Z174">
            <v>0</v>
          </cell>
          <cell r="AA174">
            <v>0</v>
          </cell>
          <cell r="AB174">
            <v>0</v>
          </cell>
        </row>
        <row r="175">
          <cell r="D175" t="str">
            <v>A0900O</v>
          </cell>
          <cell r="E175">
            <v>217405.22267142785</v>
          </cell>
          <cell r="F175">
            <v>397861.35976979817</v>
          </cell>
          <cell r="G175">
            <v>259589.73254787439</v>
          </cell>
          <cell r="H175">
            <v>414649.92155575036</v>
          </cell>
          <cell r="I175">
            <v>0</v>
          </cell>
          <cell r="J175">
            <v>0</v>
          </cell>
          <cell r="K175">
            <v>306679.05352889502</v>
          </cell>
          <cell r="L175">
            <v>489866.87518210971</v>
          </cell>
          <cell r="M175">
            <v>0</v>
          </cell>
          <cell r="N175">
            <v>0</v>
          </cell>
          <cell r="O175">
            <v>0</v>
          </cell>
          <cell r="P175">
            <v>0</v>
          </cell>
          <cell r="Q175">
            <v>42709.539167576761</v>
          </cell>
          <cell r="R175">
            <v>68221.375772326239</v>
          </cell>
          <cell r="S175">
            <v>0</v>
          </cell>
          <cell r="T175">
            <v>0</v>
          </cell>
          <cell r="U175">
            <v>0</v>
          </cell>
          <cell r="V175">
            <v>0</v>
          </cell>
          <cell r="W175">
            <v>0</v>
          </cell>
          <cell r="X175">
            <v>0</v>
          </cell>
          <cell r="Y175">
            <v>0</v>
          </cell>
          <cell r="Z175">
            <v>0</v>
          </cell>
          <cell r="AA175">
            <v>0</v>
          </cell>
          <cell r="AB175">
            <v>0</v>
          </cell>
        </row>
        <row r="176">
          <cell r="D176" t="str">
            <v>A0900M</v>
          </cell>
          <cell r="E176">
            <v>39649.489669851129</v>
          </cell>
          <cell r="F176">
            <v>76370.540216007706</v>
          </cell>
          <cell r="G176">
            <v>51746.782836969876</v>
          </cell>
          <cell r="H176">
            <v>79583.185137179811</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row>
        <row r="177">
          <cell r="D177" t="str">
            <v>A0900L</v>
          </cell>
          <cell r="E177">
            <v>707700.52639594814</v>
          </cell>
          <cell r="F177">
            <v>1617035.0837249258</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row>
        <row r="178">
          <cell r="D178" t="str">
            <v>A0900Q</v>
          </cell>
          <cell r="E178">
            <v>1076.3449499999999</v>
          </cell>
          <cell r="F178">
            <v>2136.6250500000001</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row>
        <row r="179">
          <cell r="D179" t="str">
            <v>A0900S</v>
          </cell>
          <cell r="E179">
            <v>181.6772</v>
          </cell>
          <cell r="F179">
            <v>360.64280000000008</v>
          </cell>
          <cell r="G179">
            <v>229.02777499999996</v>
          </cell>
          <cell r="H179">
            <v>454.637225</v>
          </cell>
          <cell r="I179">
            <v>0</v>
          </cell>
          <cell r="J179">
            <v>0</v>
          </cell>
          <cell r="K179">
            <v>192.64677499999999</v>
          </cell>
          <cell r="L179">
            <v>382.41822500000006</v>
          </cell>
          <cell r="M179">
            <v>0</v>
          </cell>
          <cell r="N179">
            <v>0</v>
          </cell>
          <cell r="O179">
            <v>0</v>
          </cell>
          <cell r="P179">
            <v>0</v>
          </cell>
          <cell r="Q179">
            <v>26.763149999999996</v>
          </cell>
          <cell r="R179">
            <v>53.126850000000005</v>
          </cell>
          <cell r="S179">
            <v>0</v>
          </cell>
          <cell r="T179">
            <v>0</v>
          </cell>
          <cell r="U179">
            <v>0</v>
          </cell>
          <cell r="V179">
            <v>0</v>
          </cell>
          <cell r="W179">
            <v>0</v>
          </cell>
          <cell r="X179">
            <v>0</v>
          </cell>
          <cell r="Y179">
            <v>0</v>
          </cell>
          <cell r="Z179">
            <v>0</v>
          </cell>
          <cell r="AA179">
            <v>0</v>
          </cell>
          <cell r="AB179">
            <v>0</v>
          </cell>
        </row>
        <row r="180">
          <cell r="D180" t="str">
            <v>A0900R</v>
          </cell>
          <cell r="E180">
            <v>96.787499999999994</v>
          </cell>
          <cell r="F180">
            <v>161.3125</v>
          </cell>
          <cell r="G180">
            <v>121.99124999999999</v>
          </cell>
          <cell r="H180">
            <v>203.31874999999999</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row>
        <row r="181">
          <cell r="D181" t="str">
            <v>A0900A</v>
          </cell>
          <cell r="E181">
            <v>2185.7001770530287</v>
          </cell>
          <cell r="F181">
            <v>2496.6632849920429</v>
          </cell>
          <cell r="G181">
            <v>3600.0897303437232</v>
          </cell>
          <cell r="H181">
            <v>2682.8022701830291</v>
          </cell>
          <cell r="I181">
            <v>0</v>
          </cell>
          <cell r="J181">
            <v>0</v>
          </cell>
          <cell r="K181">
            <v>4750.1228878213115</v>
          </cell>
          <cell r="L181">
            <v>3539.1830695020335</v>
          </cell>
          <cell r="M181">
            <v>0</v>
          </cell>
          <cell r="N181">
            <v>0</v>
          </cell>
          <cell r="O181">
            <v>0</v>
          </cell>
          <cell r="P181">
            <v>0</v>
          </cell>
          <cell r="Q181">
            <v>798.30350060325395</v>
          </cell>
          <cell r="R181">
            <v>594.90011978660482</v>
          </cell>
          <cell r="S181">
            <v>0</v>
          </cell>
          <cell r="T181">
            <v>0</v>
          </cell>
          <cell r="U181">
            <v>0</v>
          </cell>
          <cell r="V181">
            <v>0</v>
          </cell>
          <cell r="W181">
            <v>0</v>
          </cell>
          <cell r="X181">
            <v>0</v>
          </cell>
          <cell r="Y181">
            <v>0</v>
          </cell>
          <cell r="Z181">
            <v>0</v>
          </cell>
          <cell r="AA181">
            <v>0</v>
          </cell>
          <cell r="AB181">
            <v>0</v>
          </cell>
        </row>
        <row r="182">
          <cell r="D182" t="str">
            <v>A0900B</v>
          </cell>
          <cell r="E182">
            <v>0</v>
          </cell>
          <cell r="F182">
            <v>0</v>
          </cell>
          <cell r="G182">
            <v>0</v>
          </cell>
          <cell r="H182">
            <v>0</v>
          </cell>
          <cell r="I182">
            <v>3132.4268681664371</v>
          </cell>
          <cell r="J182">
            <v>3281.5074898418688</v>
          </cell>
          <cell r="K182">
            <v>4124.3705535576228</v>
          </cell>
          <cell r="L182">
            <v>4320.6679580333612</v>
          </cell>
          <cell r="M182">
            <v>0</v>
          </cell>
          <cell r="N182">
            <v>0</v>
          </cell>
          <cell r="O182">
            <v>0</v>
          </cell>
          <cell r="P182">
            <v>0</v>
          </cell>
          <cell r="Q182">
            <v>0</v>
          </cell>
          <cell r="R182">
            <v>0</v>
          </cell>
          <cell r="S182">
            <v>686.15028296363391</v>
          </cell>
          <cell r="T182">
            <v>718.80516645678028</v>
          </cell>
          <cell r="U182">
            <v>0</v>
          </cell>
          <cell r="V182">
            <v>0</v>
          </cell>
          <cell r="W182">
            <v>0</v>
          </cell>
          <cell r="X182">
            <v>0</v>
          </cell>
          <cell r="Y182">
            <v>0</v>
          </cell>
          <cell r="Z182">
            <v>0</v>
          </cell>
          <cell r="AA182">
            <v>0</v>
          </cell>
          <cell r="AB182">
            <v>0</v>
          </cell>
        </row>
        <row r="183">
          <cell r="D183" t="str">
            <v>A0900C</v>
          </cell>
          <cell r="E183">
            <v>3627.4236661369932</v>
          </cell>
          <cell r="F183">
            <v>6743.2435257573006</v>
          </cell>
          <cell r="G183">
            <v>5867.9053557098923</v>
          </cell>
          <cell r="H183">
            <v>7246.0044037736288</v>
          </cell>
          <cell r="I183">
            <v>0</v>
          </cell>
          <cell r="J183">
            <v>0</v>
          </cell>
          <cell r="K183">
            <v>7743.6047149235155</v>
          </cell>
          <cell r="L183">
            <v>9562.2194549919877</v>
          </cell>
          <cell r="M183">
            <v>0</v>
          </cell>
          <cell r="N183">
            <v>0</v>
          </cell>
          <cell r="O183">
            <v>0</v>
          </cell>
          <cell r="P183">
            <v>0</v>
          </cell>
          <cell r="Q183">
            <v>1301.1621012447163</v>
          </cell>
          <cell r="R183">
            <v>1606.7453149828586</v>
          </cell>
          <cell r="S183">
            <v>0</v>
          </cell>
          <cell r="T183">
            <v>0</v>
          </cell>
          <cell r="U183">
            <v>0</v>
          </cell>
          <cell r="V183">
            <v>0</v>
          </cell>
          <cell r="W183">
            <v>0</v>
          </cell>
          <cell r="X183">
            <v>0</v>
          </cell>
          <cell r="Y183">
            <v>0</v>
          </cell>
          <cell r="Z183">
            <v>0</v>
          </cell>
          <cell r="AA183">
            <v>0</v>
          </cell>
          <cell r="AB183">
            <v>0</v>
          </cell>
        </row>
        <row r="184">
          <cell r="D184" t="str">
            <v>A0900D</v>
          </cell>
          <cell r="E184">
            <v>939.54574586825584</v>
          </cell>
          <cell r="F184">
            <v>2501.6995412852957</v>
          </cell>
          <cell r="G184">
            <v>4141.7239460556684</v>
          </cell>
          <cell r="H184">
            <v>8221.6311167970744</v>
          </cell>
          <cell r="I184">
            <v>0</v>
          </cell>
          <cell r="J184">
            <v>0</v>
          </cell>
          <cell r="K184">
            <v>5144.7489571999231</v>
          </cell>
          <cell r="L184">
            <v>10212.710616531192</v>
          </cell>
          <cell r="M184">
            <v>0</v>
          </cell>
          <cell r="N184">
            <v>0</v>
          </cell>
          <cell r="O184">
            <v>0</v>
          </cell>
          <cell r="P184">
            <v>0</v>
          </cell>
          <cell r="Q184">
            <v>2288.982690209546</v>
          </cell>
          <cell r="R184">
            <v>4543.8014596696976</v>
          </cell>
          <cell r="S184">
            <v>0</v>
          </cell>
          <cell r="T184">
            <v>0</v>
          </cell>
          <cell r="U184">
            <v>0</v>
          </cell>
          <cell r="V184">
            <v>0</v>
          </cell>
          <cell r="W184">
            <v>0</v>
          </cell>
          <cell r="X184">
            <v>0</v>
          </cell>
          <cell r="Y184">
            <v>0</v>
          </cell>
          <cell r="Z184">
            <v>0</v>
          </cell>
          <cell r="AA184">
            <v>0</v>
          </cell>
          <cell r="AB184">
            <v>0</v>
          </cell>
        </row>
        <row r="185">
          <cell r="D185" t="str">
            <v>A0900E</v>
          </cell>
          <cell r="E185">
            <v>874.71944999999994</v>
          </cell>
          <cell r="F185">
            <v>1775.9455500000001</v>
          </cell>
          <cell r="G185">
            <v>1867.8989999999999</v>
          </cell>
          <cell r="H185">
            <v>3792.4010000000003</v>
          </cell>
          <cell r="I185">
            <v>0</v>
          </cell>
          <cell r="J185">
            <v>0</v>
          </cell>
          <cell r="K185">
            <v>3582.3925499999996</v>
          </cell>
          <cell r="L185">
            <v>7273.342450000001</v>
          </cell>
          <cell r="M185">
            <v>1400.7031499999998</v>
          </cell>
          <cell r="N185">
            <v>2843.8518500000005</v>
          </cell>
          <cell r="O185">
            <v>722.4442499999999</v>
          </cell>
          <cell r="P185">
            <v>1466.7807500000001</v>
          </cell>
          <cell r="Q185">
            <v>431.29349999999994</v>
          </cell>
          <cell r="R185">
            <v>875.65650000000005</v>
          </cell>
          <cell r="S185">
            <v>0</v>
          </cell>
          <cell r="T185">
            <v>0</v>
          </cell>
          <cell r="U185">
            <v>0</v>
          </cell>
          <cell r="V185">
            <v>0</v>
          </cell>
          <cell r="W185">
            <v>0</v>
          </cell>
          <cell r="X185">
            <v>0</v>
          </cell>
          <cell r="Y185">
            <v>0</v>
          </cell>
          <cell r="Z185">
            <v>0</v>
          </cell>
          <cell r="AA185">
            <v>0</v>
          </cell>
          <cell r="AB185">
            <v>0</v>
          </cell>
        </row>
        <row r="186">
          <cell r="D186" t="str">
            <v>A0900F</v>
          </cell>
          <cell r="E186">
            <v>17450.509062868234</v>
          </cell>
          <cell r="F186">
            <v>42189.943318421814</v>
          </cell>
          <cell r="G186">
            <v>69848.832130559356</v>
          </cell>
          <cell r="H186">
            <v>138655.14437857311</v>
          </cell>
          <cell r="I186">
            <v>0</v>
          </cell>
          <cell r="J186">
            <v>0</v>
          </cell>
          <cell r="K186">
            <v>86480.652473053662</v>
          </cell>
          <cell r="L186">
            <v>171670.5489390468</v>
          </cell>
          <cell r="M186">
            <v>0</v>
          </cell>
          <cell r="N186">
            <v>0</v>
          </cell>
          <cell r="O186">
            <v>0</v>
          </cell>
          <cell r="P186">
            <v>0</v>
          </cell>
          <cell r="Q186">
            <v>38603.81414499144</v>
          </cell>
          <cell r="R186">
            <v>76631.451959460624</v>
          </cell>
          <cell r="S186">
            <v>0</v>
          </cell>
          <cell r="T186">
            <v>0</v>
          </cell>
          <cell r="U186">
            <v>0</v>
          </cell>
          <cell r="V186">
            <v>0</v>
          </cell>
          <cell r="W186">
            <v>0</v>
          </cell>
          <cell r="X186">
            <v>0</v>
          </cell>
          <cell r="Y186">
            <v>0</v>
          </cell>
          <cell r="Z186">
            <v>0</v>
          </cell>
          <cell r="AA186">
            <v>0</v>
          </cell>
          <cell r="AB186">
            <v>0</v>
          </cell>
        </row>
        <row r="187">
          <cell r="D187" t="str">
            <v>A0800A</v>
          </cell>
          <cell r="E187">
            <v>1249.3245403936594</v>
          </cell>
          <cell r="F187">
            <v>1579.9754596063403</v>
          </cell>
          <cell r="G187">
            <v>1355.2144323842938</v>
          </cell>
          <cell r="H187">
            <v>1713.8905676157062</v>
          </cell>
          <cell r="I187">
            <v>0</v>
          </cell>
          <cell r="J187">
            <v>0</v>
          </cell>
          <cell r="K187">
            <v>4957.36949668753</v>
          </cell>
          <cell r="L187">
            <v>6269.4055033124714</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row>
        <row r="188">
          <cell r="D188" t="str">
            <v>A0800B</v>
          </cell>
          <cell r="E188">
            <v>0</v>
          </cell>
          <cell r="F188">
            <v>0</v>
          </cell>
          <cell r="G188">
            <v>0</v>
          </cell>
          <cell r="H188">
            <v>0</v>
          </cell>
          <cell r="I188">
            <v>3222.1775743599992</v>
          </cell>
          <cell r="J188">
            <v>4110.5024256400011</v>
          </cell>
          <cell r="K188">
            <v>11806.632295614996</v>
          </cell>
          <cell r="L188">
            <v>15061.612704385003</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row>
        <row r="189">
          <cell r="D189" t="str">
            <v>A0800C</v>
          </cell>
          <cell r="E189">
            <v>2022.8226366133849</v>
          </cell>
          <cell r="F189">
            <v>3212.3873633866151</v>
          </cell>
          <cell r="G189">
            <v>2277.9624005213368</v>
          </cell>
          <cell r="H189">
            <v>3617.5675994786629</v>
          </cell>
          <cell r="I189">
            <v>0</v>
          </cell>
          <cell r="J189">
            <v>0</v>
          </cell>
          <cell r="K189">
            <v>5623.339204794027</v>
          </cell>
          <cell r="L189">
            <v>8930.2657952059726</v>
          </cell>
          <cell r="M189">
            <v>0</v>
          </cell>
          <cell r="N189">
            <v>0</v>
          </cell>
          <cell r="O189">
            <v>0</v>
          </cell>
          <cell r="P189">
            <v>0</v>
          </cell>
          <cell r="Q189">
            <v>455.37764834279903</v>
          </cell>
          <cell r="R189">
            <v>723.17235165720115</v>
          </cell>
          <cell r="S189">
            <v>0</v>
          </cell>
          <cell r="T189">
            <v>0</v>
          </cell>
          <cell r="U189">
            <v>0</v>
          </cell>
          <cell r="V189">
            <v>0</v>
          </cell>
          <cell r="W189">
            <v>0</v>
          </cell>
          <cell r="X189">
            <v>0</v>
          </cell>
          <cell r="Y189">
            <v>0</v>
          </cell>
          <cell r="Z189">
            <v>0</v>
          </cell>
          <cell r="AA189">
            <v>0</v>
          </cell>
          <cell r="AB189">
            <v>0</v>
          </cell>
        </row>
        <row r="190">
          <cell r="D190" t="str">
            <v>A0500C</v>
          </cell>
          <cell r="E190">
            <v>0</v>
          </cell>
          <cell r="F190">
            <v>16224.058200000001</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row>
        <row r="191">
          <cell r="D191" t="str">
            <v>A0500F</v>
          </cell>
          <cell r="E191">
            <v>12538.305</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row>
        <row r="192">
          <cell r="D192" t="str">
            <v>A0500E</v>
          </cell>
          <cell r="E192">
            <v>80775.742499999993</v>
          </cell>
          <cell r="F192">
            <v>8975.0825000000004</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row>
        <row r="193">
          <cell r="D193" t="str">
            <v>A0500D</v>
          </cell>
          <cell r="E193">
            <v>4128.2114999999994</v>
          </cell>
          <cell r="F193">
            <v>1769.2334999999998</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row>
        <row r="194">
          <cell r="D194" t="str">
            <v>A0500B</v>
          </cell>
          <cell r="E194">
            <v>0</v>
          </cell>
          <cell r="F194">
            <v>0</v>
          </cell>
          <cell r="G194">
            <v>1214.9369999999999</v>
          </cell>
          <cell r="H194">
            <v>809.95800000000008</v>
          </cell>
          <cell r="I194">
            <v>0</v>
          </cell>
          <cell r="J194">
            <v>0</v>
          </cell>
          <cell r="K194">
            <v>3646.6770000000001</v>
          </cell>
          <cell r="L194">
            <v>2431.1179999999999</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row>
        <row r="195">
          <cell r="D195" t="str">
            <v>A0500S</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row>
        <row r="196">
          <cell r="D196" t="str">
            <v>A0500G</v>
          </cell>
          <cell r="E196">
            <v>0</v>
          </cell>
          <cell r="F196">
            <v>0</v>
          </cell>
          <cell r="G196">
            <v>0</v>
          </cell>
          <cell r="H196">
            <v>0</v>
          </cell>
          <cell r="I196">
            <v>19704.645678767123</v>
          </cell>
          <cell r="J196">
            <v>13136.430452511417</v>
          </cell>
          <cell r="K196">
            <v>69277.889230821922</v>
          </cell>
          <cell r="L196">
            <v>46185.259487214607</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row>
        <row r="197">
          <cell r="D197" t="str">
            <v>A0500H</v>
          </cell>
          <cell r="E197">
            <v>55934.720642843218</v>
          </cell>
          <cell r="F197">
            <v>37406.613174429229</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row>
      </sheetData>
      <sheetData sheetId="38"/>
      <sheetData sheetId="39" refreshError="1">
        <row r="5">
          <cell r="C5" t="str">
            <v>Element 2</v>
          </cell>
          <cell r="D5" t="str">
            <v>Year/Period</v>
          </cell>
          <cell r="E5" t="str">
            <v>DC</v>
          </cell>
          <cell r="F5" t="str">
            <v>IT Vie</v>
          </cell>
          <cell r="G5" t="str">
            <v>Hospi Vie</v>
          </cell>
          <cell r="I5" t="str">
            <v>IT RD</v>
          </cell>
          <cell r="J5" t="str">
            <v>CH</v>
          </cell>
          <cell r="K5" t="str">
            <v>CP</v>
          </cell>
          <cell r="L5" t="str">
            <v>UF</v>
          </cell>
          <cell r="M5" t="str">
            <v>Hospi RD</v>
          </cell>
          <cell r="N5" t="str">
            <v>DC Acc</v>
          </cell>
          <cell r="O5" t="str">
            <v>Hospi Acc</v>
          </cell>
          <cell r="P5" t="str">
            <v>PMP</v>
          </cell>
        </row>
        <row r="6">
          <cell r="C6" t="str">
            <v>A0700A</v>
          </cell>
          <cell r="D6" t="str">
            <v>2009/1</v>
          </cell>
          <cell r="I6">
            <v>-1758.06</v>
          </cell>
          <cell r="J6">
            <v>-2794.69</v>
          </cell>
          <cell r="M6">
            <v>-395.36</v>
          </cell>
          <cell r="Q6">
            <v>-4948.1099999999997</v>
          </cell>
          <cell r="R6">
            <v>-4948.1099999999997</v>
          </cell>
        </row>
        <row r="7">
          <cell r="D7" t="str">
            <v>2009/2</v>
          </cell>
          <cell r="I7">
            <v>-1522.69</v>
          </cell>
          <cell r="J7">
            <v>-2420.5300000000002</v>
          </cell>
          <cell r="M7">
            <v>-342.42</v>
          </cell>
          <cell r="Q7">
            <v>-4285.6400000000003</v>
          </cell>
          <cell r="R7">
            <v>-4285.6400000000003</v>
          </cell>
        </row>
        <row r="8">
          <cell r="D8" t="str">
            <v>2009/3</v>
          </cell>
          <cell r="I8">
            <v>-1647.14</v>
          </cell>
          <cell r="J8">
            <v>-2618.36</v>
          </cell>
          <cell r="M8">
            <v>-370.41</v>
          </cell>
          <cell r="Q8">
            <v>-4635.91</v>
          </cell>
          <cell r="R8">
            <v>-4635.91</v>
          </cell>
        </row>
        <row r="9">
          <cell r="D9" t="str">
            <v>2009/4</v>
          </cell>
          <cell r="I9">
            <v>-1202.9100000000001</v>
          </cell>
          <cell r="J9">
            <v>-1912.19</v>
          </cell>
          <cell r="M9">
            <v>-270.51</v>
          </cell>
          <cell r="Q9">
            <v>-3385.61</v>
          </cell>
          <cell r="R9">
            <v>-3385.61</v>
          </cell>
        </row>
        <row r="10">
          <cell r="D10" t="str">
            <v>2009/5</v>
          </cell>
          <cell r="I10">
            <v>-1477.67</v>
          </cell>
          <cell r="J10">
            <v>-2348.9699999999998</v>
          </cell>
          <cell r="M10">
            <v>-332.3</v>
          </cell>
          <cell r="Q10">
            <v>-4158.9399999999996</v>
          </cell>
          <cell r="R10">
            <v>-4158.9399999999996</v>
          </cell>
        </row>
        <row r="11">
          <cell r="D11" t="str">
            <v>2009/6</v>
          </cell>
          <cell r="I11">
            <v>-1442.57</v>
          </cell>
          <cell r="J11">
            <v>-2293.17</v>
          </cell>
          <cell r="M11">
            <v>-324.41000000000003</v>
          </cell>
          <cell r="Q11">
            <v>-4060.15</v>
          </cell>
          <cell r="R11">
            <v>-4060.15</v>
          </cell>
        </row>
        <row r="12">
          <cell r="D12" t="str">
            <v>2009/7</v>
          </cell>
          <cell r="I12">
            <v>-1010.84</v>
          </cell>
          <cell r="J12">
            <v>-1606.87</v>
          </cell>
          <cell r="M12">
            <v>-227.31</v>
          </cell>
          <cell r="Q12">
            <v>-2845.02</v>
          </cell>
          <cell r="R12">
            <v>-2845.02</v>
          </cell>
        </row>
        <row r="13">
          <cell r="D13" t="str">
            <v>2009/8</v>
          </cell>
          <cell r="I13">
            <v>-1392.85</v>
          </cell>
          <cell r="J13">
            <v>-2214.14</v>
          </cell>
          <cell r="M13">
            <v>-313.23</v>
          </cell>
          <cell r="Q13">
            <v>-3920.22</v>
          </cell>
          <cell r="R13">
            <v>-3920.22</v>
          </cell>
        </row>
        <row r="14">
          <cell r="D14" t="str">
            <v>2009/9</v>
          </cell>
          <cell r="I14">
            <v>-1282.0899999999999</v>
          </cell>
          <cell r="J14">
            <v>-2038.06</v>
          </cell>
          <cell r="M14">
            <v>-288.31</v>
          </cell>
          <cell r="Q14">
            <v>-3608.46</v>
          </cell>
          <cell r="R14">
            <v>-3608.46</v>
          </cell>
        </row>
        <row r="15">
          <cell r="D15" t="str">
            <v>2009/10</v>
          </cell>
          <cell r="I15">
            <v>-396.86</v>
          </cell>
          <cell r="J15">
            <v>-630.87</v>
          </cell>
          <cell r="M15">
            <v>-89.260000000000048</v>
          </cell>
          <cell r="Q15">
            <v>-1116.99</v>
          </cell>
          <cell r="R15">
            <v>-1116.99</v>
          </cell>
        </row>
        <row r="16">
          <cell r="D16" t="str">
            <v>2009/11</v>
          </cell>
          <cell r="I16">
            <v>-460.45</v>
          </cell>
          <cell r="J16">
            <v>-731.95</v>
          </cell>
          <cell r="M16">
            <v>-103.55</v>
          </cell>
          <cell r="Q16">
            <v>-1295.95</v>
          </cell>
          <cell r="R16">
            <v>-1295.95</v>
          </cell>
        </row>
        <row r="17">
          <cell r="D17" t="str">
            <v>2009/12</v>
          </cell>
          <cell r="I17">
            <v>-713.13</v>
          </cell>
          <cell r="J17">
            <v>-1133.6300000000001</v>
          </cell>
          <cell r="M17">
            <v>-160.37</v>
          </cell>
          <cell r="Q17">
            <v>-2007.13</v>
          </cell>
          <cell r="R17">
            <v>-2007.13</v>
          </cell>
        </row>
        <row r="18">
          <cell r="C18" t="str">
            <v>Total A0700A</v>
          </cell>
          <cell r="I18">
            <v>-14307.26</v>
          </cell>
          <cell r="J18">
            <v>-22743.43</v>
          </cell>
          <cell r="M18">
            <v>-3217.44</v>
          </cell>
          <cell r="Q18">
            <v>-40268.129999999997</v>
          </cell>
          <cell r="R18">
            <v>-40268.129999999997</v>
          </cell>
        </row>
        <row r="19">
          <cell r="C19" t="str">
            <v>A0700B</v>
          </cell>
          <cell r="D19" t="str">
            <v>2009/1</v>
          </cell>
          <cell r="I19">
            <v>-6047.81</v>
          </cell>
          <cell r="J19">
            <v>-8155.22</v>
          </cell>
          <cell r="M19">
            <v>-1360.04</v>
          </cell>
          <cell r="Q19">
            <v>-15563.07</v>
          </cell>
          <cell r="R19">
            <v>-15563.07</v>
          </cell>
        </row>
        <row r="20">
          <cell r="D20" t="str">
            <v>2009/2</v>
          </cell>
          <cell r="I20">
            <v>-4918.67</v>
          </cell>
          <cell r="J20">
            <v>-6632.62</v>
          </cell>
          <cell r="M20">
            <v>-1106.1199999999999</v>
          </cell>
          <cell r="Q20">
            <v>-12657.41</v>
          </cell>
          <cell r="R20">
            <v>-12657.41</v>
          </cell>
        </row>
        <row r="21">
          <cell r="D21" t="str">
            <v>2009/3</v>
          </cell>
          <cell r="I21">
            <v>-6101.63</v>
          </cell>
          <cell r="J21">
            <v>-8227.7900000000009</v>
          </cell>
          <cell r="M21">
            <v>-1372.14</v>
          </cell>
          <cell r="Q21">
            <v>-15701.56</v>
          </cell>
          <cell r="R21">
            <v>-15701.56</v>
          </cell>
        </row>
        <row r="22">
          <cell r="D22" t="str">
            <v>2009/4</v>
          </cell>
          <cell r="I22">
            <v>-4405.6899999999996</v>
          </cell>
          <cell r="J22">
            <v>-5940.9</v>
          </cell>
          <cell r="M22">
            <v>-990.76</v>
          </cell>
          <cell r="Q22">
            <v>-11337.35</v>
          </cell>
          <cell r="R22">
            <v>-11337.35</v>
          </cell>
        </row>
        <row r="23">
          <cell r="D23" t="str">
            <v>2009/5</v>
          </cell>
          <cell r="I23">
            <v>-4407.47</v>
          </cell>
          <cell r="J23">
            <v>-5943.3</v>
          </cell>
          <cell r="M23">
            <v>-991.16</v>
          </cell>
          <cell r="Q23">
            <v>-11341.93</v>
          </cell>
          <cell r="R23">
            <v>-11341.93</v>
          </cell>
        </row>
        <row r="24">
          <cell r="D24" t="str">
            <v>2009/6</v>
          </cell>
          <cell r="I24">
            <v>-4971.6000000000004</v>
          </cell>
          <cell r="J24">
            <v>-6703.99</v>
          </cell>
          <cell r="M24">
            <v>-1118.02</v>
          </cell>
          <cell r="Q24">
            <v>-12793.61</v>
          </cell>
          <cell r="R24">
            <v>-12793.61</v>
          </cell>
        </row>
        <row r="25">
          <cell r="D25" t="str">
            <v>2009/7</v>
          </cell>
          <cell r="I25">
            <v>-1038.26</v>
          </cell>
          <cell r="J25">
            <v>-1400.06</v>
          </cell>
          <cell r="M25">
            <v>-233.49</v>
          </cell>
          <cell r="Q25">
            <v>-2671.81</v>
          </cell>
          <cell r="R25">
            <v>-2671.81</v>
          </cell>
        </row>
        <row r="26">
          <cell r="D26" t="str">
            <v>2009/8</v>
          </cell>
          <cell r="I26">
            <v>-4242.47</v>
          </cell>
          <cell r="J26">
            <v>-5720.79</v>
          </cell>
          <cell r="M26">
            <v>-954.05</v>
          </cell>
          <cell r="Q26">
            <v>-10917.31</v>
          </cell>
          <cell r="R26">
            <v>-10917.31</v>
          </cell>
        </row>
        <row r="27">
          <cell r="D27" t="str">
            <v>2009/9</v>
          </cell>
          <cell r="I27">
            <v>-3417.44</v>
          </cell>
          <cell r="J27">
            <v>-4608.28</v>
          </cell>
          <cell r="M27">
            <v>-768.52</v>
          </cell>
          <cell r="Q27">
            <v>-8794.24</v>
          </cell>
          <cell r="R27">
            <v>-8794.24</v>
          </cell>
        </row>
        <row r="28">
          <cell r="D28" t="str">
            <v>2009/10</v>
          </cell>
          <cell r="I28">
            <v>-3470.69</v>
          </cell>
          <cell r="J28">
            <v>-4680.08</v>
          </cell>
          <cell r="M28">
            <v>-780.5</v>
          </cell>
          <cell r="Q28">
            <v>-8931.27</v>
          </cell>
          <cell r="R28">
            <v>-8931.27</v>
          </cell>
        </row>
        <row r="29">
          <cell r="D29" t="str">
            <v>2009/11</v>
          </cell>
          <cell r="I29">
            <v>-1186.42</v>
          </cell>
          <cell r="J29">
            <v>-1599.84</v>
          </cell>
          <cell r="M29">
            <v>-266.81</v>
          </cell>
          <cell r="Q29">
            <v>-3053.07</v>
          </cell>
          <cell r="R29">
            <v>-3053.07</v>
          </cell>
        </row>
        <row r="30">
          <cell r="D30" t="str">
            <v>2009/12</v>
          </cell>
          <cell r="I30">
            <v>-2691.52</v>
          </cell>
          <cell r="J30">
            <v>-3629.4</v>
          </cell>
          <cell r="M30">
            <v>-605.27</v>
          </cell>
          <cell r="Q30">
            <v>-6926.19</v>
          </cell>
          <cell r="R30">
            <v>-6926.19</v>
          </cell>
        </row>
        <row r="31">
          <cell r="C31" t="str">
            <v>Total A0700B</v>
          </cell>
          <cell r="I31">
            <v>-46899.67</v>
          </cell>
          <cell r="J31">
            <v>-63242.27</v>
          </cell>
          <cell r="M31">
            <v>-10546.88</v>
          </cell>
          <cell r="Q31">
            <v>-120688.82</v>
          </cell>
          <cell r="R31">
            <v>-120688.82</v>
          </cell>
        </row>
        <row r="32">
          <cell r="I32">
            <v>-61206.93</v>
          </cell>
          <cell r="J32">
            <v>-85985.7</v>
          </cell>
          <cell r="M32">
            <v>-13764.32</v>
          </cell>
          <cell r="Q32">
            <v>-160956.95000000001</v>
          </cell>
          <cell r="R32">
            <v>-160956.95000000001</v>
          </cell>
        </row>
        <row r="33">
          <cell r="C33" t="str">
            <v>P0700A</v>
          </cell>
          <cell r="D33" t="str">
            <v>2009/2</v>
          </cell>
          <cell r="N33">
            <v>294.67</v>
          </cell>
          <cell r="O33">
            <v>58.61</v>
          </cell>
          <cell r="Q33">
            <v>353.28</v>
          </cell>
          <cell r="R33">
            <v>353.28</v>
          </cell>
        </row>
        <row r="34">
          <cell r="D34" t="str">
            <v>2009/3</v>
          </cell>
          <cell r="N34">
            <v>378.85</v>
          </cell>
          <cell r="O34">
            <v>76.23</v>
          </cell>
          <cell r="Q34">
            <v>455.08</v>
          </cell>
          <cell r="R34">
            <v>455.08</v>
          </cell>
        </row>
        <row r="35">
          <cell r="D35" t="str">
            <v>2009/4</v>
          </cell>
          <cell r="N35">
            <v>197.29</v>
          </cell>
          <cell r="O35">
            <v>38.22</v>
          </cell>
          <cell r="Q35">
            <v>235.51</v>
          </cell>
          <cell r="R35">
            <v>235.51</v>
          </cell>
        </row>
        <row r="36">
          <cell r="D36" t="str">
            <v>2009/5</v>
          </cell>
          <cell r="N36">
            <v>97.37</v>
          </cell>
          <cell r="O36">
            <v>20.39</v>
          </cell>
          <cell r="Q36">
            <v>117.76</v>
          </cell>
          <cell r="R36">
            <v>117.76</v>
          </cell>
        </row>
        <row r="37">
          <cell r="D37" t="str">
            <v>2009/6</v>
          </cell>
          <cell r="N37">
            <v>48.69</v>
          </cell>
          <cell r="O37">
            <v>10.19</v>
          </cell>
          <cell r="Q37">
            <v>58.88</v>
          </cell>
          <cell r="R37">
            <v>58.88</v>
          </cell>
        </row>
        <row r="38">
          <cell r="D38" t="str">
            <v>2009/7</v>
          </cell>
          <cell r="N38">
            <v>358.07</v>
          </cell>
          <cell r="O38">
            <v>68.8</v>
          </cell>
          <cell r="Q38">
            <v>426.87</v>
          </cell>
          <cell r="R38">
            <v>426.87</v>
          </cell>
        </row>
        <row r="39">
          <cell r="D39" t="str">
            <v>2009/8</v>
          </cell>
          <cell r="N39">
            <v>97.37</v>
          </cell>
          <cell r="O39">
            <v>20.39</v>
          </cell>
          <cell r="Q39">
            <v>117.76</v>
          </cell>
          <cell r="R39">
            <v>117.76</v>
          </cell>
        </row>
        <row r="40">
          <cell r="D40" t="str">
            <v>2009/9</v>
          </cell>
          <cell r="N40">
            <v>73.040000000000006</v>
          </cell>
          <cell r="O40">
            <v>15.28</v>
          </cell>
          <cell r="Q40">
            <v>88.32</v>
          </cell>
          <cell r="R40">
            <v>88.32</v>
          </cell>
        </row>
        <row r="41">
          <cell r="D41" t="str">
            <v>2009/10</v>
          </cell>
          <cell r="N41">
            <v>-34.5</v>
          </cell>
          <cell r="O41">
            <v>-7.22</v>
          </cell>
          <cell r="Q41">
            <v>-41.72</v>
          </cell>
          <cell r="R41">
            <v>-41.72</v>
          </cell>
        </row>
        <row r="42">
          <cell r="D42" t="str">
            <v>2009/11</v>
          </cell>
          <cell r="N42">
            <v>231.26</v>
          </cell>
          <cell r="O42">
            <v>48.41</v>
          </cell>
          <cell r="Q42">
            <v>279.67</v>
          </cell>
          <cell r="R42">
            <v>279.67</v>
          </cell>
        </row>
        <row r="43">
          <cell r="D43" t="str">
            <v>2009/12</v>
          </cell>
          <cell r="N43">
            <v>231.26</v>
          </cell>
          <cell r="O43">
            <v>48.41</v>
          </cell>
          <cell r="Q43">
            <v>279.67</v>
          </cell>
          <cell r="R43">
            <v>279.67</v>
          </cell>
        </row>
        <row r="44">
          <cell r="C44" t="str">
            <v>Total P0700A</v>
          </cell>
          <cell r="N44">
            <v>1973.37</v>
          </cell>
          <cell r="O44">
            <v>397.71</v>
          </cell>
          <cell r="Q44">
            <v>2371.08</v>
          </cell>
          <cell r="R44">
            <v>2371.08</v>
          </cell>
        </row>
        <row r="45">
          <cell r="C45" t="str">
            <v>P0700B</v>
          </cell>
          <cell r="D45" t="str">
            <v>2009/2</v>
          </cell>
          <cell r="N45">
            <v>21.65</v>
          </cell>
          <cell r="O45">
            <v>4.53</v>
          </cell>
          <cell r="Q45">
            <v>26.18</v>
          </cell>
          <cell r="R45">
            <v>26.18</v>
          </cell>
        </row>
        <row r="46">
          <cell r="D46" t="str">
            <v>2009/4</v>
          </cell>
          <cell r="N46">
            <v>54.1</v>
          </cell>
          <cell r="O46">
            <v>11.32</v>
          </cell>
          <cell r="Q46">
            <v>65.42</v>
          </cell>
          <cell r="R46">
            <v>65.42</v>
          </cell>
        </row>
        <row r="47">
          <cell r="D47" t="str">
            <v>2009/5</v>
          </cell>
          <cell r="N47">
            <v>129.84</v>
          </cell>
          <cell r="O47">
            <v>27.16</v>
          </cell>
          <cell r="Q47">
            <v>157</v>
          </cell>
          <cell r="R47">
            <v>157</v>
          </cell>
        </row>
        <row r="48">
          <cell r="D48" t="str">
            <v>2009/6</v>
          </cell>
          <cell r="N48">
            <v>156.9</v>
          </cell>
          <cell r="O48">
            <v>32.82</v>
          </cell>
          <cell r="Q48">
            <v>189.72</v>
          </cell>
          <cell r="R48">
            <v>189.72</v>
          </cell>
        </row>
        <row r="49">
          <cell r="D49" t="str">
            <v>2009/7</v>
          </cell>
          <cell r="N49">
            <v>18.510000000000002</v>
          </cell>
          <cell r="O49">
            <v>1.1399999999999999</v>
          </cell>
          <cell r="Q49">
            <v>19.649999999999999</v>
          </cell>
          <cell r="R49">
            <v>19.649999999999999</v>
          </cell>
        </row>
        <row r="50">
          <cell r="D50" t="str">
            <v>2009/8</v>
          </cell>
          <cell r="N50">
            <v>-3.61</v>
          </cell>
          <cell r="O50">
            <v>-0.75</v>
          </cell>
          <cell r="Q50">
            <v>-4.3600000000000003</v>
          </cell>
          <cell r="R50">
            <v>-4.3600000000000003</v>
          </cell>
        </row>
        <row r="51">
          <cell r="D51" t="str">
            <v>2009/9</v>
          </cell>
          <cell r="N51">
            <v>18.04</v>
          </cell>
          <cell r="O51">
            <v>3.77</v>
          </cell>
          <cell r="Q51">
            <v>21.81</v>
          </cell>
          <cell r="R51">
            <v>21.81</v>
          </cell>
        </row>
        <row r="52">
          <cell r="D52" t="str">
            <v>2009/10</v>
          </cell>
          <cell r="N52">
            <v>25.24</v>
          </cell>
          <cell r="O52">
            <v>5.28</v>
          </cell>
          <cell r="Q52">
            <v>30.52</v>
          </cell>
          <cell r="R52">
            <v>30.52</v>
          </cell>
        </row>
        <row r="53">
          <cell r="D53" t="str">
            <v>2009/11</v>
          </cell>
          <cell r="N53">
            <v>129.84</v>
          </cell>
          <cell r="O53">
            <v>27.16</v>
          </cell>
          <cell r="Q53">
            <v>157</v>
          </cell>
          <cell r="R53">
            <v>157</v>
          </cell>
        </row>
        <row r="54">
          <cell r="D54" t="str">
            <v>2009/12</v>
          </cell>
          <cell r="N54">
            <v>153.76</v>
          </cell>
          <cell r="O54">
            <v>29.43</v>
          </cell>
          <cell r="Q54">
            <v>183.19</v>
          </cell>
          <cell r="R54">
            <v>183.19</v>
          </cell>
        </row>
        <row r="55">
          <cell r="C55" t="str">
            <v>Total P0700B</v>
          </cell>
          <cell r="N55">
            <v>704.27</v>
          </cell>
          <cell r="O55">
            <v>141.86000000000001</v>
          </cell>
          <cell r="Q55">
            <v>846.13</v>
          </cell>
          <cell r="R55">
            <v>846.13</v>
          </cell>
        </row>
        <row r="56">
          <cell r="N56">
            <v>2677.64</v>
          </cell>
          <cell r="O56">
            <v>539.57000000000005</v>
          </cell>
          <cell r="Q56">
            <v>3217.21</v>
          </cell>
          <cell r="R56">
            <v>3217.21</v>
          </cell>
        </row>
        <row r="57">
          <cell r="C57" t="str">
            <v>R0102B</v>
          </cell>
          <cell r="D57" t="str">
            <v>2009/1</v>
          </cell>
          <cell r="E57">
            <v>9.35</v>
          </cell>
          <cell r="F57">
            <v>22.04</v>
          </cell>
          <cell r="H57">
            <v>31.39</v>
          </cell>
          <cell r="J57">
            <v>19.36</v>
          </cell>
          <cell r="K57">
            <v>12.02</v>
          </cell>
          <cell r="L57">
            <v>4.01</v>
          </cell>
          <cell r="Q57">
            <v>35.39</v>
          </cell>
          <cell r="R57">
            <v>66.78</v>
          </cell>
        </row>
        <row r="58">
          <cell r="D58" t="str">
            <v>2009/2</v>
          </cell>
          <cell r="E58">
            <v>9.34</v>
          </cell>
          <cell r="F58">
            <v>22.01</v>
          </cell>
          <cell r="H58">
            <v>31.35</v>
          </cell>
          <cell r="J58">
            <v>19.34</v>
          </cell>
          <cell r="K58">
            <v>12.01</v>
          </cell>
          <cell r="L58">
            <v>4</v>
          </cell>
          <cell r="Q58">
            <v>35.35</v>
          </cell>
          <cell r="R58">
            <v>66.7</v>
          </cell>
        </row>
        <row r="59">
          <cell r="D59" t="str">
            <v>2009/3</v>
          </cell>
          <cell r="E59">
            <v>4.08</v>
          </cell>
          <cell r="F59">
            <v>9.6199999999999992</v>
          </cell>
          <cell r="H59">
            <v>13.7</v>
          </cell>
          <cell r="J59">
            <v>8.4600000000000009</v>
          </cell>
          <cell r="K59">
            <v>5.25</v>
          </cell>
          <cell r="L59">
            <v>1.75</v>
          </cell>
          <cell r="Q59">
            <v>15.46</v>
          </cell>
          <cell r="R59">
            <v>29.16</v>
          </cell>
        </row>
        <row r="60">
          <cell r="D60" t="str">
            <v>2009/4</v>
          </cell>
          <cell r="E60">
            <v>3.87</v>
          </cell>
          <cell r="F60">
            <v>9.1300000000000008</v>
          </cell>
          <cell r="H60">
            <v>13</v>
          </cell>
          <cell r="J60">
            <v>8.0299999999999994</v>
          </cell>
          <cell r="K60">
            <v>4.9800000000000004</v>
          </cell>
          <cell r="L60">
            <v>1.66</v>
          </cell>
          <cell r="Q60">
            <v>14.67</v>
          </cell>
          <cell r="R60">
            <v>27.67</v>
          </cell>
        </row>
        <row r="61">
          <cell r="D61" t="str">
            <v>2009/5</v>
          </cell>
          <cell r="E61">
            <v>3.78</v>
          </cell>
          <cell r="F61">
            <v>8.91</v>
          </cell>
          <cell r="H61">
            <v>12.69</v>
          </cell>
          <cell r="J61">
            <v>7.83</v>
          </cell>
          <cell r="K61">
            <v>4.8600000000000003</v>
          </cell>
          <cell r="L61">
            <v>1.62</v>
          </cell>
          <cell r="Q61">
            <v>14.31</v>
          </cell>
          <cell r="R61">
            <v>27</v>
          </cell>
        </row>
        <row r="62">
          <cell r="D62" t="str">
            <v>2009/6</v>
          </cell>
          <cell r="E62">
            <v>3.69</v>
          </cell>
          <cell r="F62">
            <v>8.69</v>
          </cell>
          <cell r="H62">
            <v>12.38</v>
          </cell>
          <cell r="J62">
            <v>7.64</v>
          </cell>
          <cell r="K62">
            <v>4.74</v>
          </cell>
          <cell r="L62">
            <v>1.58</v>
          </cell>
          <cell r="Q62">
            <v>13.96</v>
          </cell>
          <cell r="R62">
            <v>26.34</v>
          </cell>
        </row>
        <row r="63">
          <cell r="D63" t="str">
            <v>2009/7</v>
          </cell>
          <cell r="E63">
            <v>3.46</v>
          </cell>
          <cell r="F63">
            <v>8.15</v>
          </cell>
          <cell r="H63">
            <v>11.61</v>
          </cell>
          <cell r="J63">
            <v>7.16</v>
          </cell>
          <cell r="K63">
            <v>4.4400000000000004</v>
          </cell>
          <cell r="L63">
            <v>1.48</v>
          </cell>
          <cell r="Q63">
            <v>13.08</v>
          </cell>
          <cell r="R63">
            <v>24.69</v>
          </cell>
        </row>
        <row r="64">
          <cell r="D64" t="str">
            <v>2009/8</v>
          </cell>
          <cell r="E64">
            <v>3.1</v>
          </cell>
          <cell r="F64">
            <v>7.31</v>
          </cell>
          <cell r="H64">
            <v>10.41</v>
          </cell>
          <cell r="J64">
            <v>6.42</v>
          </cell>
          <cell r="K64">
            <v>3.99</v>
          </cell>
          <cell r="L64">
            <v>1.33</v>
          </cell>
          <cell r="Q64">
            <v>11.74</v>
          </cell>
          <cell r="R64">
            <v>22.15</v>
          </cell>
        </row>
        <row r="65">
          <cell r="D65" t="str">
            <v>2009/9</v>
          </cell>
          <cell r="E65">
            <v>3.04</v>
          </cell>
          <cell r="F65">
            <v>7.15</v>
          </cell>
          <cell r="H65">
            <v>10.19</v>
          </cell>
          <cell r="J65">
            <v>6.29</v>
          </cell>
          <cell r="K65">
            <v>3.9</v>
          </cell>
          <cell r="L65">
            <v>1.3</v>
          </cell>
          <cell r="Q65">
            <v>11.49</v>
          </cell>
          <cell r="R65">
            <v>21.68</v>
          </cell>
        </row>
        <row r="66">
          <cell r="D66" t="str">
            <v>2009/10</v>
          </cell>
          <cell r="E66">
            <v>2.8</v>
          </cell>
          <cell r="F66">
            <v>6.6</v>
          </cell>
          <cell r="H66">
            <v>9.4</v>
          </cell>
          <cell r="J66">
            <v>5.8</v>
          </cell>
          <cell r="K66">
            <v>3.6</v>
          </cell>
          <cell r="L66">
            <v>1.2</v>
          </cell>
          <cell r="Q66">
            <v>10.6</v>
          </cell>
          <cell r="R66">
            <v>20</v>
          </cell>
        </row>
        <row r="67">
          <cell r="D67" t="str">
            <v>2009/11</v>
          </cell>
          <cell r="E67">
            <v>2.67</v>
          </cell>
          <cell r="F67">
            <v>6.29</v>
          </cell>
          <cell r="H67">
            <v>8.9600000000000009</v>
          </cell>
          <cell r="J67">
            <v>5.52</v>
          </cell>
          <cell r="K67">
            <v>3.43</v>
          </cell>
          <cell r="L67">
            <v>1.1399999999999999</v>
          </cell>
          <cell r="Q67">
            <v>10.09</v>
          </cell>
          <cell r="R67">
            <v>19.05</v>
          </cell>
        </row>
        <row r="68">
          <cell r="D68" t="str">
            <v>2009/12</v>
          </cell>
          <cell r="E68">
            <v>2.4700000000000002</v>
          </cell>
          <cell r="F68">
            <v>5.82</v>
          </cell>
          <cell r="H68">
            <v>8.2899999999999991</v>
          </cell>
          <cell r="J68">
            <v>5.12</v>
          </cell>
          <cell r="K68">
            <v>3.17</v>
          </cell>
          <cell r="L68">
            <v>1.06</v>
          </cell>
          <cell r="Q68">
            <v>9.35</v>
          </cell>
          <cell r="R68">
            <v>17.64</v>
          </cell>
        </row>
        <row r="69">
          <cell r="C69" t="str">
            <v>Total R0102B</v>
          </cell>
          <cell r="E69">
            <v>51.65</v>
          </cell>
          <cell r="F69">
            <v>121.72</v>
          </cell>
          <cell r="H69">
            <v>173.37</v>
          </cell>
          <cell r="J69">
            <v>106.97</v>
          </cell>
          <cell r="K69">
            <v>66.39</v>
          </cell>
          <cell r="L69">
            <v>22.13</v>
          </cell>
          <cell r="Q69">
            <v>195.49</v>
          </cell>
          <cell r="R69">
            <v>368.86</v>
          </cell>
        </row>
        <row r="70">
          <cell r="C70" t="str">
            <v>R0102A</v>
          </cell>
          <cell r="D70" t="str">
            <v>2009/1</v>
          </cell>
          <cell r="E70">
            <v>28.89</v>
          </cell>
          <cell r="F70">
            <v>86.68</v>
          </cell>
          <cell r="H70">
            <v>115.57</v>
          </cell>
          <cell r="R70">
            <v>115.57</v>
          </cell>
        </row>
        <row r="71">
          <cell r="D71" t="str">
            <v>2009/2</v>
          </cell>
          <cell r="E71">
            <v>27.92</v>
          </cell>
          <cell r="F71">
            <v>83.77</v>
          </cell>
          <cell r="H71">
            <v>111.69</v>
          </cell>
          <cell r="R71">
            <v>111.69</v>
          </cell>
        </row>
        <row r="72">
          <cell r="D72" t="str">
            <v>2009/3</v>
          </cell>
          <cell r="E72">
            <v>27.34</v>
          </cell>
          <cell r="F72">
            <v>82.02</v>
          </cell>
          <cell r="H72">
            <v>109.36</v>
          </cell>
          <cell r="R72">
            <v>109.36</v>
          </cell>
        </row>
        <row r="73">
          <cell r="D73" t="str">
            <v>2009/4</v>
          </cell>
          <cell r="E73">
            <v>25.68</v>
          </cell>
          <cell r="F73">
            <v>77.05</v>
          </cell>
          <cell r="H73">
            <v>102.73</v>
          </cell>
          <cell r="R73">
            <v>102.73</v>
          </cell>
        </row>
        <row r="74">
          <cell r="D74" t="str">
            <v>2009/5</v>
          </cell>
          <cell r="E74">
            <v>23.98</v>
          </cell>
          <cell r="F74">
            <v>71.94</v>
          </cell>
          <cell r="H74">
            <v>95.92</v>
          </cell>
          <cell r="R74">
            <v>95.92</v>
          </cell>
        </row>
        <row r="75">
          <cell r="D75" t="str">
            <v>2009/6</v>
          </cell>
          <cell r="E75">
            <v>22.68</v>
          </cell>
          <cell r="F75">
            <v>68.05</v>
          </cell>
          <cell r="H75">
            <v>90.73</v>
          </cell>
          <cell r="R75">
            <v>90.73</v>
          </cell>
        </row>
        <row r="76">
          <cell r="D76" t="str">
            <v>2009/7</v>
          </cell>
          <cell r="E76">
            <v>21.93</v>
          </cell>
          <cell r="F76">
            <v>65.790000000000006</v>
          </cell>
          <cell r="H76">
            <v>87.72</v>
          </cell>
          <cell r="R76">
            <v>87.72</v>
          </cell>
        </row>
        <row r="77">
          <cell r="D77" t="str">
            <v>2009/8</v>
          </cell>
          <cell r="E77">
            <v>21.46</v>
          </cell>
          <cell r="F77">
            <v>64.37</v>
          </cell>
          <cell r="H77">
            <v>85.83</v>
          </cell>
          <cell r="R77">
            <v>85.83</v>
          </cell>
        </row>
        <row r="78">
          <cell r="D78" t="str">
            <v>2009/9</v>
          </cell>
          <cell r="E78">
            <v>20.98</v>
          </cell>
          <cell r="F78">
            <v>62.94</v>
          </cell>
          <cell r="H78">
            <v>83.92</v>
          </cell>
          <cell r="R78">
            <v>83.92</v>
          </cell>
        </row>
        <row r="79">
          <cell r="D79" t="str">
            <v>2009/10</v>
          </cell>
          <cell r="E79">
            <v>20.58</v>
          </cell>
          <cell r="F79">
            <v>61.75</v>
          </cell>
          <cell r="H79">
            <v>82.33</v>
          </cell>
          <cell r="R79">
            <v>82.33</v>
          </cell>
        </row>
        <row r="80">
          <cell r="D80" t="str">
            <v>2009/11</v>
          </cell>
          <cell r="E80">
            <v>20.03</v>
          </cell>
          <cell r="F80">
            <v>60.09</v>
          </cell>
          <cell r="H80">
            <v>80.12</v>
          </cell>
          <cell r="R80">
            <v>80.12</v>
          </cell>
        </row>
        <row r="81">
          <cell r="D81" t="str">
            <v>2009/12</v>
          </cell>
          <cell r="E81">
            <v>19.559999999999999</v>
          </cell>
          <cell r="F81">
            <v>58.67</v>
          </cell>
          <cell r="H81">
            <v>78.23</v>
          </cell>
          <cell r="R81">
            <v>78.23</v>
          </cell>
        </row>
        <row r="82">
          <cell r="C82" t="str">
            <v>Total R0102A</v>
          </cell>
          <cell r="E82">
            <v>281.02999999999997</v>
          </cell>
          <cell r="F82">
            <v>843.12</v>
          </cell>
          <cell r="H82">
            <v>1124.1500000000001</v>
          </cell>
          <cell r="R82">
            <v>1124.1500000000001</v>
          </cell>
        </row>
        <row r="83">
          <cell r="E83">
            <v>332.68</v>
          </cell>
          <cell r="F83">
            <v>964.84</v>
          </cell>
          <cell r="H83">
            <v>1297.52</v>
          </cell>
          <cell r="J83">
            <v>106.97</v>
          </cell>
          <cell r="K83">
            <v>66.39</v>
          </cell>
          <cell r="L83">
            <v>22.13</v>
          </cell>
          <cell r="Q83">
            <v>195.49</v>
          </cell>
          <cell r="R83">
            <v>1493.01</v>
          </cell>
        </row>
        <row r="84">
          <cell r="C84" t="str">
            <v>A1300D</v>
          </cell>
          <cell r="D84" t="str">
            <v>2009/2</v>
          </cell>
          <cell r="I84">
            <v>1.22</v>
          </cell>
          <cell r="J84">
            <v>1.29</v>
          </cell>
          <cell r="M84">
            <v>0.03</v>
          </cell>
          <cell r="Q84">
            <v>2.54</v>
          </cell>
          <cell r="R84">
            <v>2.54</v>
          </cell>
        </row>
        <row r="85">
          <cell r="D85" t="str">
            <v>2009/4</v>
          </cell>
          <cell r="I85">
            <v>1.51</v>
          </cell>
          <cell r="J85">
            <v>1.6</v>
          </cell>
          <cell r="M85">
            <v>0.04</v>
          </cell>
          <cell r="Q85">
            <v>3.15</v>
          </cell>
          <cell r="R85">
            <v>3.15</v>
          </cell>
        </row>
        <row r="86">
          <cell r="D86" t="str">
            <v>2009/5</v>
          </cell>
          <cell r="I86">
            <v>0.8</v>
          </cell>
          <cell r="J86">
            <v>0.84</v>
          </cell>
          <cell r="M86">
            <v>0.03</v>
          </cell>
          <cell r="Q86">
            <v>1.67</v>
          </cell>
          <cell r="R86">
            <v>1.67</v>
          </cell>
        </row>
        <row r="87">
          <cell r="D87" t="str">
            <v>2009/7</v>
          </cell>
          <cell r="I87">
            <v>1.37</v>
          </cell>
          <cell r="J87">
            <v>1.45</v>
          </cell>
          <cell r="M87">
            <v>0.04</v>
          </cell>
          <cell r="Q87">
            <v>2.86</v>
          </cell>
          <cell r="R87">
            <v>2.86</v>
          </cell>
        </row>
        <row r="88">
          <cell r="D88" t="str">
            <v>2009/8</v>
          </cell>
          <cell r="I88">
            <v>0.52</v>
          </cell>
          <cell r="J88">
            <v>0.55000000000000004</v>
          </cell>
          <cell r="M88">
            <v>0.01</v>
          </cell>
          <cell r="Q88">
            <v>1.08</v>
          </cell>
          <cell r="R88">
            <v>1.08</v>
          </cell>
        </row>
        <row r="89">
          <cell r="D89" t="str">
            <v>2009/9</v>
          </cell>
          <cell r="I89">
            <v>0.28000000000000003</v>
          </cell>
          <cell r="J89">
            <v>0.28999999999999998</v>
          </cell>
          <cell r="Q89">
            <v>0.56999999999999995</v>
          </cell>
          <cell r="R89">
            <v>0.56999999999999995</v>
          </cell>
        </row>
        <row r="90">
          <cell r="D90" t="str">
            <v>2009/10</v>
          </cell>
          <cell r="I90">
            <v>0.75</v>
          </cell>
          <cell r="J90">
            <v>0.8</v>
          </cell>
          <cell r="M90">
            <v>0.02</v>
          </cell>
          <cell r="Q90">
            <v>1.57</v>
          </cell>
          <cell r="R90">
            <v>1.57</v>
          </cell>
        </row>
        <row r="91">
          <cell r="D91" t="str">
            <v>2009/11</v>
          </cell>
          <cell r="I91">
            <v>114.48</v>
          </cell>
          <cell r="J91">
            <v>121.54</v>
          </cell>
          <cell r="M91">
            <v>3.33</v>
          </cell>
          <cell r="Q91">
            <v>239.35</v>
          </cell>
          <cell r="R91">
            <v>239.35</v>
          </cell>
        </row>
        <row r="92">
          <cell r="D92" t="str">
            <v>2009/12</v>
          </cell>
          <cell r="I92">
            <v>1212.71</v>
          </cell>
          <cell r="J92">
            <v>1287.51</v>
          </cell>
          <cell r="M92">
            <v>35.24</v>
          </cell>
          <cell r="Q92">
            <v>2535.46</v>
          </cell>
          <cell r="R92">
            <v>2535.46</v>
          </cell>
        </row>
        <row r="93">
          <cell r="C93" t="str">
            <v>Total A1300D</v>
          </cell>
          <cell r="I93">
            <v>1333.64</v>
          </cell>
          <cell r="J93">
            <v>1415.87</v>
          </cell>
          <cell r="M93">
            <v>38.74</v>
          </cell>
          <cell r="Q93">
            <v>2788.25</v>
          </cell>
          <cell r="R93">
            <v>2788.25</v>
          </cell>
        </row>
        <row r="94">
          <cell r="C94" t="str">
            <v>A1300B</v>
          </cell>
          <cell r="D94" t="str">
            <v>2009/1</v>
          </cell>
          <cell r="I94">
            <v>4499.16</v>
          </cell>
          <cell r="J94">
            <v>8188.33</v>
          </cell>
          <cell r="M94">
            <v>148.9</v>
          </cell>
          <cell r="Q94">
            <v>12836.39</v>
          </cell>
          <cell r="R94">
            <v>12836.39</v>
          </cell>
        </row>
        <row r="95">
          <cell r="D95" t="str">
            <v>2009/3</v>
          </cell>
          <cell r="I95">
            <v>1.4551915228366852E-11</v>
          </cell>
          <cell r="J95">
            <v>0</v>
          </cell>
          <cell r="M95">
            <v>4.5474735088646412E-13</v>
          </cell>
          <cell r="Q95">
            <v>1.5006662579253316E-11</v>
          </cell>
          <cell r="R95">
            <v>1.5006662579253316E-11</v>
          </cell>
        </row>
        <row r="96">
          <cell r="D96" t="str">
            <v>2009/4</v>
          </cell>
          <cell r="I96">
            <v>-814.37</v>
          </cell>
          <cell r="J96">
            <v>-1482.12</v>
          </cell>
          <cell r="M96">
            <v>-26.95</v>
          </cell>
          <cell r="Q96">
            <v>-2323.44</v>
          </cell>
          <cell r="R96">
            <v>-2323.44</v>
          </cell>
        </row>
        <row r="97">
          <cell r="D97" t="str">
            <v>2009/5</v>
          </cell>
          <cell r="I97">
            <v>-842.36</v>
          </cell>
          <cell r="J97">
            <v>-1533.08</v>
          </cell>
          <cell r="M97">
            <v>-27.88</v>
          </cell>
          <cell r="Q97">
            <v>-2403.3200000000002</v>
          </cell>
          <cell r="R97">
            <v>-2403.3200000000002</v>
          </cell>
        </row>
        <row r="98">
          <cell r="D98" t="str">
            <v>2009/7</v>
          </cell>
          <cell r="I98">
            <v>-2261.87</v>
          </cell>
          <cell r="J98">
            <v>-4116.53</v>
          </cell>
          <cell r="M98">
            <v>-74.849999999999994</v>
          </cell>
          <cell r="Q98">
            <v>-6453.25</v>
          </cell>
          <cell r="R98">
            <v>-6453.25</v>
          </cell>
        </row>
        <row r="99">
          <cell r="D99" t="str">
            <v>2009/8</v>
          </cell>
          <cell r="I99">
            <v>-2098.27</v>
          </cell>
          <cell r="J99">
            <v>-3818.78</v>
          </cell>
          <cell r="M99">
            <v>-69.44</v>
          </cell>
          <cell r="Q99">
            <v>-5986.49</v>
          </cell>
          <cell r="R99">
            <v>-5986.49</v>
          </cell>
        </row>
        <row r="100">
          <cell r="D100" t="str">
            <v>2009/9</v>
          </cell>
          <cell r="I100">
            <v>-1203.3699999999999</v>
          </cell>
          <cell r="J100">
            <v>-2190.1</v>
          </cell>
          <cell r="M100">
            <v>-39.83</v>
          </cell>
          <cell r="Q100">
            <v>-3433.3</v>
          </cell>
          <cell r="R100">
            <v>-3433.3</v>
          </cell>
        </row>
        <row r="101">
          <cell r="D101" t="str">
            <v>2009/10</v>
          </cell>
          <cell r="I101">
            <v>-835.66</v>
          </cell>
          <cell r="J101">
            <v>-1520.88</v>
          </cell>
          <cell r="M101">
            <v>-27.65</v>
          </cell>
          <cell r="Q101">
            <v>-2384.19</v>
          </cell>
          <cell r="R101">
            <v>-2384.19</v>
          </cell>
        </row>
        <row r="102">
          <cell r="D102" t="str">
            <v>2009/11</v>
          </cell>
          <cell r="I102">
            <v>-968.97</v>
          </cell>
          <cell r="J102">
            <v>-1763.48</v>
          </cell>
          <cell r="M102">
            <v>-32.07</v>
          </cell>
          <cell r="Q102">
            <v>-2764.52</v>
          </cell>
          <cell r="R102">
            <v>-2764.52</v>
          </cell>
        </row>
        <row r="103">
          <cell r="D103" t="str">
            <v>2009/12</v>
          </cell>
          <cell r="I103">
            <v>-2076.9499999999998</v>
          </cell>
          <cell r="J103">
            <v>-3780</v>
          </cell>
          <cell r="M103">
            <v>-68.73</v>
          </cell>
          <cell r="Q103">
            <v>-5925.68</v>
          </cell>
          <cell r="R103">
            <v>-5925.68</v>
          </cell>
        </row>
        <row r="104">
          <cell r="C104" t="str">
            <v>Total A1300B</v>
          </cell>
          <cell r="I104">
            <v>-6602.6599999999853</v>
          </cell>
          <cell r="J104">
            <v>-12016.64</v>
          </cell>
          <cell r="M104">
            <v>-218.5</v>
          </cell>
          <cell r="Q104">
            <v>-18837.8</v>
          </cell>
          <cell r="R104">
            <v>-18837.8</v>
          </cell>
        </row>
        <row r="105">
          <cell r="C105" t="str">
            <v>A1300A</v>
          </cell>
          <cell r="D105" t="str">
            <v>2009/3</v>
          </cell>
          <cell r="I105">
            <v>39.58</v>
          </cell>
          <cell r="J105">
            <v>59.79</v>
          </cell>
          <cell r="M105">
            <v>1.1000000000000001</v>
          </cell>
          <cell r="Q105">
            <v>100.47</v>
          </cell>
          <cell r="R105">
            <v>100.47</v>
          </cell>
        </row>
        <row r="106">
          <cell r="D106" t="str">
            <v>2009/5</v>
          </cell>
          <cell r="I106">
            <v>-36.01</v>
          </cell>
          <cell r="J106">
            <v>-54.4</v>
          </cell>
          <cell r="M106">
            <v>-1</v>
          </cell>
          <cell r="Q106">
            <v>-91.41</v>
          </cell>
          <cell r="R106">
            <v>-91.41</v>
          </cell>
        </row>
        <row r="107">
          <cell r="D107" t="str">
            <v>2009/7</v>
          </cell>
          <cell r="I107">
            <v>-58.68</v>
          </cell>
          <cell r="J107">
            <v>-88.64</v>
          </cell>
          <cell r="M107">
            <v>-1.63</v>
          </cell>
          <cell r="Q107">
            <v>-148.94999999999999</v>
          </cell>
          <cell r="R107">
            <v>-148.94999999999999</v>
          </cell>
        </row>
        <row r="108">
          <cell r="D108" t="str">
            <v>2009/8</v>
          </cell>
          <cell r="I108">
            <v>-126.97</v>
          </cell>
          <cell r="J108">
            <v>-191.78</v>
          </cell>
          <cell r="M108">
            <v>-3.51</v>
          </cell>
          <cell r="Q108">
            <v>-322.26</v>
          </cell>
          <cell r="R108">
            <v>-322.26</v>
          </cell>
        </row>
        <row r="109">
          <cell r="D109" t="str">
            <v>2009/9</v>
          </cell>
          <cell r="I109">
            <v>-44.33</v>
          </cell>
          <cell r="J109">
            <v>-66.959999999999994</v>
          </cell>
          <cell r="M109">
            <v>-1.22</v>
          </cell>
          <cell r="Q109">
            <v>-112.51</v>
          </cell>
          <cell r="R109">
            <v>-112.51</v>
          </cell>
        </row>
        <row r="110">
          <cell r="D110" t="str">
            <v>2009/10</v>
          </cell>
          <cell r="I110">
            <v>-8978.77</v>
          </cell>
          <cell r="J110">
            <v>-13561.6</v>
          </cell>
          <cell r="M110">
            <v>-248.4</v>
          </cell>
          <cell r="Q110">
            <v>-22788.77</v>
          </cell>
          <cell r="R110">
            <v>-22788.77</v>
          </cell>
        </row>
        <row r="111">
          <cell r="D111" t="str">
            <v>2009/11</v>
          </cell>
          <cell r="I111">
            <v>-444.27</v>
          </cell>
          <cell r="J111">
            <v>-671.04</v>
          </cell>
          <cell r="M111">
            <v>-12.29</v>
          </cell>
          <cell r="Q111">
            <v>-1127.5999999999999</v>
          </cell>
          <cell r="R111">
            <v>-1127.5999999999999</v>
          </cell>
        </row>
        <row r="112">
          <cell r="D112" t="str">
            <v>2009/12</v>
          </cell>
          <cell r="I112">
            <v>-611.39</v>
          </cell>
          <cell r="J112">
            <v>-923.44</v>
          </cell>
          <cell r="M112">
            <v>-16.91</v>
          </cell>
          <cell r="Q112">
            <v>-1551.74</v>
          </cell>
          <cell r="R112">
            <v>-1551.74</v>
          </cell>
        </row>
        <row r="113">
          <cell r="C113" t="str">
            <v>Total A1300A</v>
          </cell>
          <cell r="I113">
            <v>-10260.84</v>
          </cell>
          <cell r="J113">
            <v>-15498.07</v>
          </cell>
          <cell r="M113">
            <v>-283.86</v>
          </cell>
          <cell r="Q113">
            <v>-26042.77</v>
          </cell>
          <cell r="R113">
            <v>-26042.77</v>
          </cell>
        </row>
        <row r="114">
          <cell r="C114" t="str">
            <v>A1300C</v>
          </cell>
          <cell r="D114" t="str">
            <v>2009/1</v>
          </cell>
          <cell r="I114">
            <v>1900.62</v>
          </cell>
          <cell r="J114">
            <v>2870.72</v>
          </cell>
          <cell r="M114">
            <v>52.58</v>
          </cell>
          <cell r="Q114">
            <v>4823.92</v>
          </cell>
          <cell r="R114">
            <v>4823.92</v>
          </cell>
        </row>
        <row r="115">
          <cell r="D115" t="str">
            <v>2009/3</v>
          </cell>
          <cell r="I115">
            <v>0</v>
          </cell>
          <cell r="J115">
            <v>0</v>
          </cell>
          <cell r="M115">
            <v>0</v>
          </cell>
          <cell r="Q115">
            <v>0</v>
          </cell>
          <cell r="R115">
            <v>0</v>
          </cell>
        </row>
        <row r="116">
          <cell r="D116" t="str">
            <v>2009/4</v>
          </cell>
          <cell r="I116">
            <v>-2042.63</v>
          </cell>
          <cell r="J116">
            <v>-3085.19</v>
          </cell>
          <cell r="M116">
            <v>-56.51</v>
          </cell>
          <cell r="Q116">
            <v>-5184.33</v>
          </cell>
          <cell r="R116">
            <v>-5184.33</v>
          </cell>
        </row>
        <row r="117">
          <cell r="D117" t="str">
            <v>2009/5</v>
          </cell>
          <cell r="I117">
            <v>-822.46</v>
          </cell>
          <cell r="J117">
            <v>-1242.25</v>
          </cell>
          <cell r="M117">
            <v>-22.76</v>
          </cell>
          <cell r="Q117">
            <v>-2087.4699999999998</v>
          </cell>
          <cell r="R117">
            <v>-2087.4699999999998</v>
          </cell>
        </row>
        <row r="118">
          <cell r="D118" t="str">
            <v>2009/6</v>
          </cell>
          <cell r="I118">
            <v>-192.89</v>
          </cell>
          <cell r="J118">
            <v>-291.33999999999997</v>
          </cell>
          <cell r="M118">
            <v>-5.34</v>
          </cell>
          <cell r="Q118">
            <v>-489.57</v>
          </cell>
          <cell r="R118">
            <v>-489.57</v>
          </cell>
        </row>
        <row r="119">
          <cell r="D119" t="str">
            <v>2009/7</v>
          </cell>
          <cell r="I119">
            <v>-2807.91</v>
          </cell>
          <cell r="J119">
            <v>-4241.1000000000004</v>
          </cell>
          <cell r="M119">
            <v>-77.67</v>
          </cell>
          <cell r="Q119">
            <v>-7126.68</v>
          </cell>
          <cell r="R119">
            <v>-7126.68</v>
          </cell>
        </row>
        <row r="120">
          <cell r="D120" t="str">
            <v>2009/8</v>
          </cell>
          <cell r="I120">
            <v>-208.47</v>
          </cell>
          <cell r="J120">
            <v>-314.88</v>
          </cell>
          <cell r="M120">
            <v>-5.77</v>
          </cell>
          <cell r="Q120">
            <v>-529.12</v>
          </cell>
          <cell r="R120">
            <v>-529.12</v>
          </cell>
        </row>
        <row r="121">
          <cell r="D121" t="str">
            <v>2009/9</v>
          </cell>
          <cell r="I121">
            <v>-1214.8699999999999</v>
          </cell>
          <cell r="J121">
            <v>-1834.95</v>
          </cell>
          <cell r="M121">
            <v>-33.61</v>
          </cell>
          <cell r="Q121">
            <v>-3083.43</v>
          </cell>
          <cell r="R121">
            <v>-3083.43</v>
          </cell>
        </row>
        <row r="122">
          <cell r="D122" t="str">
            <v>2009/10</v>
          </cell>
          <cell r="I122">
            <v>-15307.05</v>
          </cell>
          <cell r="J122">
            <v>-23119.86</v>
          </cell>
          <cell r="M122">
            <v>-423.47</v>
          </cell>
          <cell r="Q122">
            <v>-38850.379999999997</v>
          </cell>
          <cell r="R122">
            <v>-38850.379999999997</v>
          </cell>
        </row>
        <row r="123">
          <cell r="D123" t="str">
            <v>2009/11</v>
          </cell>
          <cell r="I123">
            <v>-1554.16</v>
          </cell>
          <cell r="J123">
            <v>-2347.42</v>
          </cell>
          <cell r="M123">
            <v>-43</v>
          </cell>
          <cell r="Q123">
            <v>-3944.58</v>
          </cell>
          <cell r="R123">
            <v>-3944.58</v>
          </cell>
        </row>
        <row r="124">
          <cell r="D124" t="str">
            <v>2009/12</v>
          </cell>
          <cell r="I124">
            <v>-1360.7</v>
          </cell>
          <cell r="J124">
            <v>-2055.23</v>
          </cell>
          <cell r="M124">
            <v>-37.65</v>
          </cell>
          <cell r="Q124">
            <v>-3453.58</v>
          </cell>
          <cell r="R124">
            <v>-3453.58</v>
          </cell>
        </row>
        <row r="125">
          <cell r="C125" t="str">
            <v>Total A1300C</v>
          </cell>
          <cell r="I125">
            <v>-23610.52</v>
          </cell>
          <cell r="J125">
            <v>-35661.5</v>
          </cell>
          <cell r="M125">
            <v>-653.20000000000005</v>
          </cell>
          <cell r="Q125">
            <v>-59925.22</v>
          </cell>
          <cell r="R125">
            <v>-59925.22</v>
          </cell>
        </row>
        <row r="126">
          <cell r="C126" t="str">
            <v>A1300G</v>
          </cell>
          <cell r="D126" t="str">
            <v>2009/1</v>
          </cell>
          <cell r="I126">
            <v>114408.25</v>
          </cell>
          <cell r="J126">
            <v>172802.92</v>
          </cell>
          <cell r="M126">
            <v>3165.1</v>
          </cell>
          <cell r="Q126">
            <v>290376.27</v>
          </cell>
          <cell r="R126">
            <v>290376.27</v>
          </cell>
        </row>
        <row r="127">
          <cell r="D127" t="str">
            <v>2009/2</v>
          </cell>
          <cell r="I127">
            <v>161205</v>
          </cell>
          <cell r="J127">
            <v>243485.02</v>
          </cell>
          <cell r="M127">
            <v>4459.7299999999996</v>
          </cell>
          <cell r="Q127">
            <v>409149.75</v>
          </cell>
          <cell r="R127">
            <v>409149.75</v>
          </cell>
        </row>
        <row r="128">
          <cell r="D128" t="str">
            <v>2009/3</v>
          </cell>
          <cell r="I128">
            <v>146296.5</v>
          </cell>
          <cell r="J128">
            <v>220967.12</v>
          </cell>
          <cell r="M128">
            <v>4047.28</v>
          </cell>
          <cell r="Q128">
            <v>371310.9</v>
          </cell>
          <cell r="R128">
            <v>371310.9</v>
          </cell>
        </row>
        <row r="129">
          <cell r="D129" t="str">
            <v>2009/4</v>
          </cell>
          <cell r="I129">
            <v>91003.32</v>
          </cell>
          <cell r="J129">
            <v>137451.97</v>
          </cell>
          <cell r="M129">
            <v>2517.6</v>
          </cell>
          <cell r="Q129">
            <v>230972.89</v>
          </cell>
          <cell r="R129">
            <v>230972.89</v>
          </cell>
        </row>
        <row r="130">
          <cell r="D130" t="str">
            <v>2009/5</v>
          </cell>
          <cell r="I130">
            <v>123562.25</v>
          </cell>
          <cell r="J130">
            <v>186629.17</v>
          </cell>
          <cell r="M130">
            <v>3418.35</v>
          </cell>
          <cell r="Q130">
            <v>313609.77</v>
          </cell>
          <cell r="R130">
            <v>313609.77</v>
          </cell>
        </row>
        <row r="131">
          <cell r="D131" t="str">
            <v>2009/6</v>
          </cell>
          <cell r="I131">
            <v>127295.06</v>
          </cell>
          <cell r="J131">
            <v>192267.24</v>
          </cell>
          <cell r="M131">
            <v>3521.61</v>
          </cell>
          <cell r="Q131">
            <v>323083.90999999997</v>
          </cell>
          <cell r="R131">
            <v>323083.90999999997</v>
          </cell>
        </row>
        <row r="132">
          <cell r="D132" t="str">
            <v>2009/7</v>
          </cell>
          <cell r="I132">
            <v>42559.35</v>
          </cell>
          <cell r="J132">
            <v>64281.88</v>
          </cell>
          <cell r="M132">
            <v>1177.4100000000001</v>
          </cell>
          <cell r="Q132">
            <v>108018.64</v>
          </cell>
          <cell r="R132">
            <v>108018.64</v>
          </cell>
        </row>
        <row r="133">
          <cell r="D133" t="str">
            <v>2009/8</v>
          </cell>
          <cell r="I133">
            <v>71369.820000000007</v>
          </cell>
          <cell r="J133">
            <v>107797.42</v>
          </cell>
          <cell r="M133">
            <v>1974.45</v>
          </cell>
          <cell r="Q133">
            <v>181141.69</v>
          </cell>
          <cell r="R133">
            <v>181141.69</v>
          </cell>
        </row>
        <row r="134">
          <cell r="D134" t="str">
            <v>2009/9</v>
          </cell>
          <cell r="I134">
            <v>91157.96</v>
          </cell>
          <cell r="J134">
            <v>137685.53</v>
          </cell>
          <cell r="M134">
            <v>2521.89</v>
          </cell>
          <cell r="Q134">
            <v>231365.38</v>
          </cell>
          <cell r="R134">
            <v>231365.38</v>
          </cell>
        </row>
        <row r="135">
          <cell r="D135" t="str">
            <v>2009/10</v>
          </cell>
          <cell r="I135">
            <v>93239.34</v>
          </cell>
          <cell r="J135">
            <v>140829.28</v>
          </cell>
          <cell r="M135">
            <v>2579.46</v>
          </cell>
          <cell r="Q135">
            <v>236648.08</v>
          </cell>
          <cell r="R135">
            <v>236648.08</v>
          </cell>
        </row>
        <row r="136">
          <cell r="D136" t="str">
            <v>2009/11</v>
          </cell>
          <cell r="I136">
            <v>128132.85</v>
          </cell>
          <cell r="J136">
            <v>193532.64</v>
          </cell>
          <cell r="M136">
            <v>3544.79</v>
          </cell>
          <cell r="Q136">
            <v>325210.28000000003</v>
          </cell>
          <cell r="R136">
            <v>325210.28000000003</v>
          </cell>
        </row>
        <row r="137">
          <cell r="D137" t="str">
            <v>2009/12</v>
          </cell>
          <cell r="I137">
            <v>100843.07</v>
          </cell>
          <cell r="J137">
            <v>152314</v>
          </cell>
          <cell r="M137">
            <v>2789.82</v>
          </cell>
          <cell r="Q137">
            <v>255946.89</v>
          </cell>
          <cell r="R137">
            <v>255946.89</v>
          </cell>
        </row>
        <row r="138">
          <cell r="C138" t="str">
            <v>Total A1300G</v>
          </cell>
          <cell r="I138">
            <v>1291072.77</v>
          </cell>
          <cell r="J138">
            <v>1950044.19</v>
          </cell>
          <cell r="M138">
            <v>35717.49</v>
          </cell>
          <cell r="Q138">
            <v>3276834.45</v>
          </cell>
          <cell r="R138">
            <v>3276834.45</v>
          </cell>
        </row>
        <row r="139">
          <cell r="C139" t="str">
            <v>A1300F</v>
          </cell>
          <cell r="D139" t="str">
            <v>2009/1</v>
          </cell>
          <cell r="I139">
            <v>67637.19</v>
          </cell>
          <cell r="J139">
            <v>123097.75</v>
          </cell>
          <cell r="M139">
            <v>2238.4899999999998</v>
          </cell>
          <cell r="Q139">
            <v>192973.43</v>
          </cell>
          <cell r="R139">
            <v>192973.43</v>
          </cell>
        </row>
        <row r="140">
          <cell r="D140" t="str">
            <v>2009/2</v>
          </cell>
          <cell r="I140">
            <v>75685.320000000007</v>
          </cell>
          <cell r="J140">
            <v>137745.12</v>
          </cell>
          <cell r="M140">
            <v>2504.85</v>
          </cell>
          <cell r="Q140">
            <v>215935.29</v>
          </cell>
          <cell r="R140">
            <v>215935.29</v>
          </cell>
        </row>
        <row r="141">
          <cell r="D141" t="str">
            <v>2009/3</v>
          </cell>
          <cell r="I141">
            <v>105531.66</v>
          </cell>
          <cell r="J141">
            <v>192064.63</v>
          </cell>
          <cell r="M141">
            <v>3492.63</v>
          </cell>
          <cell r="Q141">
            <v>301088.92</v>
          </cell>
          <cell r="R141">
            <v>301088.92</v>
          </cell>
        </row>
        <row r="142">
          <cell r="D142" t="str">
            <v>2009/4</v>
          </cell>
          <cell r="I142">
            <v>45453.89</v>
          </cell>
          <cell r="J142">
            <v>82724.789999999994</v>
          </cell>
          <cell r="M142">
            <v>1504.32</v>
          </cell>
          <cell r="Q142">
            <v>129683</v>
          </cell>
          <cell r="R142">
            <v>129683</v>
          </cell>
        </row>
        <row r="143">
          <cell r="D143" t="str">
            <v>2009/5</v>
          </cell>
          <cell r="I143">
            <v>116203.7</v>
          </cell>
          <cell r="J143">
            <v>211487.41</v>
          </cell>
          <cell r="M143">
            <v>3845.83</v>
          </cell>
          <cell r="Q143">
            <v>331536.94</v>
          </cell>
          <cell r="R143">
            <v>331536.94</v>
          </cell>
        </row>
        <row r="144">
          <cell r="D144" t="str">
            <v>2009/6</v>
          </cell>
          <cell r="I144">
            <v>82102.36</v>
          </cell>
          <cell r="J144">
            <v>149423.94</v>
          </cell>
          <cell r="M144">
            <v>2717.23</v>
          </cell>
          <cell r="Q144">
            <v>234243.53</v>
          </cell>
          <cell r="R144">
            <v>234243.53</v>
          </cell>
        </row>
        <row r="145">
          <cell r="D145" t="str">
            <v>2009/7</v>
          </cell>
          <cell r="I145">
            <v>136163.82999999999</v>
          </cell>
          <cell r="J145">
            <v>247814.29</v>
          </cell>
          <cell r="M145">
            <v>4506.42</v>
          </cell>
          <cell r="Q145">
            <v>388484.54</v>
          </cell>
          <cell r="R145">
            <v>388484.54</v>
          </cell>
        </row>
        <row r="146">
          <cell r="D146" t="str">
            <v>2009/8</v>
          </cell>
          <cell r="I146">
            <v>68950.789999999994</v>
          </cell>
          <cell r="J146">
            <v>125488.47</v>
          </cell>
          <cell r="M146">
            <v>2281.9699999999998</v>
          </cell>
          <cell r="Q146">
            <v>196721.23</v>
          </cell>
          <cell r="R146">
            <v>196721.23</v>
          </cell>
        </row>
        <row r="147">
          <cell r="D147" t="str">
            <v>2009/9</v>
          </cell>
          <cell r="I147">
            <v>89774.91</v>
          </cell>
          <cell r="J147">
            <v>163387.76999999999</v>
          </cell>
          <cell r="M147">
            <v>2971.15</v>
          </cell>
          <cell r="Q147">
            <v>256133.83</v>
          </cell>
          <cell r="R147">
            <v>256133.83</v>
          </cell>
        </row>
        <row r="148">
          <cell r="D148" t="str">
            <v>2009/10</v>
          </cell>
          <cell r="I148">
            <v>98966.25</v>
          </cell>
          <cell r="J148">
            <v>180115.76</v>
          </cell>
          <cell r="M148">
            <v>3275.34</v>
          </cell>
          <cell r="Q148">
            <v>282357.34999999998</v>
          </cell>
          <cell r="R148">
            <v>282357.34999999998</v>
          </cell>
        </row>
        <row r="149">
          <cell r="D149" t="str">
            <v>2009/11</v>
          </cell>
          <cell r="I149">
            <v>85002.04</v>
          </cell>
          <cell r="J149">
            <v>154701.29999999999</v>
          </cell>
          <cell r="M149">
            <v>2813.2</v>
          </cell>
          <cell r="Q149">
            <v>242516.54</v>
          </cell>
          <cell r="R149">
            <v>242516.54</v>
          </cell>
        </row>
        <row r="150">
          <cell r="D150" t="str">
            <v>2009/12</v>
          </cell>
          <cell r="I150">
            <v>121796.83</v>
          </cell>
          <cell r="J150">
            <v>221666.76</v>
          </cell>
          <cell r="M150">
            <v>4030.93</v>
          </cell>
          <cell r="Q150">
            <v>347494.52</v>
          </cell>
          <cell r="R150">
            <v>347494.52</v>
          </cell>
        </row>
        <row r="151">
          <cell r="C151" t="str">
            <v>Total A1300F</v>
          </cell>
          <cell r="I151">
            <v>1093268.77</v>
          </cell>
          <cell r="J151">
            <v>1989717.99</v>
          </cell>
          <cell r="M151">
            <v>36182.36</v>
          </cell>
          <cell r="Q151">
            <v>3119169.12</v>
          </cell>
          <cell r="R151">
            <v>3119169.12</v>
          </cell>
        </row>
        <row r="152">
          <cell r="C152" t="str">
            <v>A1300E</v>
          </cell>
          <cell r="D152" t="str">
            <v>2009/2</v>
          </cell>
          <cell r="I152">
            <v>6.33</v>
          </cell>
          <cell r="J152">
            <v>6.72</v>
          </cell>
          <cell r="M152">
            <v>0.19</v>
          </cell>
          <cell r="Q152">
            <v>13.24</v>
          </cell>
          <cell r="R152">
            <v>13.24</v>
          </cell>
        </row>
        <row r="153">
          <cell r="D153" t="str">
            <v>2009/4</v>
          </cell>
          <cell r="I153">
            <v>16</v>
          </cell>
          <cell r="J153">
            <v>16.989999999999998</v>
          </cell>
          <cell r="M153">
            <v>0.46</v>
          </cell>
          <cell r="Q153">
            <v>33.450000000000003</v>
          </cell>
          <cell r="R153">
            <v>33.450000000000003</v>
          </cell>
        </row>
        <row r="154">
          <cell r="D154" t="str">
            <v>2009/5</v>
          </cell>
          <cell r="I154">
            <v>14.94</v>
          </cell>
          <cell r="J154">
            <v>15.86</v>
          </cell>
          <cell r="M154">
            <v>0.44</v>
          </cell>
          <cell r="Q154">
            <v>31.24</v>
          </cell>
          <cell r="R154">
            <v>31.24</v>
          </cell>
        </row>
        <row r="155">
          <cell r="D155" t="str">
            <v>2009/6</v>
          </cell>
          <cell r="I155">
            <v>18.670000000000002</v>
          </cell>
          <cell r="J155">
            <v>19.82</v>
          </cell>
          <cell r="M155">
            <v>0.54</v>
          </cell>
          <cell r="Q155">
            <v>39.03</v>
          </cell>
          <cell r="R155">
            <v>39.03</v>
          </cell>
        </row>
        <row r="156">
          <cell r="D156" t="str">
            <v>2009/7</v>
          </cell>
          <cell r="I156">
            <v>8.4200000000000053</v>
          </cell>
          <cell r="J156">
            <v>8.94</v>
          </cell>
          <cell r="M156">
            <v>0.25</v>
          </cell>
          <cell r="Q156">
            <v>17.61</v>
          </cell>
          <cell r="R156">
            <v>17.61</v>
          </cell>
        </row>
        <row r="157">
          <cell r="D157" t="str">
            <v>2009/8</v>
          </cell>
          <cell r="I157">
            <v>16.940000000000001</v>
          </cell>
          <cell r="J157">
            <v>17.98</v>
          </cell>
          <cell r="M157">
            <v>0.49</v>
          </cell>
          <cell r="Q157">
            <v>35.409999999999997</v>
          </cell>
          <cell r="R157">
            <v>35.409999999999997</v>
          </cell>
        </row>
        <row r="158">
          <cell r="D158" t="str">
            <v>2009/9</v>
          </cell>
          <cell r="I158">
            <v>17.170000000000002</v>
          </cell>
          <cell r="J158">
            <v>18.23</v>
          </cell>
          <cell r="M158">
            <v>0.51</v>
          </cell>
          <cell r="Q158">
            <v>35.909999999999997</v>
          </cell>
          <cell r="R158">
            <v>35.909999999999997</v>
          </cell>
        </row>
        <row r="159">
          <cell r="D159" t="str">
            <v>2009/10</v>
          </cell>
          <cell r="I159">
            <v>15.42</v>
          </cell>
          <cell r="J159">
            <v>16.38</v>
          </cell>
          <cell r="M159">
            <v>0.45</v>
          </cell>
          <cell r="Q159">
            <v>32.25</v>
          </cell>
          <cell r="R159">
            <v>32.25</v>
          </cell>
        </row>
        <row r="160">
          <cell r="D160" t="str">
            <v>2009/11</v>
          </cell>
          <cell r="I160">
            <v>2479.66</v>
          </cell>
          <cell r="J160">
            <v>2632.6</v>
          </cell>
          <cell r="M160">
            <v>72.06</v>
          </cell>
          <cell r="Q160">
            <v>5184.32</v>
          </cell>
          <cell r="R160">
            <v>5184.32</v>
          </cell>
        </row>
        <row r="161">
          <cell r="D161" t="str">
            <v>2009/12</v>
          </cell>
          <cell r="I161">
            <v>16473.14</v>
          </cell>
          <cell r="J161">
            <v>17489.150000000001</v>
          </cell>
          <cell r="M161">
            <v>478.73</v>
          </cell>
          <cell r="Q161">
            <v>34441.019999999997</v>
          </cell>
          <cell r="R161">
            <v>34441.019999999997</v>
          </cell>
        </row>
        <row r="162">
          <cell r="C162" t="str">
            <v>Total A1300E</v>
          </cell>
          <cell r="I162">
            <v>19066.689999999999</v>
          </cell>
          <cell r="J162">
            <v>20242.669999999998</v>
          </cell>
          <cell r="M162">
            <v>554.12</v>
          </cell>
          <cell r="Q162">
            <v>39863.480000000003</v>
          </cell>
          <cell r="R162">
            <v>39863.480000000003</v>
          </cell>
        </row>
        <row r="163">
          <cell r="I163">
            <v>2364267.85</v>
          </cell>
          <cell r="J163">
            <v>3898244.51</v>
          </cell>
          <cell r="M163">
            <v>71337.149999999994</v>
          </cell>
          <cell r="Q163">
            <v>6333849.5100000026</v>
          </cell>
          <cell r="R163">
            <v>6333849.5100000026</v>
          </cell>
        </row>
        <row r="164">
          <cell r="C164" t="str">
            <v>A1400A</v>
          </cell>
          <cell r="D164" t="str">
            <v>2009/1</v>
          </cell>
          <cell r="E164">
            <v>43.79</v>
          </cell>
          <cell r="F164">
            <v>16.38</v>
          </cell>
          <cell r="G164">
            <v>3.11</v>
          </cell>
          <cell r="H164">
            <v>63.28</v>
          </cell>
          <cell r="J164">
            <v>41.74</v>
          </cell>
          <cell r="Q164">
            <v>41.74</v>
          </cell>
          <cell r="R164">
            <v>105.02</v>
          </cell>
        </row>
        <row r="165">
          <cell r="D165" t="str">
            <v>2009/2</v>
          </cell>
          <cell r="E165">
            <v>3101.53</v>
          </cell>
          <cell r="F165">
            <v>1159.92</v>
          </cell>
          <cell r="G165">
            <v>220.83</v>
          </cell>
          <cell r="H165">
            <v>4482.28</v>
          </cell>
          <cell r="J165">
            <v>2955.98</v>
          </cell>
          <cell r="Q165">
            <v>2955.98</v>
          </cell>
          <cell r="R165">
            <v>7438.26</v>
          </cell>
        </row>
        <row r="166">
          <cell r="D166" t="str">
            <v>2009/3</v>
          </cell>
          <cell r="E166">
            <v>1944.69</v>
          </cell>
          <cell r="F166">
            <v>727.11</v>
          </cell>
          <cell r="G166">
            <v>138.36000000000001</v>
          </cell>
          <cell r="H166">
            <v>2810.16</v>
          </cell>
          <cell r="J166">
            <v>1834.98</v>
          </cell>
          <cell r="Q166">
            <v>1834.98</v>
          </cell>
          <cell r="R166">
            <v>4645.1400000000003</v>
          </cell>
        </row>
        <row r="167">
          <cell r="D167" t="str">
            <v>2009/4</v>
          </cell>
          <cell r="E167">
            <v>3300.02</v>
          </cell>
          <cell r="F167">
            <v>1233.8699999999999</v>
          </cell>
          <cell r="G167">
            <v>234.79</v>
          </cell>
          <cell r="H167">
            <v>4768.68</v>
          </cell>
          <cell r="J167">
            <v>3113.86</v>
          </cell>
          <cell r="Q167">
            <v>3113.86</v>
          </cell>
          <cell r="R167">
            <v>7882.54</v>
          </cell>
        </row>
        <row r="168">
          <cell r="D168" t="str">
            <v>2009/5</v>
          </cell>
          <cell r="E168">
            <v>6609.03</v>
          </cell>
          <cell r="F168">
            <v>2471.08</v>
          </cell>
          <cell r="G168">
            <v>470.22</v>
          </cell>
          <cell r="H168">
            <v>9550.33</v>
          </cell>
          <cell r="J168">
            <v>6236.18</v>
          </cell>
          <cell r="Q168">
            <v>6236.18</v>
          </cell>
          <cell r="R168">
            <v>15786.51</v>
          </cell>
        </row>
        <row r="169">
          <cell r="D169" t="str">
            <v>2009/6</v>
          </cell>
          <cell r="E169">
            <v>2511.62</v>
          </cell>
          <cell r="F169">
            <v>939.09</v>
          </cell>
          <cell r="G169">
            <v>178.7</v>
          </cell>
          <cell r="H169">
            <v>3629.41</v>
          </cell>
          <cell r="J169">
            <v>2369.92</v>
          </cell>
          <cell r="Q169">
            <v>2369.92</v>
          </cell>
          <cell r="R169">
            <v>5999.33</v>
          </cell>
        </row>
        <row r="170">
          <cell r="D170" t="str">
            <v>2009/7</v>
          </cell>
          <cell r="E170">
            <v>7624.3</v>
          </cell>
          <cell r="F170">
            <v>2850.69</v>
          </cell>
          <cell r="G170">
            <v>542.46</v>
          </cell>
          <cell r="H170">
            <v>11017.45</v>
          </cell>
          <cell r="J170">
            <v>7194.19</v>
          </cell>
          <cell r="Q170">
            <v>7194.19</v>
          </cell>
          <cell r="R170">
            <v>18211.64</v>
          </cell>
        </row>
        <row r="171">
          <cell r="D171" t="str">
            <v>2009/8</v>
          </cell>
          <cell r="E171">
            <v>4694.32</v>
          </cell>
          <cell r="F171">
            <v>1755.19</v>
          </cell>
          <cell r="G171">
            <v>334</v>
          </cell>
          <cell r="H171">
            <v>6783.51</v>
          </cell>
          <cell r="J171">
            <v>4429.49</v>
          </cell>
          <cell r="Q171">
            <v>4429.49</v>
          </cell>
          <cell r="R171">
            <v>11213</v>
          </cell>
        </row>
        <row r="172">
          <cell r="D172" t="str">
            <v>2009/9</v>
          </cell>
          <cell r="E172">
            <v>4350.34</v>
          </cell>
          <cell r="F172">
            <v>1626.57</v>
          </cell>
          <cell r="G172">
            <v>309.52</v>
          </cell>
          <cell r="H172">
            <v>6286.43</v>
          </cell>
          <cell r="J172">
            <v>4104.91</v>
          </cell>
          <cell r="Q172">
            <v>4104.91</v>
          </cell>
          <cell r="R172">
            <v>10391.34</v>
          </cell>
        </row>
        <row r="173">
          <cell r="D173" t="str">
            <v>2009/10</v>
          </cell>
          <cell r="E173">
            <v>2232.5700000000002</v>
          </cell>
          <cell r="F173">
            <v>834.75</v>
          </cell>
          <cell r="G173">
            <v>158.84</v>
          </cell>
          <cell r="H173">
            <v>3226.16</v>
          </cell>
          <cell r="J173">
            <v>2106.63</v>
          </cell>
          <cell r="Q173">
            <v>2106.63</v>
          </cell>
          <cell r="R173">
            <v>5332.79</v>
          </cell>
        </row>
        <row r="174">
          <cell r="D174" t="str">
            <v>2009/11</v>
          </cell>
          <cell r="E174">
            <v>2819.91</v>
          </cell>
          <cell r="F174">
            <v>1054.3499999999999</v>
          </cell>
          <cell r="G174">
            <v>200.63</v>
          </cell>
          <cell r="H174">
            <v>4074.89</v>
          </cell>
          <cell r="J174">
            <v>2660.83</v>
          </cell>
          <cell r="Q174">
            <v>2660.83</v>
          </cell>
          <cell r="R174">
            <v>6735.72</v>
          </cell>
        </row>
        <row r="175">
          <cell r="D175" t="str">
            <v>2009/12</v>
          </cell>
          <cell r="E175">
            <v>5477.36</v>
          </cell>
          <cell r="F175">
            <v>2047.96</v>
          </cell>
          <cell r="G175">
            <v>389.7</v>
          </cell>
          <cell r="H175">
            <v>7915.02</v>
          </cell>
          <cell r="J175">
            <v>5168.3599999999997</v>
          </cell>
          <cell r="Q175">
            <v>5168.3599999999997</v>
          </cell>
          <cell r="R175">
            <v>13083.38</v>
          </cell>
        </row>
        <row r="176">
          <cell r="C176" t="str">
            <v>Total A1400A</v>
          </cell>
          <cell r="E176">
            <v>44709.48</v>
          </cell>
          <cell r="F176">
            <v>16716.96</v>
          </cell>
          <cell r="G176">
            <v>3181.16</v>
          </cell>
          <cell r="H176">
            <v>64607.6</v>
          </cell>
          <cell r="J176">
            <v>42217.07</v>
          </cell>
          <cell r="Q176">
            <v>42217.07</v>
          </cell>
          <cell r="R176">
            <v>106824.67</v>
          </cell>
        </row>
        <row r="177">
          <cell r="C177" t="str">
            <v>A1400B</v>
          </cell>
          <cell r="D177" t="str">
            <v>2009/1</v>
          </cell>
          <cell r="I177">
            <v>-101.01</v>
          </cell>
          <cell r="J177">
            <v>-254.91</v>
          </cell>
          <cell r="M177">
            <v>-19.239999999999998</v>
          </cell>
          <cell r="N177">
            <v>-48.52</v>
          </cell>
          <cell r="Q177">
            <v>-423.68</v>
          </cell>
          <cell r="R177">
            <v>-423.68</v>
          </cell>
        </row>
        <row r="178">
          <cell r="D178" t="str">
            <v>2009/2</v>
          </cell>
          <cell r="I178">
            <v>1118.04</v>
          </cell>
          <cell r="J178">
            <v>2821.58</v>
          </cell>
          <cell r="M178">
            <v>212.96</v>
          </cell>
          <cell r="N178">
            <v>537.05999999999995</v>
          </cell>
          <cell r="Q178">
            <v>4689.6400000000003</v>
          </cell>
          <cell r="R178">
            <v>4689.6400000000003</v>
          </cell>
        </row>
        <row r="179">
          <cell r="D179" t="str">
            <v>2009/3</v>
          </cell>
          <cell r="I179">
            <v>2278.9</v>
          </cell>
          <cell r="J179">
            <v>5751.73</v>
          </cell>
          <cell r="M179">
            <v>433.98</v>
          </cell>
          <cell r="N179">
            <v>1094.52</v>
          </cell>
          <cell r="Q179">
            <v>9559.1299999999992</v>
          </cell>
          <cell r="R179">
            <v>9559.1299999999992</v>
          </cell>
        </row>
        <row r="180">
          <cell r="D180" t="str">
            <v>2009/4</v>
          </cell>
          <cell r="I180">
            <v>1069.55</v>
          </cell>
          <cell r="J180">
            <v>2699.44</v>
          </cell>
          <cell r="M180">
            <v>203.68</v>
          </cell>
          <cell r="N180">
            <v>513.69000000000005</v>
          </cell>
          <cell r="Q180">
            <v>4486.3599999999997</v>
          </cell>
          <cell r="R180">
            <v>4486.3599999999997</v>
          </cell>
        </row>
        <row r="181">
          <cell r="D181" t="str">
            <v>2009/5</v>
          </cell>
          <cell r="I181">
            <v>3111.46</v>
          </cell>
          <cell r="J181">
            <v>7853.04</v>
          </cell>
          <cell r="M181">
            <v>592.53</v>
          </cell>
          <cell r="N181">
            <v>1494.38</v>
          </cell>
          <cell r="Q181">
            <v>13051.41</v>
          </cell>
          <cell r="R181">
            <v>13051.41</v>
          </cell>
        </row>
        <row r="182">
          <cell r="D182" t="str">
            <v>2009/6</v>
          </cell>
          <cell r="I182">
            <v>1381.96</v>
          </cell>
          <cell r="J182">
            <v>3487.97</v>
          </cell>
          <cell r="M182">
            <v>263.18</v>
          </cell>
          <cell r="N182">
            <v>663.74</v>
          </cell>
          <cell r="Q182">
            <v>5796.85</v>
          </cell>
          <cell r="R182">
            <v>5796.85</v>
          </cell>
        </row>
        <row r="183">
          <cell r="D183" t="str">
            <v>2009/7</v>
          </cell>
          <cell r="I183">
            <v>5788.3</v>
          </cell>
          <cell r="J183">
            <v>14609.13</v>
          </cell>
          <cell r="M183">
            <v>1102.3</v>
          </cell>
          <cell r="N183">
            <v>2780.03</v>
          </cell>
          <cell r="Q183">
            <v>24279.759999999998</v>
          </cell>
          <cell r="R183">
            <v>24279.759999999998</v>
          </cell>
        </row>
        <row r="184">
          <cell r="D184" t="str">
            <v>2009/8</v>
          </cell>
          <cell r="I184">
            <v>908.57</v>
          </cell>
          <cell r="J184">
            <v>2293.17</v>
          </cell>
          <cell r="M184">
            <v>173.03</v>
          </cell>
          <cell r="N184">
            <v>436.37</v>
          </cell>
          <cell r="Q184">
            <v>3811.14</v>
          </cell>
          <cell r="R184">
            <v>3811.14</v>
          </cell>
        </row>
        <row r="185">
          <cell r="D185" t="str">
            <v>2009/9</v>
          </cell>
          <cell r="I185">
            <v>2231.62</v>
          </cell>
          <cell r="J185">
            <v>5632.4</v>
          </cell>
          <cell r="M185">
            <v>424.98</v>
          </cell>
          <cell r="N185">
            <v>1071.81</v>
          </cell>
          <cell r="Q185">
            <v>9360.81</v>
          </cell>
          <cell r="R185">
            <v>9360.81</v>
          </cell>
        </row>
        <row r="186">
          <cell r="D186" t="str">
            <v>2009/10</v>
          </cell>
          <cell r="I186">
            <v>61.700000000000273</v>
          </cell>
          <cell r="J186">
            <v>155.71</v>
          </cell>
          <cell r="M186">
            <v>11.75</v>
          </cell>
          <cell r="N186">
            <v>29.64</v>
          </cell>
          <cell r="Q186">
            <v>258.8</v>
          </cell>
          <cell r="R186">
            <v>258.8</v>
          </cell>
        </row>
        <row r="187">
          <cell r="D187" t="str">
            <v>2009/11</v>
          </cell>
          <cell r="I187">
            <v>1477.96</v>
          </cell>
          <cell r="J187">
            <v>3730.25</v>
          </cell>
          <cell r="M187">
            <v>281.45999999999998</v>
          </cell>
          <cell r="N187">
            <v>709.85</v>
          </cell>
          <cell r="Q187">
            <v>6199.52</v>
          </cell>
          <cell r="R187">
            <v>6199.52</v>
          </cell>
        </row>
        <row r="188">
          <cell r="D188" t="str">
            <v>2009/12</v>
          </cell>
          <cell r="I188">
            <v>1143.6600000000001</v>
          </cell>
          <cell r="J188">
            <v>2886.49</v>
          </cell>
          <cell r="M188">
            <v>217.8</v>
          </cell>
          <cell r="N188">
            <v>549.28</v>
          </cell>
          <cell r="Q188">
            <v>4797.2299999999996</v>
          </cell>
          <cell r="R188">
            <v>4797.2299999999996</v>
          </cell>
        </row>
        <row r="189">
          <cell r="C189" t="str">
            <v>Total A1400B</v>
          </cell>
          <cell r="I189">
            <v>20470.71</v>
          </cell>
          <cell r="J189">
            <v>51666</v>
          </cell>
          <cell r="M189">
            <v>3898.41</v>
          </cell>
          <cell r="N189">
            <v>9831.85</v>
          </cell>
          <cell r="Q189">
            <v>85866.97</v>
          </cell>
          <cell r="R189">
            <v>85866.97</v>
          </cell>
        </row>
        <row r="190">
          <cell r="E190">
            <v>44709.48</v>
          </cell>
          <cell r="F190">
            <v>16716.96</v>
          </cell>
          <cell r="G190">
            <v>3181.16</v>
          </cell>
          <cell r="H190">
            <v>64607.6</v>
          </cell>
          <cell r="I190">
            <v>20470.71</v>
          </cell>
          <cell r="J190">
            <v>93883.07</v>
          </cell>
          <cell r="M190">
            <v>3898.41</v>
          </cell>
          <cell r="N190">
            <v>9831.85</v>
          </cell>
          <cell r="Q190">
            <v>128084.04</v>
          </cell>
          <cell r="R190">
            <v>192691.64</v>
          </cell>
        </row>
        <row r="191">
          <cell r="C191" t="str">
            <v>A1000A</v>
          </cell>
          <cell r="D191" t="str">
            <v>2009/2</v>
          </cell>
          <cell r="E191">
            <v>8.0500000000000007</v>
          </cell>
          <cell r="H191">
            <v>8.0500000000000007</v>
          </cell>
          <cell r="R191">
            <v>8.0500000000000007</v>
          </cell>
        </row>
        <row r="192">
          <cell r="D192" t="str">
            <v>2009/12</v>
          </cell>
          <cell r="E192">
            <v>745.47</v>
          </cell>
          <cell r="H192">
            <v>745.47</v>
          </cell>
          <cell r="R192">
            <v>745.47</v>
          </cell>
        </row>
        <row r="193">
          <cell r="C193" t="str">
            <v>Total A1000A</v>
          </cell>
          <cell r="E193">
            <v>753.52</v>
          </cell>
          <cell r="H193">
            <v>753.52</v>
          </cell>
          <cell r="R193">
            <v>753.52</v>
          </cell>
        </row>
        <row r="194">
          <cell r="E194">
            <v>753.52</v>
          </cell>
          <cell r="H194">
            <v>753.52</v>
          </cell>
          <cell r="R194">
            <v>753.52</v>
          </cell>
        </row>
        <row r="195">
          <cell r="C195" t="str">
            <v>A0100B</v>
          </cell>
          <cell r="D195" t="str">
            <v>2009/1</v>
          </cell>
          <cell r="E195">
            <v>12281.23</v>
          </cell>
          <cell r="F195">
            <v>28656.21</v>
          </cell>
          <cell r="H195">
            <v>40937.440000000002</v>
          </cell>
          <cell r="R195">
            <v>40937.440000000002</v>
          </cell>
        </row>
        <row r="196">
          <cell r="D196" t="str">
            <v>2009/2</v>
          </cell>
          <cell r="E196">
            <v>12214.77</v>
          </cell>
          <cell r="F196">
            <v>28501.15</v>
          </cell>
          <cell r="H196">
            <v>40715.919999999998</v>
          </cell>
          <cell r="R196">
            <v>40715.919999999998</v>
          </cell>
        </row>
        <row r="197">
          <cell r="D197" t="str">
            <v>2009/3</v>
          </cell>
          <cell r="E197">
            <v>12136.19</v>
          </cell>
          <cell r="F197">
            <v>28317.78</v>
          </cell>
          <cell r="H197">
            <v>40453.97</v>
          </cell>
          <cell r="R197">
            <v>40453.97</v>
          </cell>
        </row>
        <row r="198">
          <cell r="D198" t="str">
            <v>2009/4</v>
          </cell>
          <cell r="E198">
            <v>12030.26</v>
          </cell>
          <cell r="F198">
            <v>28070.61</v>
          </cell>
          <cell r="H198">
            <v>40100.870000000003</v>
          </cell>
          <cell r="R198">
            <v>40100.870000000003</v>
          </cell>
        </row>
        <row r="199">
          <cell r="D199" t="str">
            <v>2009/5</v>
          </cell>
          <cell r="E199">
            <v>10051.879999999999</v>
          </cell>
          <cell r="F199">
            <v>29758.12</v>
          </cell>
          <cell r="H199">
            <v>39810</v>
          </cell>
          <cell r="R199">
            <v>39810</v>
          </cell>
        </row>
        <row r="200">
          <cell r="D200" t="str">
            <v>2009/6</v>
          </cell>
          <cell r="E200">
            <v>9870.41</v>
          </cell>
          <cell r="F200">
            <v>29220.92</v>
          </cell>
          <cell r="H200">
            <v>39091.33</v>
          </cell>
          <cell r="R200">
            <v>39091.33</v>
          </cell>
        </row>
        <row r="201">
          <cell r="D201" t="str">
            <v>2009/7</v>
          </cell>
          <cell r="E201">
            <v>9765.93</v>
          </cell>
          <cell r="F201">
            <v>28911.59</v>
          </cell>
          <cell r="H201">
            <v>38677.519999999997</v>
          </cell>
          <cell r="R201">
            <v>38677.519999999997</v>
          </cell>
        </row>
        <row r="202">
          <cell r="D202" t="str">
            <v>2009/8</v>
          </cell>
          <cell r="E202">
            <v>9601.2999999999993</v>
          </cell>
          <cell r="F202">
            <v>28424.14</v>
          </cell>
          <cell r="H202">
            <v>38025.440000000002</v>
          </cell>
          <cell r="R202">
            <v>38025.440000000002</v>
          </cell>
        </row>
        <row r="203">
          <cell r="D203" t="str">
            <v>2009/9</v>
          </cell>
          <cell r="E203">
            <v>9489.85</v>
          </cell>
          <cell r="F203">
            <v>28094.17</v>
          </cell>
          <cell r="H203">
            <v>37584.019999999997</v>
          </cell>
          <cell r="R203">
            <v>37584.019999999997</v>
          </cell>
        </row>
        <row r="204">
          <cell r="D204" t="str">
            <v>2009/10</v>
          </cell>
          <cell r="E204">
            <v>9403.39</v>
          </cell>
          <cell r="F204">
            <v>27838.2</v>
          </cell>
          <cell r="H204">
            <v>37241.589999999997</v>
          </cell>
          <cell r="R204">
            <v>37241.589999999997</v>
          </cell>
        </row>
        <row r="205">
          <cell r="D205" t="str">
            <v>2009/11</v>
          </cell>
          <cell r="E205">
            <v>9315.2000000000007</v>
          </cell>
          <cell r="F205">
            <v>27577.119999999999</v>
          </cell>
          <cell r="H205">
            <v>36892.32</v>
          </cell>
          <cell r="R205">
            <v>36892.32</v>
          </cell>
        </row>
        <row r="206">
          <cell r="D206" t="str">
            <v>2009/12</v>
          </cell>
          <cell r="E206">
            <v>9202.52</v>
          </cell>
          <cell r="F206">
            <v>27243.51</v>
          </cell>
          <cell r="H206">
            <v>36446.03</v>
          </cell>
          <cell r="R206">
            <v>36446.03</v>
          </cell>
        </row>
        <row r="207">
          <cell r="C207" t="str">
            <v>Total A0100B</v>
          </cell>
          <cell r="E207">
            <v>125362.93</v>
          </cell>
          <cell r="F207">
            <v>340613.52</v>
          </cell>
          <cell r="H207">
            <v>465976.45</v>
          </cell>
          <cell r="R207">
            <v>465976.45</v>
          </cell>
        </row>
        <row r="208">
          <cell r="C208" t="str">
            <v>A0100A</v>
          </cell>
          <cell r="D208" t="str">
            <v>2009/1</v>
          </cell>
          <cell r="E208">
            <v>6759.54</v>
          </cell>
          <cell r="F208">
            <v>20278.63</v>
          </cell>
          <cell r="H208">
            <v>27038.17</v>
          </cell>
          <cell r="R208">
            <v>27038.17</v>
          </cell>
        </row>
        <row r="209">
          <cell r="D209" t="str">
            <v>2009/2</v>
          </cell>
          <cell r="E209">
            <v>6661.5</v>
          </cell>
          <cell r="F209">
            <v>19984.5</v>
          </cell>
          <cell r="H209">
            <v>26646</v>
          </cell>
          <cell r="R209">
            <v>26646</v>
          </cell>
        </row>
        <row r="210">
          <cell r="D210" t="str">
            <v>2009/3</v>
          </cell>
          <cell r="E210">
            <v>6387.7</v>
          </cell>
          <cell r="F210">
            <v>19163.12</v>
          </cell>
          <cell r="H210">
            <v>25550.82</v>
          </cell>
          <cell r="R210">
            <v>25550.82</v>
          </cell>
        </row>
        <row r="211">
          <cell r="D211" t="str">
            <v>2009/4</v>
          </cell>
          <cell r="E211">
            <v>6189.08</v>
          </cell>
          <cell r="F211">
            <v>18567.22</v>
          </cell>
          <cell r="H211">
            <v>24756.3</v>
          </cell>
          <cell r="R211">
            <v>24756.3</v>
          </cell>
        </row>
        <row r="212">
          <cell r="D212" t="str">
            <v>2009/5</v>
          </cell>
          <cell r="E212">
            <v>5964.96</v>
          </cell>
          <cell r="F212">
            <v>18093.71</v>
          </cell>
          <cell r="H212">
            <v>24058.67</v>
          </cell>
          <cell r="R212">
            <v>24058.67</v>
          </cell>
        </row>
        <row r="213">
          <cell r="D213" t="str">
            <v>2009/6</v>
          </cell>
          <cell r="E213">
            <v>5680.13</v>
          </cell>
          <cell r="F213">
            <v>17229.72</v>
          </cell>
          <cell r="H213">
            <v>22909.85</v>
          </cell>
          <cell r="R213">
            <v>22909.85</v>
          </cell>
        </row>
        <row r="214">
          <cell r="D214" t="str">
            <v>2009/7</v>
          </cell>
          <cell r="E214">
            <v>5416.64</v>
          </cell>
          <cell r="F214">
            <v>16430.48</v>
          </cell>
          <cell r="H214">
            <v>21847.119999999999</v>
          </cell>
          <cell r="R214">
            <v>21847.119999999999</v>
          </cell>
        </row>
        <row r="215">
          <cell r="D215" t="str">
            <v>2009/8</v>
          </cell>
          <cell r="E215">
            <v>5349.57</v>
          </cell>
          <cell r="F215">
            <v>16227.01</v>
          </cell>
          <cell r="H215">
            <v>21576.58</v>
          </cell>
          <cell r="R215">
            <v>21576.58</v>
          </cell>
        </row>
        <row r="216">
          <cell r="D216" t="str">
            <v>2009/9</v>
          </cell>
          <cell r="E216">
            <v>5267.1</v>
          </cell>
          <cell r="F216">
            <v>15976.86</v>
          </cell>
          <cell r="H216">
            <v>21243.96</v>
          </cell>
          <cell r="R216">
            <v>21243.96</v>
          </cell>
        </row>
        <row r="217">
          <cell r="D217" t="str">
            <v>2009/10</v>
          </cell>
          <cell r="E217">
            <v>5132.78</v>
          </cell>
          <cell r="F217">
            <v>15569.43</v>
          </cell>
          <cell r="H217">
            <v>20702.21</v>
          </cell>
          <cell r="R217">
            <v>20702.21</v>
          </cell>
        </row>
        <row r="218">
          <cell r="D218" t="str">
            <v>2009/11</v>
          </cell>
          <cell r="E218">
            <v>5081.8</v>
          </cell>
          <cell r="F218">
            <v>15414.8</v>
          </cell>
          <cell r="H218">
            <v>20496.599999999999</v>
          </cell>
          <cell r="R218">
            <v>20496.599999999999</v>
          </cell>
        </row>
        <row r="219">
          <cell r="D219" t="str">
            <v>2009/12</v>
          </cell>
          <cell r="E219">
            <v>4998.1000000000004</v>
          </cell>
          <cell r="F219">
            <v>15160.88</v>
          </cell>
          <cell r="H219">
            <v>20158.98</v>
          </cell>
          <cell r="R219">
            <v>20158.98</v>
          </cell>
        </row>
        <row r="220">
          <cell r="C220" t="str">
            <v>Total A0100A</v>
          </cell>
          <cell r="E220">
            <v>68888.899999999994</v>
          </cell>
          <cell r="F220">
            <v>208096.36</v>
          </cell>
          <cell r="H220">
            <v>276985.26</v>
          </cell>
          <cell r="R220">
            <v>276985.26</v>
          </cell>
        </row>
        <row r="221">
          <cell r="C221" t="str">
            <v>A0100C</v>
          </cell>
          <cell r="D221" t="str">
            <v>2009/1</v>
          </cell>
          <cell r="E221">
            <v>31651.86</v>
          </cell>
          <cell r="F221">
            <v>74607.97</v>
          </cell>
          <cell r="H221">
            <v>106259.83</v>
          </cell>
          <cell r="J221">
            <v>65564.58</v>
          </cell>
          <cell r="K221">
            <v>40695.26</v>
          </cell>
          <cell r="L221">
            <v>13565.09</v>
          </cell>
          <cell r="Q221">
            <v>119824.93</v>
          </cell>
          <cell r="R221">
            <v>226084.76</v>
          </cell>
        </row>
        <row r="222">
          <cell r="D222" t="str">
            <v>2009/2</v>
          </cell>
          <cell r="E222">
            <v>31520.6</v>
          </cell>
          <cell r="F222">
            <v>74298.539999999994</v>
          </cell>
          <cell r="H222">
            <v>105819.14</v>
          </cell>
          <cell r="J222">
            <v>65292.67</v>
          </cell>
          <cell r="K222">
            <v>40526.480000000003</v>
          </cell>
          <cell r="L222">
            <v>13508.83</v>
          </cell>
          <cell r="Q222">
            <v>119327.98</v>
          </cell>
          <cell r="R222">
            <v>225147.12</v>
          </cell>
        </row>
        <row r="223">
          <cell r="D223" t="str">
            <v>2009/3</v>
          </cell>
          <cell r="E223">
            <v>31553.51</v>
          </cell>
          <cell r="F223">
            <v>74376.12</v>
          </cell>
          <cell r="H223">
            <v>105929.63</v>
          </cell>
          <cell r="J223">
            <v>65360.84</v>
          </cell>
          <cell r="K223">
            <v>40568.79</v>
          </cell>
          <cell r="L223">
            <v>13522.93</v>
          </cell>
          <cell r="Q223">
            <v>119452.56</v>
          </cell>
          <cell r="R223">
            <v>225382.19</v>
          </cell>
        </row>
        <row r="224">
          <cell r="D224" t="str">
            <v>2009/4</v>
          </cell>
          <cell r="E224">
            <v>31482.79</v>
          </cell>
          <cell r="F224">
            <v>74209.45</v>
          </cell>
          <cell r="H224">
            <v>105692.24</v>
          </cell>
          <cell r="J224">
            <v>65214.36</v>
          </cell>
          <cell r="K224">
            <v>40477.879999999997</v>
          </cell>
          <cell r="L224">
            <v>13492.63</v>
          </cell>
          <cell r="Q224">
            <v>119184.87</v>
          </cell>
          <cell r="R224">
            <v>224877.11</v>
          </cell>
        </row>
        <row r="225">
          <cell r="D225" t="str">
            <v>2009/5</v>
          </cell>
          <cell r="E225">
            <v>31028.91</v>
          </cell>
          <cell r="F225">
            <v>73824.490000000005</v>
          </cell>
          <cell r="H225">
            <v>104853.4</v>
          </cell>
          <cell r="J225">
            <v>64303.73</v>
          </cell>
          <cell r="K225">
            <v>39061.58</v>
          </cell>
          <cell r="L225">
            <v>13819.2</v>
          </cell>
          <cell r="Q225">
            <v>117184.51</v>
          </cell>
          <cell r="R225">
            <v>222037.91</v>
          </cell>
        </row>
        <row r="226">
          <cell r="D226" t="str">
            <v>2009/6</v>
          </cell>
          <cell r="E226">
            <v>30768.68</v>
          </cell>
          <cell r="F226">
            <v>73205.350000000006</v>
          </cell>
          <cell r="H226">
            <v>103974.03</v>
          </cell>
          <cell r="J226">
            <v>63764.43</v>
          </cell>
          <cell r="K226">
            <v>38733.97</v>
          </cell>
          <cell r="L226">
            <v>13703.29</v>
          </cell>
          <cell r="Q226">
            <v>116201.69</v>
          </cell>
          <cell r="R226">
            <v>220175.72</v>
          </cell>
        </row>
        <row r="227">
          <cell r="D227" t="str">
            <v>2009/7</v>
          </cell>
          <cell r="E227">
            <v>30557.64</v>
          </cell>
          <cell r="F227">
            <v>72703.240000000005</v>
          </cell>
          <cell r="H227">
            <v>103260.88</v>
          </cell>
          <cell r="J227">
            <v>63327.07</v>
          </cell>
          <cell r="K227">
            <v>38468.31</v>
          </cell>
          <cell r="L227">
            <v>13609.31</v>
          </cell>
          <cell r="Q227">
            <v>115404.69</v>
          </cell>
          <cell r="R227">
            <v>218665.57</v>
          </cell>
        </row>
        <row r="228">
          <cell r="D228" t="str">
            <v>2009/8</v>
          </cell>
          <cell r="E228">
            <v>30153.040000000001</v>
          </cell>
          <cell r="F228">
            <v>71740.62</v>
          </cell>
          <cell r="H228">
            <v>101893.66</v>
          </cell>
          <cell r="J228">
            <v>62488.61</v>
          </cell>
          <cell r="K228">
            <v>37958.97</v>
          </cell>
          <cell r="L228">
            <v>13429.11</v>
          </cell>
          <cell r="Q228">
            <v>113876.69</v>
          </cell>
          <cell r="R228">
            <v>215770.35</v>
          </cell>
        </row>
        <row r="229">
          <cell r="D229" t="str">
            <v>2009/9</v>
          </cell>
          <cell r="E229">
            <v>29939.23</v>
          </cell>
          <cell r="F229">
            <v>71231.91</v>
          </cell>
          <cell r="H229">
            <v>101171.14</v>
          </cell>
          <cell r="J229">
            <v>62045.5</v>
          </cell>
          <cell r="K229">
            <v>37689.81</v>
          </cell>
          <cell r="L229">
            <v>13333.89</v>
          </cell>
          <cell r="Q229">
            <v>113069.2</v>
          </cell>
          <cell r="R229">
            <v>214240.34</v>
          </cell>
        </row>
        <row r="230">
          <cell r="D230" t="str">
            <v>2009/10</v>
          </cell>
          <cell r="E230">
            <v>29614.19</v>
          </cell>
          <cell r="F230">
            <v>70458.570000000007</v>
          </cell>
          <cell r="H230">
            <v>100072.76</v>
          </cell>
          <cell r="J230">
            <v>61371.89</v>
          </cell>
          <cell r="K230">
            <v>37280.61</v>
          </cell>
          <cell r="L230">
            <v>13189.13</v>
          </cell>
          <cell r="Q230">
            <v>111841.63</v>
          </cell>
          <cell r="R230">
            <v>211914.39</v>
          </cell>
        </row>
        <row r="231">
          <cell r="D231" t="str">
            <v>2009/11</v>
          </cell>
          <cell r="E231">
            <v>29386.54</v>
          </cell>
          <cell r="F231">
            <v>69916.960000000006</v>
          </cell>
          <cell r="H231">
            <v>99303.5</v>
          </cell>
          <cell r="J231">
            <v>60900.14</v>
          </cell>
          <cell r="K231">
            <v>36994.050000000003</v>
          </cell>
          <cell r="L231">
            <v>13087.75</v>
          </cell>
          <cell r="Q231">
            <v>110981.94</v>
          </cell>
          <cell r="R231">
            <v>210285.44</v>
          </cell>
        </row>
        <row r="232">
          <cell r="D232" t="str">
            <v>2009/12</v>
          </cell>
          <cell r="E232">
            <v>32341.97</v>
          </cell>
          <cell r="F232">
            <v>76948.570000000007</v>
          </cell>
          <cell r="H232">
            <v>109290.54</v>
          </cell>
          <cell r="J232">
            <v>67024.91</v>
          </cell>
          <cell r="K232">
            <v>40714.559999999998</v>
          </cell>
          <cell r="L232">
            <v>14403.98</v>
          </cell>
          <cell r="Q232">
            <v>122143.45</v>
          </cell>
          <cell r="R232">
            <v>231433.99</v>
          </cell>
        </row>
        <row r="233">
          <cell r="C233" t="str">
            <v>Total A0100C</v>
          </cell>
          <cell r="E233">
            <v>369998.96</v>
          </cell>
          <cell r="F233">
            <v>877521.79</v>
          </cell>
          <cell r="H233">
            <v>1247520.75</v>
          </cell>
          <cell r="J233">
            <v>766658.73</v>
          </cell>
          <cell r="K233">
            <v>469170.27</v>
          </cell>
          <cell r="L233">
            <v>162665.14000000001</v>
          </cell>
          <cell r="Q233">
            <v>1398494.14</v>
          </cell>
          <cell r="R233">
            <v>2646014.89</v>
          </cell>
        </row>
        <row r="234">
          <cell r="C234" t="str">
            <v>A0100F</v>
          </cell>
          <cell r="D234" t="str">
            <v>2009/1</v>
          </cell>
          <cell r="E234">
            <v>21757.24</v>
          </cell>
          <cell r="F234">
            <v>51284.92</v>
          </cell>
          <cell r="H234">
            <v>73042.16</v>
          </cell>
          <cell r="J234">
            <v>45068.57</v>
          </cell>
          <cell r="K234">
            <v>27973.59</v>
          </cell>
          <cell r="L234">
            <v>9324.5300000000007</v>
          </cell>
          <cell r="Q234">
            <v>82366.69</v>
          </cell>
          <cell r="R234">
            <v>155408.85</v>
          </cell>
        </row>
        <row r="235">
          <cell r="D235" t="str">
            <v>2009/2</v>
          </cell>
          <cell r="E235">
            <v>21534.32</v>
          </cell>
          <cell r="F235">
            <v>50759.46</v>
          </cell>
          <cell r="H235">
            <v>72293.78</v>
          </cell>
          <cell r="J235">
            <v>44606.8</v>
          </cell>
          <cell r="K235">
            <v>27686.98</v>
          </cell>
          <cell r="L235">
            <v>9228.99</v>
          </cell>
          <cell r="Q235">
            <v>81522.77</v>
          </cell>
          <cell r="R235">
            <v>153816.54999999999</v>
          </cell>
        </row>
        <row r="236">
          <cell r="D236" t="str">
            <v>2009/3</v>
          </cell>
          <cell r="E236">
            <v>21230.3</v>
          </cell>
          <cell r="F236">
            <v>50042.86</v>
          </cell>
          <cell r="H236">
            <v>71273.16</v>
          </cell>
          <cell r="J236">
            <v>43977.07</v>
          </cell>
          <cell r="K236">
            <v>27296.11</v>
          </cell>
          <cell r="L236">
            <v>9098.7000000000007</v>
          </cell>
          <cell r="Q236">
            <v>80371.88</v>
          </cell>
          <cell r="R236">
            <v>151645.04</v>
          </cell>
        </row>
        <row r="237">
          <cell r="D237" t="str">
            <v>2009/4</v>
          </cell>
          <cell r="E237">
            <v>20833.939999999999</v>
          </cell>
          <cell r="F237">
            <v>49108.56</v>
          </cell>
          <cell r="H237">
            <v>69942.5</v>
          </cell>
          <cell r="J237">
            <v>43156.02</v>
          </cell>
          <cell r="K237">
            <v>26786.49</v>
          </cell>
          <cell r="L237">
            <v>8928.83</v>
          </cell>
          <cell r="Q237">
            <v>78871.34</v>
          </cell>
          <cell r="R237">
            <v>148813.84</v>
          </cell>
        </row>
        <row r="238">
          <cell r="D238" t="str">
            <v>2009/5</v>
          </cell>
          <cell r="E238">
            <v>20392.5</v>
          </cell>
          <cell r="F238">
            <v>48518.18</v>
          </cell>
          <cell r="H238">
            <v>68910.679999999993</v>
          </cell>
          <cell r="J238">
            <v>42261.04</v>
          </cell>
          <cell r="K238">
            <v>25671.65</v>
          </cell>
          <cell r="L238">
            <v>9082.11</v>
          </cell>
          <cell r="Q238">
            <v>77014.8</v>
          </cell>
          <cell r="R238">
            <v>145925.48000000001</v>
          </cell>
        </row>
        <row r="239">
          <cell r="D239" t="str">
            <v>2009/6</v>
          </cell>
          <cell r="E239">
            <v>19774.27</v>
          </cell>
          <cell r="F239">
            <v>47047.29</v>
          </cell>
          <cell r="H239">
            <v>66821.56</v>
          </cell>
          <cell r="J239">
            <v>40979.85</v>
          </cell>
          <cell r="K239">
            <v>24893.38</v>
          </cell>
          <cell r="L239">
            <v>8806.77</v>
          </cell>
          <cell r="Q239">
            <v>74680</v>
          </cell>
          <cell r="R239">
            <v>141501.56</v>
          </cell>
        </row>
        <row r="240">
          <cell r="D240" t="str">
            <v>2009/7</v>
          </cell>
          <cell r="E240">
            <v>19296.52</v>
          </cell>
          <cell r="F240">
            <v>45910.59</v>
          </cell>
          <cell r="H240">
            <v>65207.11</v>
          </cell>
          <cell r="J240">
            <v>39989.74</v>
          </cell>
          <cell r="K240">
            <v>24291.93</v>
          </cell>
          <cell r="L240">
            <v>8593.99</v>
          </cell>
          <cell r="Q240">
            <v>72875.66</v>
          </cell>
          <cell r="R240">
            <v>138082.76999999999</v>
          </cell>
        </row>
        <row r="241">
          <cell r="D241" t="str">
            <v>2009/8</v>
          </cell>
          <cell r="E241">
            <v>18741.73</v>
          </cell>
          <cell r="F241">
            <v>44590.63</v>
          </cell>
          <cell r="H241">
            <v>63332.36</v>
          </cell>
          <cell r="J241">
            <v>38840.01</v>
          </cell>
          <cell r="K241">
            <v>23593.52</v>
          </cell>
          <cell r="L241">
            <v>8346.91</v>
          </cell>
          <cell r="Q241">
            <v>70780.44</v>
          </cell>
          <cell r="R241">
            <v>134112.79999999999</v>
          </cell>
        </row>
        <row r="242">
          <cell r="D242" t="str">
            <v>2009/9</v>
          </cell>
          <cell r="E242">
            <v>18357.07</v>
          </cell>
          <cell r="F242">
            <v>43675.43</v>
          </cell>
          <cell r="H242">
            <v>62032.5</v>
          </cell>
          <cell r="J242">
            <v>38042.839999999997</v>
          </cell>
          <cell r="K242">
            <v>23109.29</v>
          </cell>
          <cell r="L242">
            <v>8175.6</v>
          </cell>
          <cell r="Q242">
            <v>69327.73</v>
          </cell>
          <cell r="R242">
            <v>131360.23000000001</v>
          </cell>
        </row>
        <row r="243">
          <cell r="D243" t="str">
            <v>2009/10</v>
          </cell>
          <cell r="E243">
            <v>17986.580000000002</v>
          </cell>
          <cell r="F243">
            <v>42793.97</v>
          </cell>
          <cell r="H243">
            <v>60780.55</v>
          </cell>
          <cell r="J243">
            <v>37275.050000000003</v>
          </cell>
          <cell r="K243">
            <v>22642.89</v>
          </cell>
          <cell r="L243">
            <v>8010.6</v>
          </cell>
          <cell r="Q243">
            <v>67928.539999999994</v>
          </cell>
          <cell r="R243">
            <v>128709.09</v>
          </cell>
        </row>
        <row r="244">
          <cell r="D244" t="str">
            <v>2009/11</v>
          </cell>
          <cell r="E244">
            <v>17550.91</v>
          </cell>
          <cell r="F244">
            <v>41757.440000000002</v>
          </cell>
          <cell r="H244">
            <v>59308.35</v>
          </cell>
          <cell r="J244">
            <v>36372.199999999997</v>
          </cell>
          <cell r="K244">
            <v>22094.45</v>
          </cell>
          <cell r="L244">
            <v>7816.56</v>
          </cell>
          <cell r="Q244">
            <v>66283.210000000006</v>
          </cell>
          <cell r="R244">
            <v>125591.56</v>
          </cell>
        </row>
        <row r="245">
          <cell r="D245" t="str">
            <v>2009/12</v>
          </cell>
          <cell r="E245">
            <v>17114.52</v>
          </cell>
          <cell r="F245">
            <v>40719.15</v>
          </cell>
          <cell r="H245">
            <v>57833.67</v>
          </cell>
          <cell r="J245">
            <v>35467.81</v>
          </cell>
          <cell r="K245">
            <v>21545.07</v>
          </cell>
          <cell r="L245">
            <v>7622.21</v>
          </cell>
          <cell r="Q245">
            <v>64635.09</v>
          </cell>
          <cell r="R245">
            <v>122468.76</v>
          </cell>
        </row>
        <row r="246">
          <cell r="C246" t="str">
            <v>Total A0100F</v>
          </cell>
          <cell r="E246">
            <v>234569.9</v>
          </cell>
          <cell r="F246">
            <v>556208.48</v>
          </cell>
          <cell r="H246">
            <v>790778.38</v>
          </cell>
          <cell r="J246">
            <v>486037</v>
          </cell>
          <cell r="K246">
            <v>297585.34999999998</v>
          </cell>
          <cell r="L246">
            <v>103035.8</v>
          </cell>
          <cell r="Q246">
            <v>886658.15</v>
          </cell>
          <cell r="R246">
            <v>1677436.53</v>
          </cell>
        </row>
        <row r="247">
          <cell r="C247" t="str">
            <v>A0100G</v>
          </cell>
          <cell r="D247" t="str">
            <v>2009/1</v>
          </cell>
          <cell r="E247">
            <v>10067.030000000001</v>
          </cell>
          <cell r="F247">
            <v>17717.919999999998</v>
          </cell>
          <cell r="H247">
            <v>27784.95</v>
          </cell>
          <cell r="J247">
            <v>15297.41</v>
          </cell>
          <cell r="K247">
            <v>12798.99</v>
          </cell>
          <cell r="L247">
            <v>4526.87</v>
          </cell>
          <cell r="Q247">
            <v>32623.27</v>
          </cell>
          <cell r="R247">
            <v>60408.22</v>
          </cell>
        </row>
        <row r="248">
          <cell r="D248" t="str">
            <v>2009/2</v>
          </cell>
          <cell r="E248">
            <v>9905.85</v>
          </cell>
          <cell r="F248">
            <v>17434.240000000002</v>
          </cell>
          <cell r="H248">
            <v>27340.09</v>
          </cell>
          <cell r="J248">
            <v>15052.49</v>
          </cell>
          <cell r="K248">
            <v>12594.07</v>
          </cell>
          <cell r="L248">
            <v>4454.3999999999996</v>
          </cell>
          <cell r="Q248">
            <v>32100.959999999999</v>
          </cell>
          <cell r="R248">
            <v>59441.05</v>
          </cell>
        </row>
        <row r="249">
          <cell r="D249" t="str">
            <v>2009/3</v>
          </cell>
          <cell r="E249">
            <v>9738.49</v>
          </cell>
          <cell r="F249">
            <v>17139.689999999999</v>
          </cell>
          <cell r="H249">
            <v>26878.18</v>
          </cell>
          <cell r="J249">
            <v>14798.18</v>
          </cell>
          <cell r="K249">
            <v>12381.3</v>
          </cell>
          <cell r="L249">
            <v>4379.1400000000003</v>
          </cell>
          <cell r="Q249">
            <v>31558.62</v>
          </cell>
          <cell r="R249">
            <v>58436.800000000003</v>
          </cell>
        </row>
        <row r="250">
          <cell r="D250" t="str">
            <v>2009/4</v>
          </cell>
          <cell r="E250">
            <v>9579.0300000000007</v>
          </cell>
          <cell r="F250">
            <v>16859.02</v>
          </cell>
          <cell r="H250">
            <v>26438.05</v>
          </cell>
          <cell r="J250">
            <v>14555.87</v>
          </cell>
          <cell r="K250">
            <v>12178.55</v>
          </cell>
          <cell r="L250">
            <v>4307.43</v>
          </cell>
          <cell r="Q250">
            <v>31041.85</v>
          </cell>
          <cell r="R250">
            <v>57479.9</v>
          </cell>
        </row>
        <row r="251">
          <cell r="D251" t="str">
            <v>2009/5</v>
          </cell>
          <cell r="E251">
            <v>9396.06</v>
          </cell>
          <cell r="F251">
            <v>16537.05</v>
          </cell>
          <cell r="H251">
            <v>25933.11</v>
          </cell>
          <cell r="J251">
            <v>14137.85</v>
          </cell>
          <cell r="K251">
            <v>11828.78</v>
          </cell>
          <cell r="L251">
            <v>4183.72</v>
          </cell>
          <cell r="Q251">
            <v>30150.35</v>
          </cell>
          <cell r="R251">
            <v>56083.46</v>
          </cell>
        </row>
        <row r="252">
          <cell r="D252" t="str">
            <v>2009/6</v>
          </cell>
          <cell r="E252">
            <v>9144.2900000000009</v>
          </cell>
          <cell r="F252">
            <v>16093.95</v>
          </cell>
          <cell r="H252">
            <v>25238.240000000002</v>
          </cell>
          <cell r="J252">
            <v>13759.04</v>
          </cell>
          <cell r="K252">
            <v>11511.84</v>
          </cell>
          <cell r="L252">
            <v>4071.61</v>
          </cell>
          <cell r="Q252">
            <v>29342.49</v>
          </cell>
          <cell r="R252">
            <v>54580.73</v>
          </cell>
        </row>
        <row r="253">
          <cell r="D253" t="str">
            <v>2009/7</v>
          </cell>
          <cell r="E253">
            <v>8859.23</v>
          </cell>
          <cell r="F253">
            <v>15592.24</v>
          </cell>
          <cell r="H253">
            <v>24451.47</v>
          </cell>
          <cell r="J253">
            <v>13330.13</v>
          </cell>
          <cell r="K253">
            <v>11152.98</v>
          </cell>
          <cell r="L253">
            <v>3944.69</v>
          </cell>
          <cell r="Q253">
            <v>28427.8</v>
          </cell>
          <cell r="R253">
            <v>52879.27</v>
          </cell>
        </row>
        <row r="254">
          <cell r="D254" t="str">
            <v>2009/8</v>
          </cell>
          <cell r="E254">
            <v>8495.3700000000008</v>
          </cell>
          <cell r="F254">
            <v>14951.85</v>
          </cell>
          <cell r="H254">
            <v>23447.22</v>
          </cell>
          <cell r="J254">
            <v>12782.64</v>
          </cell>
          <cell r="K254">
            <v>10694.91</v>
          </cell>
          <cell r="L254">
            <v>3782.68</v>
          </cell>
          <cell r="Q254">
            <v>27260.23</v>
          </cell>
          <cell r="R254">
            <v>50707.45</v>
          </cell>
        </row>
        <row r="255">
          <cell r="D255" t="str">
            <v>2009/9</v>
          </cell>
          <cell r="E255">
            <v>8250.3700000000008</v>
          </cell>
          <cell r="F255">
            <v>14520.65</v>
          </cell>
          <cell r="H255">
            <v>22771.02</v>
          </cell>
          <cell r="J255">
            <v>12413.99</v>
          </cell>
          <cell r="K255">
            <v>10386.469999999999</v>
          </cell>
          <cell r="L255">
            <v>3673.59</v>
          </cell>
          <cell r="Q255">
            <v>26474.05</v>
          </cell>
          <cell r="R255">
            <v>49245.07</v>
          </cell>
        </row>
        <row r="256">
          <cell r="D256" t="str">
            <v>2009/10</v>
          </cell>
          <cell r="E256">
            <v>8083.94</v>
          </cell>
          <cell r="F256">
            <v>14227.73</v>
          </cell>
          <cell r="H256">
            <v>22311.67</v>
          </cell>
          <cell r="J256">
            <v>12163.57</v>
          </cell>
          <cell r="K256">
            <v>10176.950000000001</v>
          </cell>
          <cell r="L256">
            <v>3599.47</v>
          </cell>
          <cell r="Q256">
            <v>25939.99</v>
          </cell>
          <cell r="R256">
            <v>48251.66</v>
          </cell>
        </row>
        <row r="257">
          <cell r="D257" t="str">
            <v>2009/11</v>
          </cell>
          <cell r="E257">
            <v>7873.81</v>
          </cell>
          <cell r="F257">
            <v>13857.9</v>
          </cell>
          <cell r="H257">
            <v>21731.71</v>
          </cell>
          <cell r="J257">
            <v>11847.4</v>
          </cell>
          <cell r="K257">
            <v>9912.42</v>
          </cell>
          <cell r="L257">
            <v>3505.91</v>
          </cell>
          <cell r="Q257">
            <v>25265.73</v>
          </cell>
          <cell r="R257">
            <v>46997.440000000002</v>
          </cell>
        </row>
        <row r="258">
          <cell r="D258" t="str">
            <v>2009/12</v>
          </cell>
          <cell r="E258">
            <v>7627.45</v>
          </cell>
          <cell r="F258">
            <v>13424.32</v>
          </cell>
          <cell r="H258">
            <v>21051.77</v>
          </cell>
          <cell r="J258">
            <v>11476.71</v>
          </cell>
          <cell r="K258">
            <v>9602.2800000000007</v>
          </cell>
          <cell r="L258">
            <v>3396.22</v>
          </cell>
          <cell r="Q258">
            <v>24475.21</v>
          </cell>
          <cell r="R258">
            <v>45526.98</v>
          </cell>
        </row>
        <row r="259">
          <cell r="C259" t="str">
            <v>Total A0100G</v>
          </cell>
          <cell r="E259">
            <v>107020.92</v>
          </cell>
          <cell r="F259">
            <v>188356.56</v>
          </cell>
          <cell r="H259">
            <v>295377.48</v>
          </cell>
          <cell r="J259">
            <v>161615.28</v>
          </cell>
          <cell r="K259">
            <v>135219.54</v>
          </cell>
          <cell r="L259">
            <v>47825.73</v>
          </cell>
          <cell r="Q259">
            <v>344660.55</v>
          </cell>
          <cell r="R259">
            <v>640038.03</v>
          </cell>
        </row>
        <row r="260">
          <cell r="C260" t="str">
            <v>A0100E</v>
          </cell>
          <cell r="D260" t="str">
            <v>2009/1</v>
          </cell>
          <cell r="E260">
            <v>64699.360000000001</v>
          </cell>
          <cell r="F260">
            <v>150965.18</v>
          </cell>
          <cell r="H260">
            <v>215664.54</v>
          </cell>
          <cell r="R260">
            <v>215664.54</v>
          </cell>
        </row>
        <row r="261">
          <cell r="D261" t="str">
            <v>2009/2</v>
          </cell>
          <cell r="E261">
            <v>64563.69</v>
          </cell>
          <cell r="F261">
            <v>150648.6</v>
          </cell>
          <cell r="H261">
            <v>215212.29</v>
          </cell>
          <cell r="R261">
            <v>215212.29</v>
          </cell>
        </row>
        <row r="262">
          <cell r="D262" t="str">
            <v>2009/3</v>
          </cell>
          <cell r="E262">
            <v>64456.72</v>
          </cell>
          <cell r="F262">
            <v>150399.01999999999</v>
          </cell>
          <cell r="H262">
            <v>214855.74</v>
          </cell>
          <cell r="R262">
            <v>214855.74</v>
          </cell>
        </row>
        <row r="263">
          <cell r="D263" t="str">
            <v>2009/4</v>
          </cell>
          <cell r="E263">
            <v>63567.45</v>
          </cell>
          <cell r="F263">
            <v>148324.03</v>
          </cell>
          <cell r="H263">
            <v>211891.48</v>
          </cell>
          <cell r="R263">
            <v>211891.48</v>
          </cell>
        </row>
        <row r="264">
          <cell r="D264" t="str">
            <v>2009/5</v>
          </cell>
          <cell r="E264">
            <v>53703.45</v>
          </cell>
          <cell r="F264">
            <v>158986.63</v>
          </cell>
          <cell r="H264">
            <v>212690.08</v>
          </cell>
          <cell r="R264">
            <v>212690.08</v>
          </cell>
        </row>
        <row r="265">
          <cell r="D265" t="str">
            <v>2009/6</v>
          </cell>
          <cell r="E265">
            <v>53338.67</v>
          </cell>
          <cell r="F265">
            <v>157906.73000000001</v>
          </cell>
          <cell r="H265">
            <v>211245.4</v>
          </cell>
          <cell r="R265">
            <v>211245.4</v>
          </cell>
        </row>
        <row r="266">
          <cell r="D266" t="str">
            <v>2009/7</v>
          </cell>
          <cell r="E266">
            <v>53064.57</v>
          </cell>
          <cell r="F266">
            <v>157095.25</v>
          </cell>
          <cell r="H266">
            <v>210159.82</v>
          </cell>
          <cell r="R266">
            <v>210159.82</v>
          </cell>
        </row>
        <row r="267">
          <cell r="D267" t="str">
            <v>2009/8</v>
          </cell>
          <cell r="E267">
            <v>52534.65</v>
          </cell>
          <cell r="F267">
            <v>155525.79999999999</v>
          </cell>
          <cell r="H267">
            <v>208060.45</v>
          </cell>
          <cell r="R267">
            <v>208060.45</v>
          </cell>
        </row>
        <row r="268">
          <cell r="D268" t="str">
            <v>2009/9</v>
          </cell>
          <cell r="E268">
            <v>52104.35</v>
          </cell>
          <cell r="F268">
            <v>154251.94</v>
          </cell>
          <cell r="H268">
            <v>206356.29</v>
          </cell>
          <cell r="R268">
            <v>206356.29</v>
          </cell>
        </row>
        <row r="269">
          <cell r="D269" t="str">
            <v>2009/10</v>
          </cell>
          <cell r="E269">
            <v>51598.18</v>
          </cell>
          <cell r="F269">
            <v>152753.48000000001</v>
          </cell>
          <cell r="H269">
            <v>204351.66</v>
          </cell>
          <cell r="R269">
            <v>204351.66</v>
          </cell>
        </row>
        <row r="270">
          <cell r="D270" t="str">
            <v>2009/11</v>
          </cell>
          <cell r="E270">
            <v>51172.31</v>
          </cell>
          <cell r="F270">
            <v>151492.70000000001</v>
          </cell>
          <cell r="H270">
            <v>202665.01</v>
          </cell>
          <cell r="R270">
            <v>202665.01</v>
          </cell>
        </row>
        <row r="271">
          <cell r="D271" t="str">
            <v>2009/12</v>
          </cell>
          <cell r="E271">
            <v>50699.21</v>
          </cell>
          <cell r="F271">
            <v>150092.12</v>
          </cell>
          <cell r="H271">
            <v>200791.33</v>
          </cell>
          <cell r="R271">
            <v>200791.33</v>
          </cell>
        </row>
        <row r="272">
          <cell r="C272" t="str">
            <v>Total A0100E</v>
          </cell>
          <cell r="E272">
            <v>675502.61</v>
          </cell>
          <cell r="F272">
            <v>1838441.48</v>
          </cell>
          <cell r="H272">
            <v>2513944.09</v>
          </cell>
          <cell r="R272">
            <v>2513944.09</v>
          </cell>
        </row>
        <row r="273">
          <cell r="E273">
            <v>1581344.22</v>
          </cell>
          <cell r="F273">
            <v>4009238.19</v>
          </cell>
          <cell r="H273">
            <v>5590582.4100000011</v>
          </cell>
          <cell r="J273">
            <v>1414311.01</v>
          </cell>
          <cell r="K273">
            <v>901975.16</v>
          </cell>
          <cell r="L273">
            <v>313526.67</v>
          </cell>
          <cell r="Q273">
            <v>2629812.84</v>
          </cell>
          <cell r="R273">
            <v>8220395.2500000019</v>
          </cell>
        </row>
        <row r="274">
          <cell r="C274" t="str">
            <v>P0100C</v>
          </cell>
          <cell r="D274" t="str">
            <v>2009/1</v>
          </cell>
          <cell r="N274">
            <v>-1.0000000001127773E-2</v>
          </cell>
          <cell r="O274">
            <v>0</v>
          </cell>
          <cell r="Q274">
            <v>-1.0000000001127773E-2</v>
          </cell>
          <cell r="R274">
            <v>-1.0000000001127773E-2</v>
          </cell>
        </row>
        <row r="275">
          <cell r="D275" t="str">
            <v>2009/2</v>
          </cell>
          <cell r="N275">
            <v>2072.73</v>
          </cell>
          <cell r="O275">
            <v>569.6</v>
          </cell>
          <cell r="Q275">
            <v>2642.33</v>
          </cell>
          <cell r="R275">
            <v>2642.33</v>
          </cell>
        </row>
        <row r="276">
          <cell r="D276" t="str">
            <v>2009/3</v>
          </cell>
          <cell r="N276">
            <v>11717.96</v>
          </cell>
          <cell r="O276">
            <v>2655.48</v>
          </cell>
          <cell r="Q276">
            <v>14373.44</v>
          </cell>
          <cell r="R276">
            <v>14373.44</v>
          </cell>
        </row>
        <row r="277">
          <cell r="D277" t="str">
            <v>2009/4</v>
          </cell>
          <cell r="N277">
            <v>13266.17</v>
          </cell>
          <cell r="O277">
            <v>2249.52</v>
          </cell>
          <cell r="Q277">
            <v>15515.69</v>
          </cell>
          <cell r="R277">
            <v>15515.69</v>
          </cell>
        </row>
        <row r="278">
          <cell r="D278" t="str">
            <v>2009/5</v>
          </cell>
          <cell r="N278">
            <v>641.54</v>
          </cell>
          <cell r="O278">
            <v>167.56</v>
          </cell>
          <cell r="Q278">
            <v>809.1</v>
          </cell>
          <cell r="R278">
            <v>809.1</v>
          </cell>
        </row>
        <row r="279">
          <cell r="D279" t="str">
            <v>2009/6</v>
          </cell>
          <cell r="N279">
            <v>801.92</v>
          </cell>
          <cell r="O279">
            <v>209.46</v>
          </cell>
          <cell r="Q279">
            <v>1011.38</v>
          </cell>
          <cell r="R279">
            <v>1011.38</v>
          </cell>
        </row>
        <row r="280">
          <cell r="D280" t="str">
            <v>2009/7</v>
          </cell>
          <cell r="N280">
            <v>-12880.02</v>
          </cell>
          <cell r="O280">
            <v>-981.77</v>
          </cell>
          <cell r="Q280">
            <v>-13861.79</v>
          </cell>
          <cell r="R280">
            <v>-13861.79</v>
          </cell>
        </row>
        <row r="281">
          <cell r="D281" t="str">
            <v>2009/8</v>
          </cell>
          <cell r="N281">
            <v>-1290.4000000000001</v>
          </cell>
          <cell r="O281">
            <v>100.55</v>
          </cell>
          <cell r="Q281">
            <v>-1189.8499999999999</v>
          </cell>
          <cell r="R281">
            <v>-1189.8499999999999</v>
          </cell>
        </row>
        <row r="282">
          <cell r="D282" t="str">
            <v>2009/9</v>
          </cell>
          <cell r="N282">
            <v>-4979.33</v>
          </cell>
          <cell r="O282">
            <v>-386.91</v>
          </cell>
          <cell r="Q282">
            <v>-5366.24</v>
          </cell>
          <cell r="R282">
            <v>-5366.24</v>
          </cell>
        </row>
        <row r="283">
          <cell r="D283" t="str">
            <v>2009/10</v>
          </cell>
          <cell r="N283">
            <v>3124.5</v>
          </cell>
          <cell r="O283">
            <v>242.79</v>
          </cell>
          <cell r="Q283">
            <v>3367.29</v>
          </cell>
          <cell r="R283">
            <v>3367.29</v>
          </cell>
        </row>
        <row r="284">
          <cell r="D284" t="str">
            <v>2009/11</v>
          </cell>
          <cell r="N284">
            <v>-264.98</v>
          </cell>
          <cell r="O284">
            <v>-20.59</v>
          </cell>
          <cell r="Q284">
            <v>-285.57</v>
          </cell>
          <cell r="R284">
            <v>-285.57</v>
          </cell>
        </row>
        <row r="285">
          <cell r="D285" t="str">
            <v>2009/12</v>
          </cell>
          <cell r="N285">
            <v>1898.99</v>
          </cell>
          <cell r="O285">
            <v>147.56</v>
          </cell>
          <cell r="Q285">
            <v>2046.55</v>
          </cell>
          <cell r="R285">
            <v>2046.55</v>
          </cell>
        </row>
        <row r="286">
          <cell r="C286" t="str">
            <v>Total P0100C</v>
          </cell>
          <cell r="N286">
            <v>14109.07</v>
          </cell>
          <cell r="O286">
            <v>4953.25</v>
          </cell>
          <cell r="Q286">
            <v>19062.32</v>
          </cell>
          <cell r="R286">
            <v>19062.32</v>
          </cell>
        </row>
        <row r="287">
          <cell r="C287" t="str">
            <v>P0100A</v>
          </cell>
          <cell r="D287" t="str">
            <v>2009/1</v>
          </cell>
          <cell r="N287">
            <v>-12884.62</v>
          </cell>
          <cell r="Q287">
            <v>-12884.62</v>
          </cell>
          <cell r="R287">
            <v>-12884.62</v>
          </cell>
        </row>
        <row r="288">
          <cell r="D288" t="str">
            <v>2009/2</v>
          </cell>
          <cell r="N288">
            <v>9038.26</v>
          </cell>
          <cell r="Q288">
            <v>9038.26</v>
          </cell>
          <cell r="R288">
            <v>9038.26</v>
          </cell>
        </row>
        <row r="289">
          <cell r="D289" t="str">
            <v>2009/3</v>
          </cell>
          <cell r="N289">
            <v>11271.01</v>
          </cell>
          <cell r="Q289">
            <v>11271.01</v>
          </cell>
          <cell r="R289">
            <v>11271.01</v>
          </cell>
        </row>
        <row r="290">
          <cell r="D290" t="str">
            <v>2009/4</v>
          </cell>
          <cell r="N290">
            <v>9379.51</v>
          </cell>
          <cell r="Q290">
            <v>9379.51</v>
          </cell>
          <cell r="R290">
            <v>9379.51</v>
          </cell>
        </row>
        <row r="291">
          <cell r="D291" t="str">
            <v>2009/5</v>
          </cell>
          <cell r="N291">
            <v>11310.01</v>
          </cell>
          <cell r="Q291">
            <v>11310.01</v>
          </cell>
          <cell r="R291">
            <v>11310.01</v>
          </cell>
        </row>
        <row r="292">
          <cell r="D292" t="str">
            <v>2009/6</v>
          </cell>
          <cell r="N292">
            <v>11829.19</v>
          </cell>
          <cell r="Q292">
            <v>11829.19</v>
          </cell>
          <cell r="R292">
            <v>11829.19</v>
          </cell>
        </row>
        <row r="293">
          <cell r="D293" t="str">
            <v>2009/7</v>
          </cell>
          <cell r="N293">
            <v>6101.06</v>
          </cell>
          <cell r="Q293">
            <v>6101.06</v>
          </cell>
          <cell r="R293">
            <v>6101.06</v>
          </cell>
        </row>
        <row r="294">
          <cell r="D294" t="str">
            <v>2009/8</v>
          </cell>
          <cell r="N294">
            <v>8911.5</v>
          </cell>
          <cell r="Q294">
            <v>8911.5</v>
          </cell>
          <cell r="R294">
            <v>8911.5</v>
          </cell>
        </row>
        <row r="295">
          <cell r="D295" t="str">
            <v>2009/9</v>
          </cell>
          <cell r="N295">
            <v>8794.5</v>
          </cell>
          <cell r="Q295">
            <v>8794.5</v>
          </cell>
          <cell r="R295">
            <v>8794.5</v>
          </cell>
        </row>
        <row r="296">
          <cell r="D296" t="str">
            <v>2009/10</v>
          </cell>
          <cell r="N296">
            <v>1228.52</v>
          </cell>
          <cell r="Q296">
            <v>1228.52</v>
          </cell>
          <cell r="R296">
            <v>1228.52</v>
          </cell>
        </row>
        <row r="297">
          <cell r="D297" t="str">
            <v>2009/11</v>
          </cell>
          <cell r="N297">
            <v>6093.77</v>
          </cell>
          <cell r="Q297">
            <v>6093.77</v>
          </cell>
          <cell r="R297">
            <v>6093.77</v>
          </cell>
        </row>
        <row r="298">
          <cell r="D298" t="str">
            <v>2009/12</v>
          </cell>
          <cell r="N298">
            <v>97.5</v>
          </cell>
          <cell r="Q298">
            <v>97.5</v>
          </cell>
          <cell r="R298">
            <v>97.5</v>
          </cell>
        </row>
        <row r="299">
          <cell r="C299" t="str">
            <v>Total P0100A</v>
          </cell>
          <cell r="N299">
            <v>71170.210000000006</v>
          </cell>
          <cell r="Q299">
            <v>71170.210000000006</v>
          </cell>
          <cell r="R299">
            <v>71170.210000000006</v>
          </cell>
        </row>
        <row r="300">
          <cell r="C300" t="str">
            <v>P0100B</v>
          </cell>
          <cell r="D300" t="str">
            <v>2009/1</v>
          </cell>
          <cell r="N300">
            <v>-15770.84</v>
          </cell>
          <cell r="Q300">
            <v>-15770.84</v>
          </cell>
          <cell r="R300">
            <v>-15770.84</v>
          </cell>
        </row>
        <row r="301">
          <cell r="D301" t="str">
            <v>2009/2</v>
          </cell>
          <cell r="N301">
            <v>49873.37</v>
          </cell>
          <cell r="Q301">
            <v>49873.37</v>
          </cell>
          <cell r="R301">
            <v>49873.37</v>
          </cell>
        </row>
        <row r="302">
          <cell r="D302" t="str">
            <v>2009/3</v>
          </cell>
          <cell r="N302">
            <v>27007.74</v>
          </cell>
          <cell r="Q302">
            <v>27007.74</v>
          </cell>
          <cell r="R302">
            <v>27007.74</v>
          </cell>
        </row>
        <row r="303">
          <cell r="D303" t="str">
            <v>2009/4</v>
          </cell>
          <cell r="N303">
            <v>22613.74</v>
          </cell>
          <cell r="Q303">
            <v>22613.74</v>
          </cell>
          <cell r="R303">
            <v>22613.74</v>
          </cell>
        </row>
        <row r="304">
          <cell r="D304" t="str">
            <v>2009/5</v>
          </cell>
          <cell r="N304">
            <v>28600.35</v>
          </cell>
          <cell r="Q304">
            <v>28600.35</v>
          </cell>
          <cell r="R304">
            <v>28600.35</v>
          </cell>
        </row>
        <row r="305">
          <cell r="D305" t="str">
            <v>2009/6</v>
          </cell>
          <cell r="N305">
            <v>29610.57</v>
          </cell>
          <cell r="Q305">
            <v>29610.57</v>
          </cell>
          <cell r="R305">
            <v>29610.57</v>
          </cell>
        </row>
        <row r="306">
          <cell r="D306" t="str">
            <v>2009/7</v>
          </cell>
          <cell r="N306">
            <v>18163.740000000002</v>
          </cell>
          <cell r="Q306">
            <v>18163.740000000002</v>
          </cell>
          <cell r="R306">
            <v>18163.740000000002</v>
          </cell>
        </row>
        <row r="307">
          <cell r="D307" t="str">
            <v>2009/8</v>
          </cell>
          <cell r="N307">
            <v>19759.04</v>
          </cell>
          <cell r="Q307">
            <v>19759.04</v>
          </cell>
          <cell r="R307">
            <v>19759.04</v>
          </cell>
        </row>
        <row r="308">
          <cell r="D308" t="str">
            <v>2009/9</v>
          </cell>
          <cell r="N308">
            <v>19045.36</v>
          </cell>
          <cell r="Q308">
            <v>19045.36</v>
          </cell>
          <cell r="R308">
            <v>19045.36</v>
          </cell>
        </row>
        <row r="309">
          <cell r="D309" t="str">
            <v>2009/10</v>
          </cell>
          <cell r="N309">
            <v>21676.16</v>
          </cell>
          <cell r="Q309">
            <v>21676.16</v>
          </cell>
          <cell r="R309">
            <v>21676.16</v>
          </cell>
        </row>
        <row r="310">
          <cell r="D310" t="str">
            <v>2009/11</v>
          </cell>
          <cell r="N310">
            <v>10467.24</v>
          </cell>
          <cell r="Q310">
            <v>10467.24</v>
          </cell>
          <cell r="R310">
            <v>10467.24</v>
          </cell>
        </row>
        <row r="311">
          <cell r="D311" t="str">
            <v>2009/12</v>
          </cell>
          <cell r="N311">
            <v>3442.44</v>
          </cell>
          <cell r="Q311">
            <v>3442.44</v>
          </cell>
          <cell r="R311">
            <v>3442.44</v>
          </cell>
        </row>
        <row r="312">
          <cell r="C312" t="str">
            <v>Total P0100B</v>
          </cell>
          <cell r="N312">
            <v>234488.91</v>
          </cell>
          <cell r="Q312">
            <v>234488.91</v>
          </cell>
          <cell r="R312">
            <v>234488.91</v>
          </cell>
        </row>
        <row r="313">
          <cell r="C313" t="str">
            <v>P0100E</v>
          </cell>
          <cell r="D313" t="str">
            <v>2009/7</v>
          </cell>
          <cell r="P313">
            <v>6584.19</v>
          </cell>
          <cell r="Q313">
            <v>6584.19</v>
          </cell>
          <cell r="R313">
            <v>6584.19</v>
          </cell>
        </row>
        <row r="314">
          <cell r="D314" t="str">
            <v>2009/8</v>
          </cell>
          <cell r="P314">
            <v>2672.79</v>
          </cell>
          <cell r="Q314">
            <v>2672.79</v>
          </cell>
          <cell r="R314">
            <v>2672.79</v>
          </cell>
        </row>
        <row r="315">
          <cell r="D315" t="str">
            <v>2009/9</v>
          </cell>
          <cell r="P315">
            <v>4628.49</v>
          </cell>
          <cell r="Q315">
            <v>4628.49</v>
          </cell>
          <cell r="R315">
            <v>4628.49</v>
          </cell>
        </row>
        <row r="316">
          <cell r="D316" t="str">
            <v>2009/10</v>
          </cell>
          <cell r="P316">
            <v>-1043.04</v>
          </cell>
          <cell r="Q316">
            <v>-1043.04</v>
          </cell>
          <cell r="R316">
            <v>-1043.04</v>
          </cell>
        </row>
        <row r="317">
          <cell r="D317" t="str">
            <v>2009/11</v>
          </cell>
          <cell r="P317">
            <v>2020.89</v>
          </cell>
          <cell r="Q317">
            <v>2020.89</v>
          </cell>
          <cell r="R317">
            <v>2020.89</v>
          </cell>
        </row>
        <row r="318">
          <cell r="D318" t="str">
            <v>2009/12</v>
          </cell>
          <cell r="P318">
            <v>1694.94</v>
          </cell>
          <cell r="Q318">
            <v>1694.94</v>
          </cell>
          <cell r="R318">
            <v>1694.94</v>
          </cell>
        </row>
        <row r="319">
          <cell r="C319" t="str">
            <v>Total P0100E</v>
          </cell>
          <cell r="P319">
            <v>16558.259999999998</v>
          </cell>
          <cell r="Q319">
            <v>16558.259999999998</v>
          </cell>
          <cell r="R319">
            <v>16558.259999999998</v>
          </cell>
        </row>
        <row r="320">
          <cell r="C320" t="str">
            <v>P0100D</v>
          </cell>
          <cell r="D320" t="str">
            <v>2009/7</v>
          </cell>
          <cell r="P320">
            <v>5472.25</v>
          </cell>
          <cell r="Q320">
            <v>5472.25</v>
          </cell>
          <cell r="R320">
            <v>5472.25</v>
          </cell>
        </row>
        <row r="321">
          <cell r="D321" t="str">
            <v>2009/8</v>
          </cell>
          <cell r="P321">
            <v>3617.25</v>
          </cell>
          <cell r="Q321">
            <v>3617.25</v>
          </cell>
          <cell r="R321">
            <v>3617.25</v>
          </cell>
        </row>
        <row r="322">
          <cell r="D322" t="str">
            <v>2009/9</v>
          </cell>
          <cell r="P322">
            <v>4544.75</v>
          </cell>
          <cell r="Q322">
            <v>4544.75</v>
          </cell>
          <cell r="R322">
            <v>4544.75</v>
          </cell>
        </row>
        <row r="323">
          <cell r="D323" t="str">
            <v>2009/10</v>
          </cell>
          <cell r="P323">
            <v>1152.75</v>
          </cell>
          <cell r="Q323">
            <v>1152.75</v>
          </cell>
          <cell r="R323">
            <v>1152.75</v>
          </cell>
        </row>
        <row r="324">
          <cell r="D324" t="str">
            <v>2009/11</v>
          </cell>
          <cell r="P324">
            <v>3736.5</v>
          </cell>
          <cell r="Q324">
            <v>3736.5</v>
          </cell>
          <cell r="R324">
            <v>3736.5</v>
          </cell>
        </row>
        <row r="325">
          <cell r="D325" t="str">
            <v>2009/12</v>
          </cell>
          <cell r="P325">
            <v>2477.75</v>
          </cell>
          <cell r="Q325">
            <v>2477.75</v>
          </cell>
          <cell r="R325">
            <v>2477.75</v>
          </cell>
        </row>
        <row r="326">
          <cell r="C326" t="str">
            <v>Total P0100D</v>
          </cell>
          <cell r="P326">
            <v>21001.25</v>
          </cell>
          <cell r="Q326">
            <v>21001.25</v>
          </cell>
          <cell r="R326">
            <v>21001.25</v>
          </cell>
        </row>
        <row r="327">
          <cell r="N327">
            <v>319768.19</v>
          </cell>
          <cell r="O327">
            <v>4953.25</v>
          </cell>
          <cell r="P327">
            <v>37559.51</v>
          </cell>
          <cell r="Q327">
            <v>362280.95</v>
          </cell>
          <cell r="R327">
            <v>362280.95</v>
          </cell>
        </row>
        <row r="328">
          <cell r="C328" t="str">
            <v>A1200J</v>
          </cell>
          <cell r="D328" t="str">
            <v>2009/1</v>
          </cell>
          <cell r="E328">
            <v>2673.67</v>
          </cell>
          <cell r="H328">
            <v>2673.67</v>
          </cell>
          <cell r="R328">
            <v>2673.67</v>
          </cell>
        </row>
        <row r="329">
          <cell r="D329" t="str">
            <v>2009/2</v>
          </cell>
          <cell r="E329">
            <v>1152.28</v>
          </cell>
          <cell r="H329">
            <v>1152.28</v>
          </cell>
          <cell r="R329">
            <v>1152.28</v>
          </cell>
        </row>
        <row r="330">
          <cell r="D330" t="str">
            <v>2009/7</v>
          </cell>
          <cell r="E330">
            <v>249.31</v>
          </cell>
          <cell r="H330">
            <v>249.31</v>
          </cell>
          <cell r="R330">
            <v>249.31</v>
          </cell>
        </row>
        <row r="331">
          <cell r="D331" t="str">
            <v>2009/10</v>
          </cell>
          <cell r="E331">
            <v>270.69</v>
          </cell>
          <cell r="H331">
            <v>270.69</v>
          </cell>
          <cell r="R331">
            <v>270.69</v>
          </cell>
        </row>
        <row r="332">
          <cell r="C332" t="str">
            <v>Total A1200J</v>
          </cell>
          <cell r="E332">
            <v>4345.95</v>
          </cell>
          <cell r="H332">
            <v>4345.95</v>
          </cell>
          <cell r="R332">
            <v>4345.95</v>
          </cell>
        </row>
        <row r="333">
          <cell r="C333" t="str">
            <v>A1200K</v>
          </cell>
          <cell r="D333" t="str">
            <v>2009/1</v>
          </cell>
          <cell r="E333">
            <v>203.91</v>
          </cell>
          <cell r="H333">
            <v>203.91</v>
          </cell>
          <cell r="R333">
            <v>203.91</v>
          </cell>
        </row>
        <row r="334">
          <cell r="D334" t="str">
            <v>2009/2</v>
          </cell>
          <cell r="E334">
            <v>200.36</v>
          </cell>
          <cell r="H334">
            <v>200.36</v>
          </cell>
          <cell r="R334">
            <v>200.36</v>
          </cell>
        </row>
        <row r="335">
          <cell r="C335" t="str">
            <v>Total A1200K</v>
          </cell>
          <cell r="E335">
            <v>404.27</v>
          </cell>
          <cell r="H335">
            <v>404.27</v>
          </cell>
          <cell r="R335">
            <v>404.27</v>
          </cell>
        </row>
        <row r="336">
          <cell r="C336" t="str">
            <v>A1200E</v>
          </cell>
          <cell r="D336" t="str">
            <v>2009/1</v>
          </cell>
          <cell r="E336">
            <v>6.41</v>
          </cell>
          <cell r="F336">
            <v>3.47</v>
          </cell>
          <cell r="G336">
            <v>0.5</v>
          </cell>
          <cell r="H336">
            <v>10.38</v>
          </cell>
          <cell r="J336">
            <v>6.15</v>
          </cell>
          <cell r="K336">
            <v>0.76</v>
          </cell>
          <cell r="L336">
            <v>1.45</v>
          </cell>
          <cell r="Q336">
            <v>8.36</v>
          </cell>
          <cell r="R336">
            <v>18.739999999999998</v>
          </cell>
        </row>
        <row r="337">
          <cell r="D337" t="str">
            <v>2009/2</v>
          </cell>
          <cell r="E337">
            <v>6.5</v>
          </cell>
          <cell r="F337">
            <v>3.53</v>
          </cell>
          <cell r="G337">
            <v>0.51</v>
          </cell>
          <cell r="H337">
            <v>10.54</v>
          </cell>
          <cell r="J337">
            <v>6.18</v>
          </cell>
          <cell r="K337">
            <v>0.76</v>
          </cell>
          <cell r="L337">
            <v>1.45</v>
          </cell>
          <cell r="Q337">
            <v>8.39</v>
          </cell>
          <cell r="R337">
            <v>18.93</v>
          </cell>
        </row>
        <row r="338">
          <cell r="D338" t="str">
            <v>2009/3</v>
          </cell>
          <cell r="E338">
            <v>5.74</v>
          </cell>
          <cell r="F338">
            <v>3.11</v>
          </cell>
          <cell r="G338">
            <v>0.44</v>
          </cell>
          <cell r="H338">
            <v>9.2899999999999991</v>
          </cell>
          <cell r="J338">
            <v>5.45</v>
          </cell>
          <cell r="K338">
            <v>0.68</v>
          </cell>
          <cell r="L338">
            <v>1.29</v>
          </cell>
          <cell r="Q338">
            <v>7.42</v>
          </cell>
          <cell r="R338">
            <v>16.71</v>
          </cell>
        </row>
        <row r="339">
          <cell r="D339" t="str">
            <v>2009/4</v>
          </cell>
          <cell r="E339">
            <v>5.82</v>
          </cell>
          <cell r="F339">
            <v>3.16</v>
          </cell>
          <cell r="G339">
            <v>0.46</v>
          </cell>
          <cell r="H339">
            <v>9.44</v>
          </cell>
          <cell r="J339">
            <v>5.54</v>
          </cell>
          <cell r="K339">
            <v>0.68</v>
          </cell>
          <cell r="L339">
            <v>1.3</v>
          </cell>
          <cell r="Q339">
            <v>7.52</v>
          </cell>
          <cell r="R339">
            <v>16.96</v>
          </cell>
        </row>
        <row r="340">
          <cell r="D340" t="str">
            <v>2009/5</v>
          </cell>
          <cell r="E340">
            <v>5.34</v>
          </cell>
          <cell r="F340">
            <v>2.91</v>
          </cell>
          <cell r="G340">
            <v>0.42</v>
          </cell>
          <cell r="H340">
            <v>8.67</v>
          </cell>
          <cell r="J340">
            <v>5.09</v>
          </cell>
          <cell r="K340">
            <v>0.64</v>
          </cell>
          <cell r="L340">
            <v>1.19</v>
          </cell>
          <cell r="Q340">
            <v>6.92</v>
          </cell>
          <cell r="R340">
            <v>15.59</v>
          </cell>
        </row>
        <row r="341">
          <cell r="D341" t="str">
            <v>2009/6</v>
          </cell>
          <cell r="E341">
            <v>5.08</v>
          </cell>
          <cell r="F341">
            <v>2.76</v>
          </cell>
          <cell r="G341">
            <v>0.4</v>
          </cell>
          <cell r="H341">
            <v>8.24</v>
          </cell>
          <cell r="J341">
            <v>4.83</v>
          </cell>
          <cell r="K341">
            <v>0.6</v>
          </cell>
          <cell r="L341">
            <v>1.1399999999999999</v>
          </cell>
          <cell r="Q341">
            <v>6.57</v>
          </cell>
          <cell r="R341">
            <v>14.81</v>
          </cell>
        </row>
        <row r="342">
          <cell r="D342" t="str">
            <v>2009/7</v>
          </cell>
          <cell r="E342">
            <v>-0.69000000000000083</v>
          </cell>
          <cell r="F342">
            <v>-0.38</v>
          </cell>
          <cell r="G342">
            <v>-0.05</v>
          </cell>
          <cell r="H342">
            <v>-1.1200000000000001</v>
          </cell>
          <cell r="J342">
            <v>-0.66</v>
          </cell>
          <cell r="K342">
            <v>-0.09</v>
          </cell>
          <cell r="L342">
            <v>-0.17</v>
          </cell>
          <cell r="Q342">
            <v>-0.92</v>
          </cell>
          <cell r="R342">
            <v>-2.04</v>
          </cell>
        </row>
        <row r="343">
          <cell r="D343" t="str">
            <v>2009/8</v>
          </cell>
          <cell r="E343">
            <v>1.94</v>
          </cell>
          <cell r="F343">
            <v>1.05</v>
          </cell>
          <cell r="G343">
            <v>0.15</v>
          </cell>
          <cell r="H343">
            <v>3.14</v>
          </cell>
          <cell r="J343">
            <v>1.85</v>
          </cell>
          <cell r="K343">
            <v>0.23</v>
          </cell>
          <cell r="L343">
            <v>0.43</v>
          </cell>
          <cell r="Q343">
            <v>2.5099999999999998</v>
          </cell>
          <cell r="R343">
            <v>5.65</v>
          </cell>
        </row>
        <row r="344">
          <cell r="D344" t="str">
            <v>2009/9</v>
          </cell>
          <cell r="E344">
            <v>0.98</v>
          </cell>
          <cell r="F344">
            <v>0.53</v>
          </cell>
          <cell r="G344">
            <v>0.08</v>
          </cell>
          <cell r="H344">
            <v>1.59</v>
          </cell>
          <cell r="J344">
            <v>0.93</v>
          </cell>
          <cell r="K344">
            <v>0.11</v>
          </cell>
          <cell r="L344">
            <v>0.22</v>
          </cell>
          <cell r="Q344">
            <v>1.26</v>
          </cell>
          <cell r="R344">
            <v>2.85</v>
          </cell>
        </row>
        <row r="345">
          <cell r="D345" t="str">
            <v>2009/10</v>
          </cell>
          <cell r="E345">
            <v>2.68</v>
          </cell>
          <cell r="F345">
            <v>1.45</v>
          </cell>
          <cell r="G345">
            <v>0.2</v>
          </cell>
          <cell r="H345">
            <v>4.33</v>
          </cell>
          <cell r="J345">
            <v>2.5499999999999998</v>
          </cell>
          <cell r="K345">
            <v>0.32</v>
          </cell>
          <cell r="L345">
            <v>0.6</v>
          </cell>
          <cell r="Q345">
            <v>3.47</v>
          </cell>
          <cell r="R345">
            <v>7.8</v>
          </cell>
        </row>
        <row r="346">
          <cell r="D346" t="str">
            <v>2009/11</v>
          </cell>
          <cell r="E346">
            <v>1.54</v>
          </cell>
          <cell r="F346">
            <v>0.83</v>
          </cell>
          <cell r="G346">
            <v>0.12</v>
          </cell>
          <cell r="H346">
            <v>2.4900000000000002</v>
          </cell>
          <cell r="J346">
            <v>1.47</v>
          </cell>
          <cell r="K346">
            <v>0.18</v>
          </cell>
          <cell r="L346">
            <v>0.35</v>
          </cell>
          <cell r="Q346">
            <v>2</v>
          </cell>
          <cell r="R346">
            <v>4.49</v>
          </cell>
        </row>
        <row r="347">
          <cell r="D347" t="str">
            <v>2009/12</v>
          </cell>
          <cell r="E347">
            <v>1.4</v>
          </cell>
          <cell r="F347">
            <v>0.76</v>
          </cell>
          <cell r="G347">
            <v>0.11</v>
          </cell>
          <cell r="H347">
            <v>2.27</v>
          </cell>
          <cell r="J347">
            <v>1.33</v>
          </cell>
          <cell r="K347">
            <v>0.17</v>
          </cell>
          <cell r="L347">
            <v>0.31</v>
          </cell>
          <cell r="Q347">
            <v>1.81</v>
          </cell>
          <cell r="R347">
            <v>4.08</v>
          </cell>
        </row>
        <row r="348">
          <cell r="C348" t="str">
            <v>Total A1200E</v>
          </cell>
          <cell r="E348">
            <v>42.74</v>
          </cell>
          <cell r="F348">
            <v>23.18</v>
          </cell>
          <cell r="G348">
            <v>3.34</v>
          </cell>
          <cell r="H348">
            <v>69.260000000000005</v>
          </cell>
          <cell r="J348">
            <v>40.71</v>
          </cell>
          <cell r="K348">
            <v>5.04</v>
          </cell>
          <cell r="L348">
            <v>9.56</v>
          </cell>
          <cell r="Q348">
            <v>55.31</v>
          </cell>
          <cell r="R348">
            <v>124.57</v>
          </cell>
        </row>
        <row r="349">
          <cell r="C349" t="str">
            <v>A1200F</v>
          </cell>
          <cell r="D349" t="str">
            <v>2009/1</v>
          </cell>
          <cell r="E349">
            <v>18397.759999999998</v>
          </cell>
          <cell r="F349">
            <v>9989.74</v>
          </cell>
          <cell r="G349">
            <v>1442.96</v>
          </cell>
          <cell r="H349">
            <v>29830.46</v>
          </cell>
          <cell r="J349">
            <v>17678.47</v>
          </cell>
          <cell r="K349">
            <v>2186.4299999999998</v>
          </cell>
          <cell r="L349">
            <v>4154.75</v>
          </cell>
          <cell r="Q349">
            <v>24019.65</v>
          </cell>
          <cell r="R349">
            <v>53850.11</v>
          </cell>
        </row>
        <row r="350">
          <cell r="D350" t="str">
            <v>2009/2</v>
          </cell>
          <cell r="E350">
            <v>3402.81</v>
          </cell>
          <cell r="F350">
            <v>1846.97</v>
          </cell>
          <cell r="G350">
            <v>266.62</v>
          </cell>
          <cell r="H350">
            <v>5516.4</v>
          </cell>
          <cell r="J350">
            <v>3236.84</v>
          </cell>
          <cell r="K350">
            <v>400.54</v>
          </cell>
          <cell r="L350">
            <v>759.99</v>
          </cell>
          <cell r="Q350">
            <v>4397.37</v>
          </cell>
          <cell r="R350">
            <v>9913.77</v>
          </cell>
        </row>
        <row r="351">
          <cell r="D351" t="str">
            <v>2009/3</v>
          </cell>
          <cell r="E351">
            <v>17650.45</v>
          </cell>
          <cell r="F351">
            <v>9580.32</v>
          </cell>
          <cell r="G351">
            <v>1383</v>
          </cell>
          <cell r="H351">
            <v>28613.77</v>
          </cell>
          <cell r="J351">
            <v>16789.669999999998</v>
          </cell>
          <cell r="K351">
            <v>2077.63</v>
          </cell>
          <cell r="L351">
            <v>3942.05</v>
          </cell>
          <cell r="Q351">
            <v>22809.35</v>
          </cell>
          <cell r="R351">
            <v>51423.12</v>
          </cell>
        </row>
        <row r="352">
          <cell r="D352" t="str">
            <v>2009/4</v>
          </cell>
          <cell r="E352">
            <v>17259.23</v>
          </cell>
          <cell r="F352">
            <v>9367.9599999999991</v>
          </cell>
          <cell r="G352">
            <v>1352.35</v>
          </cell>
          <cell r="H352">
            <v>27979.54</v>
          </cell>
          <cell r="J352">
            <v>16417.509999999998</v>
          </cell>
          <cell r="K352">
            <v>2031.58</v>
          </cell>
          <cell r="L352">
            <v>3854.67</v>
          </cell>
          <cell r="Q352">
            <v>22303.759999999998</v>
          </cell>
          <cell r="R352">
            <v>50283.3</v>
          </cell>
        </row>
        <row r="353">
          <cell r="D353" t="str">
            <v>2009/5</v>
          </cell>
          <cell r="E353">
            <v>30927.21</v>
          </cell>
          <cell r="F353">
            <v>16786.669999999998</v>
          </cell>
          <cell r="G353">
            <v>2423.3000000000002</v>
          </cell>
          <cell r="H353">
            <v>50137.18</v>
          </cell>
          <cell r="J353">
            <v>29418.92</v>
          </cell>
          <cell r="K353">
            <v>3640.44</v>
          </cell>
          <cell r="L353">
            <v>6907.28</v>
          </cell>
          <cell r="Q353">
            <v>39966.639999999999</v>
          </cell>
          <cell r="R353">
            <v>90103.82</v>
          </cell>
        </row>
        <row r="354">
          <cell r="D354" t="str">
            <v>2009/6</v>
          </cell>
          <cell r="E354">
            <v>34037.379999999997</v>
          </cell>
          <cell r="F354">
            <v>18474.810000000001</v>
          </cell>
          <cell r="G354">
            <v>2666.99</v>
          </cell>
          <cell r="H354">
            <v>55179.18</v>
          </cell>
          <cell r="J354">
            <v>32377.42</v>
          </cell>
          <cell r="K354">
            <v>4006.54</v>
          </cell>
          <cell r="L354">
            <v>7601.9</v>
          </cell>
          <cell r="Q354">
            <v>43985.86</v>
          </cell>
          <cell r="R354">
            <v>99165.04</v>
          </cell>
        </row>
        <row r="355">
          <cell r="D355" t="str">
            <v>2009/7</v>
          </cell>
          <cell r="E355">
            <v>-1950.86</v>
          </cell>
          <cell r="F355">
            <v>-1058.9000000000001</v>
          </cell>
          <cell r="G355">
            <v>-152.86000000000001</v>
          </cell>
          <cell r="H355">
            <v>-3162.62</v>
          </cell>
          <cell r="J355">
            <v>-1855.74</v>
          </cell>
          <cell r="K355">
            <v>-229.64000000000078</v>
          </cell>
          <cell r="L355">
            <v>-435.71000000000095</v>
          </cell>
          <cell r="Q355">
            <v>-2521.09</v>
          </cell>
          <cell r="R355">
            <v>-5683.71</v>
          </cell>
        </row>
        <row r="356">
          <cell r="D356" t="str">
            <v>2009/8</v>
          </cell>
          <cell r="E356">
            <v>15805.45</v>
          </cell>
          <cell r="F356">
            <v>8578.8799999999992</v>
          </cell>
          <cell r="G356">
            <v>1238.44</v>
          </cell>
          <cell r="H356">
            <v>25622.77</v>
          </cell>
          <cell r="J356">
            <v>15034.64</v>
          </cell>
          <cell r="K356">
            <v>1860.45</v>
          </cell>
          <cell r="L356">
            <v>3529.99</v>
          </cell>
          <cell r="Q356">
            <v>20425.080000000002</v>
          </cell>
          <cell r="R356">
            <v>46047.85</v>
          </cell>
        </row>
        <row r="357">
          <cell r="D357" t="str">
            <v>2009/9</v>
          </cell>
          <cell r="E357">
            <v>15442.02</v>
          </cell>
          <cell r="F357">
            <v>8381.6200000000008</v>
          </cell>
          <cell r="G357">
            <v>1209.96</v>
          </cell>
          <cell r="H357">
            <v>25033.599999999999</v>
          </cell>
          <cell r="J357">
            <v>14688.93</v>
          </cell>
          <cell r="K357">
            <v>1817.68</v>
          </cell>
          <cell r="L357">
            <v>3448.81</v>
          </cell>
          <cell r="Q357">
            <v>19955.419999999998</v>
          </cell>
          <cell r="R357">
            <v>44989.02</v>
          </cell>
        </row>
        <row r="358">
          <cell r="D358" t="str">
            <v>2009/10</v>
          </cell>
          <cell r="E358">
            <v>15962.02</v>
          </cell>
          <cell r="F358">
            <v>8663.8700000000008</v>
          </cell>
          <cell r="G358">
            <v>1250.69</v>
          </cell>
          <cell r="H358">
            <v>25876.58</v>
          </cell>
          <cell r="J358">
            <v>15183.57</v>
          </cell>
          <cell r="K358">
            <v>1878.9</v>
          </cell>
          <cell r="L358">
            <v>3564.96</v>
          </cell>
          <cell r="Q358">
            <v>20627.43</v>
          </cell>
          <cell r="R358">
            <v>46504.01</v>
          </cell>
        </row>
        <row r="359">
          <cell r="D359" t="str">
            <v>2009/11</v>
          </cell>
          <cell r="E359">
            <v>15882.93</v>
          </cell>
          <cell r="F359">
            <v>8620.93</v>
          </cell>
          <cell r="G359">
            <v>1244.51</v>
          </cell>
          <cell r="H359">
            <v>25748.37</v>
          </cell>
          <cell r="J359">
            <v>15108.34</v>
          </cell>
          <cell r="K359">
            <v>1869.58</v>
          </cell>
          <cell r="L359">
            <v>3547.29</v>
          </cell>
          <cell r="Q359">
            <v>20525.21</v>
          </cell>
          <cell r="R359">
            <v>46273.58</v>
          </cell>
        </row>
        <row r="360">
          <cell r="D360" t="str">
            <v>2009/12</v>
          </cell>
          <cell r="E360">
            <v>15861.71</v>
          </cell>
          <cell r="F360">
            <v>8609.41</v>
          </cell>
          <cell r="G360">
            <v>1242.8399999999999</v>
          </cell>
          <cell r="H360">
            <v>25713.96</v>
          </cell>
          <cell r="J360">
            <v>15088.15</v>
          </cell>
          <cell r="K360">
            <v>1867.08</v>
          </cell>
          <cell r="L360">
            <v>3542.55</v>
          </cell>
          <cell r="Q360">
            <v>20497.78</v>
          </cell>
          <cell r="R360">
            <v>46211.74</v>
          </cell>
        </row>
        <row r="361">
          <cell r="C361" t="str">
            <v>Total A1200F</v>
          </cell>
          <cell r="E361">
            <v>198678.11</v>
          </cell>
          <cell r="F361">
            <v>107842.28</v>
          </cell>
          <cell r="G361">
            <v>15568.8</v>
          </cell>
          <cell r="H361">
            <v>322089.19</v>
          </cell>
          <cell r="J361">
            <v>189166.72</v>
          </cell>
          <cell r="K361">
            <v>23407.21</v>
          </cell>
          <cell r="L361">
            <v>44418.53</v>
          </cell>
          <cell r="Q361">
            <v>256992.46</v>
          </cell>
          <cell r="R361">
            <v>579081.65</v>
          </cell>
        </row>
        <row r="362">
          <cell r="C362" t="str">
            <v>A1200H</v>
          </cell>
          <cell r="D362" t="str">
            <v>2009/2</v>
          </cell>
          <cell r="K362">
            <v>0.32</v>
          </cell>
          <cell r="L362">
            <v>0.59</v>
          </cell>
          <cell r="M362">
            <v>0.5</v>
          </cell>
          <cell r="N362">
            <v>6.15</v>
          </cell>
          <cell r="Q362">
            <v>7.56</v>
          </cell>
          <cell r="R362">
            <v>7.56</v>
          </cell>
        </row>
        <row r="363">
          <cell r="D363" t="str">
            <v>2009/3</v>
          </cell>
          <cell r="K363">
            <v>0.32</v>
          </cell>
          <cell r="L363">
            <v>0.62</v>
          </cell>
          <cell r="M363">
            <v>0.51</v>
          </cell>
          <cell r="N363">
            <v>6.38</v>
          </cell>
          <cell r="Q363">
            <v>7.83</v>
          </cell>
          <cell r="R363">
            <v>7.83</v>
          </cell>
        </row>
        <row r="364">
          <cell r="D364" t="str">
            <v>2009/7</v>
          </cell>
          <cell r="K364">
            <v>1.45</v>
          </cell>
          <cell r="L364">
            <v>2.79</v>
          </cell>
          <cell r="M364">
            <v>2.3199999999999998</v>
          </cell>
          <cell r="N364">
            <v>28.71</v>
          </cell>
          <cell r="Q364">
            <v>35.270000000000003</v>
          </cell>
          <cell r="R364">
            <v>35.270000000000003</v>
          </cell>
        </row>
        <row r="365">
          <cell r="D365" t="str">
            <v>2009/9</v>
          </cell>
          <cell r="K365">
            <v>-0.57999999999999996</v>
          </cell>
          <cell r="L365">
            <v>-1.1100000000000001</v>
          </cell>
          <cell r="M365">
            <v>-0.93</v>
          </cell>
          <cell r="N365">
            <v>-11.45</v>
          </cell>
          <cell r="Q365">
            <v>-14.07</v>
          </cell>
          <cell r="R365">
            <v>-14.07</v>
          </cell>
        </row>
        <row r="366">
          <cell r="D366" t="str">
            <v>2009/10</v>
          </cell>
          <cell r="K366">
            <v>0.57999999999999996</v>
          </cell>
          <cell r="L366">
            <v>1.1100000000000001</v>
          </cell>
          <cell r="M366">
            <v>0.93</v>
          </cell>
          <cell r="N366">
            <v>11.45</v>
          </cell>
          <cell r="Q366">
            <v>14.07</v>
          </cell>
          <cell r="R366">
            <v>14.07</v>
          </cell>
        </row>
        <row r="367">
          <cell r="D367" t="str">
            <v>2009/12</v>
          </cell>
          <cell r="K367">
            <v>-7.0000000000000007E-2</v>
          </cell>
          <cell r="L367">
            <v>-0.14000000000000001</v>
          </cell>
          <cell r="M367">
            <v>-0.11</v>
          </cell>
          <cell r="N367">
            <v>-1.45</v>
          </cell>
          <cell r="Q367">
            <v>-1.77</v>
          </cell>
          <cell r="R367">
            <v>-1.77</v>
          </cell>
        </row>
        <row r="368">
          <cell r="C368" t="str">
            <v>Total A1200H</v>
          </cell>
          <cell r="K368">
            <v>2.02</v>
          </cell>
          <cell r="L368">
            <v>3.86</v>
          </cell>
          <cell r="M368">
            <v>3.22</v>
          </cell>
          <cell r="N368">
            <v>39.79</v>
          </cell>
          <cell r="Q368">
            <v>48.89</v>
          </cell>
          <cell r="R368">
            <v>48.89</v>
          </cell>
        </row>
        <row r="369">
          <cell r="C369" t="str">
            <v>A1200JA</v>
          </cell>
          <cell r="D369" t="str">
            <v>2009/7</v>
          </cell>
          <cell r="E369">
            <v>329.21</v>
          </cell>
          <cell r="H369">
            <v>329.21</v>
          </cell>
          <cell r="R369">
            <v>329.21</v>
          </cell>
        </row>
        <row r="370">
          <cell r="C370" t="str">
            <v>Total A1200JA</v>
          </cell>
          <cell r="E370">
            <v>329.21</v>
          </cell>
          <cell r="H370">
            <v>329.21</v>
          </cell>
          <cell r="R370">
            <v>329.21</v>
          </cell>
        </row>
        <row r="371">
          <cell r="C371" t="str">
            <v>A1200ZC</v>
          </cell>
          <cell r="D371" t="str">
            <v>2009/1</v>
          </cell>
          <cell r="E371">
            <v>27.7</v>
          </cell>
          <cell r="F371">
            <v>27.97</v>
          </cell>
          <cell r="G371">
            <v>0.61</v>
          </cell>
          <cell r="H371">
            <v>56.28</v>
          </cell>
          <cell r="J371">
            <v>23.2</v>
          </cell>
          <cell r="Q371">
            <v>23.2</v>
          </cell>
          <cell r="R371">
            <v>79.48</v>
          </cell>
        </row>
        <row r="372">
          <cell r="C372" t="str">
            <v>Total A1200ZC</v>
          </cell>
          <cell r="E372">
            <v>27.7</v>
          </cell>
          <cell r="F372">
            <v>27.97</v>
          </cell>
          <cell r="G372">
            <v>0.61</v>
          </cell>
          <cell r="H372">
            <v>56.28</v>
          </cell>
          <cell r="J372">
            <v>23.2</v>
          </cell>
          <cell r="Q372">
            <v>23.2</v>
          </cell>
          <cell r="R372">
            <v>79.48</v>
          </cell>
        </row>
        <row r="373">
          <cell r="C373" t="str">
            <v>A1200ZA</v>
          </cell>
          <cell r="D373" t="str">
            <v>2009/1</v>
          </cell>
          <cell r="E373">
            <v>750.73</v>
          </cell>
          <cell r="H373">
            <v>750.73</v>
          </cell>
          <cell r="R373">
            <v>750.73</v>
          </cell>
        </row>
        <row r="374">
          <cell r="D374" t="str">
            <v>2009/2</v>
          </cell>
          <cell r="E374">
            <v>191.51</v>
          </cell>
          <cell r="H374">
            <v>191.51</v>
          </cell>
          <cell r="R374">
            <v>191.51</v>
          </cell>
        </row>
        <row r="375">
          <cell r="D375" t="str">
            <v>2009/7</v>
          </cell>
          <cell r="E375">
            <v>102.41</v>
          </cell>
          <cell r="H375">
            <v>102.41</v>
          </cell>
          <cell r="R375">
            <v>102.41</v>
          </cell>
        </row>
        <row r="376">
          <cell r="C376" t="str">
            <v>Total A1200ZA</v>
          </cell>
          <cell r="E376">
            <v>1044.6500000000001</v>
          </cell>
          <cell r="H376">
            <v>1044.6500000000001</v>
          </cell>
          <cell r="R376">
            <v>1044.6500000000001</v>
          </cell>
        </row>
        <row r="377">
          <cell r="C377" t="str">
            <v>A1200T</v>
          </cell>
          <cell r="D377" t="str">
            <v>2009/1</v>
          </cell>
          <cell r="E377">
            <v>128.96</v>
          </cell>
          <cell r="H377">
            <v>128.96</v>
          </cell>
          <cell r="R377">
            <v>128.96</v>
          </cell>
        </row>
        <row r="378">
          <cell r="C378" t="str">
            <v>Total A1200T</v>
          </cell>
          <cell r="E378">
            <v>128.96</v>
          </cell>
          <cell r="H378">
            <v>128.96</v>
          </cell>
          <cell r="R378">
            <v>128.96</v>
          </cell>
        </row>
        <row r="379">
          <cell r="C379" t="str">
            <v>A1200C</v>
          </cell>
          <cell r="D379" t="str">
            <v>2009/1</v>
          </cell>
          <cell r="E379">
            <v>81.78</v>
          </cell>
          <cell r="F379">
            <v>166.1</v>
          </cell>
          <cell r="G379">
            <v>3.28</v>
          </cell>
          <cell r="H379">
            <v>251.16</v>
          </cell>
          <cell r="J379">
            <v>159.86000000000001</v>
          </cell>
          <cell r="Q379">
            <v>159.86000000000001</v>
          </cell>
          <cell r="R379">
            <v>411.02</v>
          </cell>
        </row>
        <row r="380">
          <cell r="C380" t="str">
            <v>Total A1200C</v>
          </cell>
          <cell r="E380">
            <v>81.78</v>
          </cell>
          <cell r="F380">
            <v>166.1</v>
          </cell>
          <cell r="G380">
            <v>3.28</v>
          </cell>
          <cell r="H380">
            <v>251.16</v>
          </cell>
          <cell r="J380">
            <v>159.86000000000001</v>
          </cell>
          <cell r="Q380">
            <v>159.86000000000001</v>
          </cell>
          <cell r="R380">
            <v>411.02</v>
          </cell>
        </row>
        <row r="381">
          <cell r="C381" t="str">
            <v>A1200A</v>
          </cell>
          <cell r="D381" t="str">
            <v>2009/1</v>
          </cell>
          <cell r="E381">
            <v>110.12</v>
          </cell>
          <cell r="H381">
            <v>110.12</v>
          </cell>
          <cell r="R381">
            <v>110.12</v>
          </cell>
        </row>
        <row r="382">
          <cell r="D382" t="str">
            <v>2009/2</v>
          </cell>
          <cell r="E382">
            <v>66.08</v>
          </cell>
          <cell r="H382">
            <v>66.08</v>
          </cell>
          <cell r="R382">
            <v>66.08</v>
          </cell>
        </row>
        <row r="383">
          <cell r="D383" t="str">
            <v>2009/7</v>
          </cell>
          <cell r="E383">
            <v>14.66</v>
          </cell>
          <cell r="H383">
            <v>14.66</v>
          </cell>
          <cell r="R383">
            <v>14.66</v>
          </cell>
        </row>
        <row r="384">
          <cell r="D384" t="str">
            <v>2009/10</v>
          </cell>
          <cell r="E384">
            <v>41.44</v>
          </cell>
          <cell r="H384">
            <v>41.44</v>
          </cell>
          <cell r="R384">
            <v>41.44</v>
          </cell>
        </row>
        <row r="385">
          <cell r="C385" t="str">
            <v>Total A1200A</v>
          </cell>
          <cell r="E385">
            <v>232.3</v>
          </cell>
          <cell r="H385">
            <v>232.3</v>
          </cell>
          <cell r="R385">
            <v>232.3</v>
          </cell>
        </row>
        <row r="386">
          <cell r="C386" t="str">
            <v>A1200I</v>
          </cell>
          <cell r="D386" t="str">
            <v>2009/1</v>
          </cell>
          <cell r="E386">
            <v>54663.38</v>
          </cell>
          <cell r="F386">
            <v>29608.73</v>
          </cell>
          <cell r="G386">
            <v>4279.3900000000003</v>
          </cell>
          <cell r="H386">
            <v>88551.5</v>
          </cell>
          <cell r="J386">
            <v>52424.6</v>
          </cell>
          <cell r="Q386">
            <v>52424.6</v>
          </cell>
          <cell r="R386">
            <v>140976.1</v>
          </cell>
        </row>
        <row r="387">
          <cell r="D387" t="str">
            <v>2009/2</v>
          </cell>
          <cell r="E387">
            <v>55182.79</v>
          </cell>
          <cell r="F387">
            <v>29964.7</v>
          </cell>
          <cell r="G387">
            <v>4324.3500000000004</v>
          </cell>
          <cell r="H387">
            <v>89471.84</v>
          </cell>
          <cell r="J387">
            <v>52524.58</v>
          </cell>
          <cell r="Q387">
            <v>52524.58</v>
          </cell>
          <cell r="R387">
            <v>141996.42000000001</v>
          </cell>
        </row>
        <row r="388">
          <cell r="D388" t="str">
            <v>2009/3</v>
          </cell>
          <cell r="E388">
            <v>54630.720000000001</v>
          </cell>
          <cell r="F388">
            <v>29664.91</v>
          </cell>
          <cell r="G388">
            <v>4281.09</v>
          </cell>
          <cell r="H388">
            <v>88576.72</v>
          </cell>
          <cell r="J388">
            <v>51999.09</v>
          </cell>
          <cell r="Q388">
            <v>51999.09</v>
          </cell>
          <cell r="R388">
            <v>140575.81</v>
          </cell>
        </row>
        <row r="389">
          <cell r="D389" t="str">
            <v>2009/4</v>
          </cell>
          <cell r="E389">
            <v>54516.42</v>
          </cell>
          <cell r="F389">
            <v>29602.85</v>
          </cell>
          <cell r="G389">
            <v>4272.13</v>
          </cell>
          <cell r="H389">
            <v>88391.4</v>
          </cell>
          <cell r="J389">
            <v>51890.3</v>
          </cell>
          <cell r="Q389">
            <v>51890.3</v>
          </cell>
          <cell r="R389">
            <v>140281.70000000001</v>
          </cell>
        </row>
        <row r="390">
          <cell r="D390" t="str">
            <v>2009/5</v>
          </cell>
          <cell r="E390">
            <v>53293.86</v>
          </cell>
          <cell r="F390">
            <v>28938.99</v>
          </cell>
          <cell r="G390">
            <v>4176.32</v>
          </cell>
          <cell r="H390">
            <v>86409.17</v>
          </cell>
          <cell r="J390">
            <v>50726.63</v>
          </cell>
          <cell r="Q390">
            <v>50726.63</v>
          </cell>
          <cell r="R390">
            <v>137135.79999999999</v>
          </cell>
        </row>
        <row r="391">
          <cell r="D391" t="str">
            <v>2009/6</v>
          </cell>
          <cell r="E391">
            <v>52918.95</v>
          </cell>
          <cell r="F391">
            <v>28735.41</v>
          </cell>
          <cell r="G391">
            <v>4146.95</v>
          </cell>
          <cell r="H391">
            <v>85801.31</v>
          </cell>
          <cell r="J391">
            <v>50369.79</v>
          </cell>
          <cell r="Q391">
            <v>50369.79</v>
          </cell>
          <cell r="R391">
            <v>136171.1</v>
          </cell>
        </row>
        <row r="392">
          <cell r="D392" t="str">
            <v>2009/7</v>
          </cell>
          <cell r="E392">
            <v>50839.22</v>
          </cell>
          <cell r="F392">
            <v>27606.1</v>
          </cell>
          <cell r="G392">
            <v>3983.97</v>
          </cell>
          <cell r="H392">
            <v>82429.289999999994</v>
          </cell>
          <cell r="J392">
            <v>48390.23</v>
          </cell>
          <cell r="Q392">
            <v>48390.23</v>
          </cell>
          <cell r="R392">
            <v>130819.52</v>
          </cell>
        </row>
        <row r="393">
          <cell r="D393" t="str">
            <v>2009/8</v>
          </cell>
          <cell r="E393">
            <v>51109.89</v>
          </cell>
          <cell r="F393">
            <v>27753.07</v>
          </cell>
          <cell r="G393">
            <v>4005.18</v>
          </cell>
          <cell r="H393">
            <v>82868.14</v>
          </cell>
          <cell r="J393">
            <v>48647.85</v>
          </cell>
          <cell r="Q393">
            <v>48647.85</v>
          </cell>
          <cell r="R393">
            <v>131515.99</v>
          </cell>
        </row>
        <row r="394">
          <cell r="D394" t="str">
            <v>2009/9</v>
          </cell>
          <cell r="E394">
            <v>50563.88</v>
          </cell>
          <cell r="F394">
            <v>27456.59</v>
          </cell>
          <cell r="G394">
            <v>3962.4</v>
          </cell>
          <cell r="H394">
            <v>81982.87</v>
          </cell>
          <cell r="J394">
            <v>48128.160000000003</v>
          </cell>
          <cell r="Q394">
            <v>48128.160000000003</v>
          </cell>
          <cell r="R394">
            <v>130111.03</v>
          </cell>
        </row>
        <row r="395">
          <cell r="D395" t="str">
            <v>2009/10</v>
          </cell>
          <cell r="E395">
            <v>50254.52</v>
          </cell>
          <cell r="F395">
            <v>27288.59</v>
          </cell>
          <cell r="G395">
            <v>3938.15</v>
          </cell>
          <cell r="H395">
            <v>81481.259999999995</v>
          </cell>
          <cell r="J395">
            <v>47833.71</v>
          </cell>
          <cell r="Q395">
            <v>47833.71</v>
          </cell>
          <cell r="R395">
            <v>129314.97</v>
          </cell>
        </row>
        <row r="396">
          <cell r="D396" t="str">
            <v>2009/11</v>
          </cell>
          <cell r="E396">
            <v>49550.63</v>
          </cell>
          <cell r="F396">
            <v>26906.39</v>
          </cell>
          <cell r="G396">
            <v>3882.99</v>
          </cell>
          <cell r="H396">
            <v>80340.009999999995</v>
          </cell>
          <cell r="J396">
            <v>47163.73</v>
          </cell>
          <cell r="Q396">
            <v>47163.73</v>
          </cell>
          <cell r="R396">
            <v>127503.74</v>
          </cell>
        </row>
        <row r="397">
          <cell r="D397" t="str">
            <v>2009/12</v>
          </cell>
          <cell r="E397">
            <v>49060.800000000003</v>
          </cell>
          <cell r="F397">
            <v>26640.400000000001</v>
          </cell>
          <cell r="G397">
            <v>3844.61</v>
          </cell>
          <cell r="H397">
            <v>79545.81</v>
          </cell>
          <cell r="J397">
            <v>46697.48</v>
          </cell>
          <cell r="Q397">
            <v>46697.48</v>
          </cell>
          <cell r="R397">
            <v>126243.29</v>
          </cell>
        </row>
        <row r="398">
          <cell r="C398" t="str">
            <v>Total A1200I</v>
          </cell>
          <cell r="E398">
            <v>626585.06000000006</v>
          </cell>
          <cell r="F398">
            <v>340166.73</v>
          </cell>
          <cell r="G398">
            <v>49097.53</v>
          </cell>
          <cell r="H398">
            <v>1015849.32</v>
          </cell>
          <cell r="J398">
            <v>596796.15</v>
          </cell>
          <cell r="Q398">
            <v>596796.15</v>
          </cell>
          <cell r="R398">
            <v>1612645.47</v>
          </cell>
        </row>
        <row r="399">
          <cell r="C399" t="str">
            <v>A1200ZL</v>
          </cell>
          <cell r="D399" t="str">
            <v>2009/1</v>
          </cell>
          <cell r="E399">
            <v>913.6</v>
          </cell>
          <cell r="F399">
            <v>1223.3900000000001</v>
          </cell>
          <cell r="G399">
            <v>163.08000000000001</v>
          </cell>
          <cell r="H399">
            <v>2300.0700000000002</v>
          </cell>
          <cell r="J399">
            <v>2719.4</v>
          </cell>
          <cell r="L399">
            <v>232.23</v>
          </cell>
          <cell r="Q399">
            <v>2951.63</v>
          </cell>
          <cell r="R399">
            <v>5251.7</v>
          </cell>
        </row>
        <row r="400">
          <cell r="D400" t="str">
            <v>2009/2</v>
          </cell>
          <cell r="E400">
            <v>237.05</v>
          </cell>
          <cell r="F400">
            <v>317.56</v>
          </cell>
          <cell r="G400">
            <v>42.37</v>
          </cell>
          <cell r="H400">
            <v>596.98</v>
          </cell>
          <cell r="J400">
            <v>698.92</v>
          </cell>
          <cell r="L400">
            <v>59.67</v>
          </cell>
          <cell r="Q400">
            <v>758.59</v>
          </cell>
          <cell r="R400">
            <v>1355.57</v>
          </cell>
        </row>
        <row r="401">
          <cell r="D401" t="str">
            <v>2009/3</v>
          </cell>
          <cell r="E401">
            <v>837.97</v>
          </cell>
          <cell r="F401">
            <v>1122.58</v>
          </cell>
          <cell r="G401">
            <v>149.77000000000001</v>
          </cell>
          <cell r="H401">
            <v>2110.3200000000002</v>
          </cell>
          <cell r="J401">
            <v>2470.71</v>
          </cell>
          <cell r="L401">
            <v>210.93</v>
          </cell>
          <cell r="Q401">
            <v>2681.64</v>
          </cell>
          <cell r="R401">
            <v>4791.96</v>
          </cell>
        </row>
        <row r="402">
          <cell r="D402" t="str">
            <v>2009/4</v>
          </cell>
          <cell r="E402">
            <v>838.15</v>
          </cell>
          <cell r="F402">
            <v>1122.83</v>
          </cell>
          <cell r="G402">
            <v>149.81</v>
          </cell>
          <cell r="H402">
            <v>2110.79</v>
          </cell>
          <cell r="J402">
            <v>2471.2600000000002</v>
          </cell>
          <cell r="L402">
            <v>210.98</v>
          </cell>
          <cell r="Q402">
            <v>2682.24</v>
          </cell>
          <cell r="R402">
            <v>4793.03</v>
          </cell>
        </row>
        <row r="403">
          <cell r="D403" t="str">
            <v>2009/5</v>
          </cell>
          <cell r="E403">
            <v>1445.73</v>
          </cell>
          <cell r="F403">
            <v>1936.79</v>
          </cell>
          <cell r="G403">
            <v>258.41000000000003</v>
          </cell>
          <cell r="H403">
            <v>3640.93</v>
          </cell>
          <cell r="J403">
            <v>4262.6899999999996</v>
          </cell>
          <cell r="L403">
            <v>363.93</v>
          </cell>
          <cell r="Q403">
            <v>4626.62</v>
          </cell>
          <cell r="R403">
            <v>8267.5499999999993</v>
          </cell>
        </row>
        <row r="404">
          <cell r="D404" t="str">
            <v>2009/7</v>
          </cell>
          <cell r="E404">
            <v>1536.13</v>
          </cell>
          <cell r="F404">
            <v>2057.94</v>
          </cell>
          <cell r="G404">
            <v>274.56</v>
          </cell>
          <cell r="H404">
            <v>3868.63</v>
          </cell>
          <cell r="J404">
            <v>4529.3100000000004</v>
          </cell>
          <cell r="L404">
            <v>386.69</v>
          </cell>
          <cell r="Q404">
            <v>4916</v>
          </cell>
          <cell r="R404">
            <v>8784.6299999999992</v>
          </cell>
        </row>
        <row r="405">
          <cell r="D405" t="str">
            <v>2009/8</v>
          </cell>
          <cell r="E405">
            <v>743.21</v>
          </cell>
          <cell r="F405">
            <v>995.66</v>
          </cell>
          <cell r="G405">
            <v>132.85</v>
          </cell>
          <cell r="H405">
            <v>1871.72</v>
          </cell>
          <cell r="J405">
            <v>2191.34</v>
          </cell>
          <cell r="L405">
            <v>187.09</v>
          </cell>
          <cell r="Q405">
            <v>2378.4299999999998</v>
          </cell>
          <cell r="R405">
            <v>4250.1499999999996</v>
          </cell>
        </row>
        <row r="406">
          <cell r="D406" t="str">
            <v>2009/10</v>
          </cell>
          <cell r="E406">
            <v>1471.51</v>
          </cell>
          <cell r="F406">
            <v>1971.33</v>
          </cell>
          <cell r="G406">
            <v>263.02999999999997</v>
          </cell>
          <cell r="H406">
            <v>3705.87</v>
          </cell>
          <cell r="J406">
            <v>4338.71</v>
          </cell>
          <cell r="L406">
            <v>370.42</v>
          </cell>
          <cell r="Q406">
            <v>4709.13</v>
          </cell>
          <cell r="R406">
            <v>8415</v>
          </cell>
        </row>
        <row r="407">
          <cell r="D407" t="str">
            <v>2009/11</v>
          </cell>
          <cell r="E407">
            <v>748.21</v>
          </cell>
          <cell r="F407">
            <v>1002.35</v>
          </cell>
          <cell r="G407">
            <v>133.74</v>
          </cell>
          <cell r="H407">
            <v>1884.3</v>
          </cell>
          <cell r="J407">
            <v>2206.08</v>
          </cell>
          <cell r="L407">
            <v>188.35</v>
          </cell>
          <cell r="Q407">
            <v>2394.4299999999998</v>
          </cell>
          <cell r="R407">
            <v>4278.7299999999996</v>
          </cell>
        </row>
        <row r="408">
          <cell r="C408" t="str">
            <v>Total A1200ZL</v>
          </cell>
          <cell r="E408">
            <v>8771.56</v>
          </cell>
          <cell r="F408">
            <v>11750.43</v>
          </cell>
          <cell r="G408">
            <v>1567.62</v>
          </cell>
          <cell r="H408">
            <v>22089.61</v>
          </cell>
          <cell r="J408">
            <v>25888.42</v>
          </cell>
          <cell r="L408">
            <v>2210.29</v>
          </cell>
          <cell r="Q408">
            <v>28098.71</v>
          </cell>
          <cell r="R408">
            <v>50188.32</v>
          </cell>
        </row>
        <row r="409">
          <cell r="C409" t="str">
            <v>A1200AA</v>
          </cell>
          <cell r="D409" t="str">
            <v>2009/1</v>
          </cell>
          <cell r="E409">
            <v>146.82</v>
          </cell>
          <cell r="H409">
            <v>146.82</v>
          </cell>
          <cell r="R409">
            <v>146.82</v>
          </cell>
        </row>
        <row r="410">
          <cell r="D410" t="str">
            <v>2009/2</v>
          </cell>
          <cell r="E410">
            <v>106.45</v>
          </cell>
          <cell r="H410">
            <v>106.45</v>
          </cell>
          <cell r="R410">
            <v>106.45</v>
          </cell>
        </row>
        <row r="411">
          <cell r="D411" t="str">
            <v>2009/3</v>
          </cell>
          <cell r="E411">
            <v>312</v>
          </cell>
          <cell r="H411">
            <v>312</v>
          </cell>
          <cell r="R411">
            <v>312</v>
          </cell>
        </row>
        <row r="412">
          <cell r="D412" t="str">
            <v>2009/4</v>
          </cell>
          <cell r="E412">
            <v>407.77</v>
          </cell>
          <cell r="H412">
            <v>407.77</v>
          </cell>
          <cell r="R412">
            <v>407.77</v>
          </cell>
        </row>
        <row r="413">
          <cell r="D413" t="str">
            <v>2009/5</v>
          </cell>
          <cell r="E413">
            <v>222.71</v>
          </cell>
          <cell r="H413">
            <v>222.71</v>
          </cell>
          <cell r="R413">
            <v>222.71</v>
          </cell>
        </row>
        <row r="414">
          <cell r="D414" t="str">
            <v>2009/6</v>
          </cell>
          <cell r="E414">
            <v>274.39</v>
          </cell>
          <cell r="H414">
            <v>274.39</v>
          </cell>
          <cell r="R414">
            <v>274.39</v>
          </cell>
        </row>
        <row r="415">
          <cell r="D415" t="str">
            <v>2009/7</v>
          </cell>
          <cell r="E415">
            <v>464.51</v>
          </cell>
          <cell r="H415">
            <v>464.51</v>
          </cell>
          <cell r="R415">
            <v>464.51</v>
          </cell>
        </row>
        <row r="416">
          <cell r="D416" t="str">
            <v>2009/8</v>
          </cell>
          <cell r="E416">
            <v>342.46</v>
          </cell>
          <cell r="H416">
            <v>342.46</v>
          </cell>
          <cell r="R416">
            <v>342.46</v>
          </cell>
        </row>
        <row r="417">
          <cell r="D417" t="str">
            <v>2009/9</v>
          </cell>
          <cell r="E417">
            <v>345.29</v>
          </cell>
          <cell r="H417">
            <v>345.29</v>
          </cell>
          <cell r="R417">
            <v>345.29</v>
          </cell>
        </row>
        <row r="418">
          <cell r="D418" t="str">
            <v>2009/10</v>
          </cell>
          <cell r="E418">
            <v>816.69</v>
          </cell>
          <cell r="H418">
            <v>816.69</v>
          </cell>
          <cell r="R418">
            <v>816.69</v>
          </cell>
        </row>
        <row r="419">
          <cell r="D419" t="str">
            <v>2009/11</v>
          </cell>
          <cell r="E419">
            <v>369.65</v>
          </cell>
          <cell r="H419">
            <v>369.65</v>
          </cell>
          <cell r="R419">
            <v>369.65</v>
          </cell>
        </row>
        <row r="420">
          <cell r="D420" t="str">
            <v>2009/12</v>
          </cell>
          <cell r="E420">
            <v>460.92</v>
          </cell>
          <cell r="H420">
            <v>460.92</v>
          </cell>
          <cell r="R420">
            <v>460.92</v>
          </cell>
        </row>
        <row r="421">
          <cell r="C421" t="str">
            <v>Total A1200AA</v>
          </cell>
          <cell r="E421">
            <v>4269.66</v>
          </cell>
          <cell r="H421">
            <v>4269.66</v>
          </cell>
          <cell r="R421">
            <v>4269.66</v>
          </cell>
        </row>
        <row r="422">
          <cell r="C422" t="str">
            <v>A1200AH</v>
          </cell>
          <cell r="D422" t="str">
            <v>2009/1</v>
          </cell>
          <cell r="E422">
            <v>5.9</v>
          </cell>
          <cell r="F422">
            <v>3.2</v>
          </cell>
          <cell r="G422">
            <v>0.46</v>
          </cell>
          <cell r="H422">
            <v>9.56</v>
          </cell>
          <cell r="J422">
            <v>5.62</v>
          </cell>
          <cell r="Q422">
            <v>5.62</v>
          </cell>
          <cell r="R422">
            <v>15.18</v>
          </cell>
        </row>
        <row r="423">
          <cell r="D423" t="str">
            <v>2009/2</v>
          </cell>
          <cell r="E423">
            <v>135.9</v>
          </cell>
          <cell r="F423">
            <v>73.790000000000006</v>
          </cell>
          <cell r="G423">
            <v>10.65</v>
          </cell>
          <cell r="H423">
            <v>220.34</v>
          </cell>
          <cell r="J423">
            <v>129.35</v>
          </cell>
          <cell r="Q423">
            <v>129.35</v>
          </cell>
          <cell r="R423">
            <v>349.69</v>
          </cell>
        </row>
        <row r="424">
          <cell r="D424" t="str">
            <v>2009/3</v>
          </cell>
          <cell r="E424">
            <v>2348.1799999999998</v>
          </cell>
          <cell r="F424">
            <v>1275.0899999999999</v>
          </cell>
          <cell r="G424">
            <v>184.02</v>
          </cell>
          <cell r="H424">
            <v>3807.29</v>
          </cell>
          <cell r="J424">
            <v>2235.09</v>
          </cell>
          <cell r="Q424">
            <v>2235.09</v>
          </cell>
          <cell r="R424">
            <v>6042.38</v>
          </cell>
        </row>
        <row r="425">
          <cell r="D425" t="str">
            <v>2009/4</v>
          </cell>
          <cell r="E425">
            <v>2824.88</v>
          </cell>
          <cell r="F425">
            <v>1533.93</v>
          </cell>
          <cell r="G425">
            <v>221.37</v>
          </cell>
          <cell r="H425">
            <v>4580.18</v>
          </cell>
          <cell r="J425">
            <v>2688.8</v>
          </cell>
          <cell r="Q425">
            <v>2688.8</v>
          </cell>
          <cell r="R425">
            <v>7268.98</v>
          </cell>
        </row>
        <row r="426">
          <cell r="D426" t="str">
            <v>2009/5</v>
          </cell>
          <cell r="E426">
            <v>3044.27</v>
          </cell>
          <cell r="F426">
            <v>1653.07</v>
          </cell>
          <cell r="G426">
            <v>238.57</v>
          </cell>
          <cell r="H426">
            <v>4935.91</v>
          </cell>
          <cell r="J426">
            <v>2897.63</v>
          </cell>
          <cell r="Q426">
            <v>2897.63</v>
          </cell>
          <cell r="R426">
            <v>7833.54</v>
          </cell>
        </row>
        <row r="427">
          <cell r="D427" t="str">
            <v>2009/6</v>
          </cell>
          <cell r="E427">
            <v>3803.89</v>
          </cell>
          <cell r="F427">
            <v>2065.54</v>
          </cell>
          <cell r="G427">
            <v>298.08999999999997</v>
          </cell>
          <cell r="H427">
            <v>6167.52</v>
          </cell>
          <cell r="J427">
            <v>3620.64</v>
          </cell>
          <cell r="Q427">
            <v>3620.64</v>
          </cell>
          <cell r="R427">
            <v>9788.16</v>
          </cell>
        </row>
        <row r="428">
          <cell r="D428" t="str">
            <v>2009/7</v>
          </cell>
          <cell r="E428">
            <v>2414.59</v>
          </cell>
          <cell r="F428">
            <v>1311.14</v>
          </cell>
          <cell r="G428">
            <v>189.21</v>
          </cell>
          <cell r="H428">
            <v>3914.94</v>
          </cell>
          <cell r="J428">
            <v>2298.29</v>
          </cell>
          <cell r="Q428">
            <v>2298.29</v>
          </cell>
          <cell r="R428">
            <v>6213.23</v>
          </cell>
        </row>
        <row r="429">
          <cell r="D429" t="str">
            <v>2009/8</v>
          </cell>
          <cell r="E429">
            <v>3175.92</v>
          </cell>
          <cell r="F429">
            <v>1724.55</v>
          </cell>
          <cell r="G429">
            <v>248.87</v>
          </cell>
          <cell r="H429">
            <v>5149.34</v>
          </cell>
          <cell r="J429">
            <v>3022.93</v>
          </cell>
          <cell r="Q429">
            <v>3022.93</v>
          </cell>
          <cell r="R429">
            <v>8172.27</v>
          </cell>
        </row>
        <row r="430">
          <cell r="D430" t="str">
            <v>2009/9</v>
          </cell>
          <cell r="E430">
            <v>3208.82</v>
          </cell>
          <cell r="F430">
            <v>1742.41</v>
          </cell>
          <cell r="G430">
            <v>251.46</v>
          </cell>
          <cell r="H430">
            <v>5202.6899999999996</v>
          </cell>
          <cell r="J430">
            <v>3054.25</v>
          </cell>
          <cell r="Q430">
            <v>3054.25</v>
          </cell>
          <cell r="R430">
            <v>8256.94</v>
          </cell>
        </row>
        <row r="431">
          <cell r="D431" t="str">
            <v>2009/10</v>
          </cell>
          <cell r="E431">
            <v>3097.15</v>
          </cell>
          <cell r="F431">
            <v>1681.79</v>
          </cell>
          <cell r="G431">
            <v>242.71</v>
          </cell>
          <cell r="H431">
            <v>5021.6499999999996</v>
          </cell>
          <cell r="J431">
            <v>2947.96</v>
          </cell>
          <cell r="Q431">
            <v>2947.96</v>
          </cell>
          <cell r="R431">
            <v>7969.61</v>
          </cell>
        </row>
        <row r="432">
          <cell r="D432" t="str">
            <v>2009/11</v>
          </cell>
          <cell r="E432">
            <v>3301.87</v>
          </cell>
          <cell r="F432">
            <v>1792.94</v>
          </cell>
          <cell r="G432">
            <v>258.74</v>
          </cell>
          <cell r="H432">
            <v>5353.55</v>
          </cell>
          <cell r="J432">
            <v>3142.81</v>
          </cell>
          <cell r="Q432">
            <v>3142.81</v>
          </cell>
          <cell r="R432">
            <v>8496.36</v>
          </cell>
        </row>
        <row r="433">
          <cell r="D433" t="str">
            <v>2009/12</v>
          </cell>
          <cell r="E433">
            <v>3342.75</v>
          </cell>
          <cell r="F433">
            <v>1815.15</v>
          </cell>
          <cell r="G433">
            <v>261.95</v>
          </cell>
          <cell r="H433">
            <v>5419.85</v>
          </cell>
          <cell r="J433">
            <v>3181.73</v>
          </cell>
          <cell r="Q433">
            <v>3181.73</v>
          </cell>
          <cell r="R433">
            <v>8601.58</v>
          </cell>
        </row>
        <row r="434">
          <cell r="C434" t="str">
            <v>Total A1200AH</v>
          </cell>
          <cell r="E434">
            <v>30704.12</v>
          </cell>
          <cell r="F434">
            <v>16672.599999999999</v>
          </cell>
          <cell r="G434">
            <v>2406.1</v>
          </cell>
          <cell r="H434">
            <v>49782.82</v>
          </cell>
          <cell r="J434">
            <v>29225.1</v>
          </cell>
          <cell r="Q434">
            <v>29225.1</v>
          </cell>
          <cell r="R434">
            <v>79007.92</v>
          </cell>
        </row>
        <row r="435">
          <cell r="C435" t="str">
            <v>A1200AI</v>
          </cell>
          <cell r="D435" t="str">
            <v>2009/1</v>
          </cell>
          <cell r="E435">
            <v>1580.52</v>
          </cell>
          <cell r="H435">
            <v>1580.52</v>
          </cell>
          <cell r="R435">
            <v>1580.52</v>
          </cell>
        </row>
        <row r="436">
          <cell r="D436" t="str">
            <v>2009/2</v>
          </cell>
          <cell r="E436">
            <v>2962.21</v>
          </cell>
          <cell r="H436">
            <v>2962.21</v>
          </cell>
          <cell r="R436">
            <v>2962.21</v>
          </cell>
        </row>
        <row r="437">
          <cell r="D437" t="str">
            <v>2009/3</v>
          </cell>
          <cell r="E437">
            <v>3251.59</v>
          </cell>
          <cell r="H437">
            <v>3251.59</v>
          </cell>
          <cell r="R437">
            <v>3251.59</v>
          </cell>
        </row>
        <row r="438">
          <cell r="D438" t="str">
            <v>2009/4</v>
          </cell>
          <cell r="E438">
            <v>2973.02</v>
          </cell>
          <cell r="H438">
            <v>2973.02</v>
          </cell>
          <cell r="R438">
            <v>2973.02</v>
          </cell>
        </row>
        <row r="439">
          <cell r="D439" t="str">
            <v>2009/5</v>
          </cell>
          <cell r="E439">
            <v>5367.19</v>
          </cell>
          <cell r="H439">
            <v>5367.19</v>
          </cell>
          <cell r="R439">
            <v>5367.19</v>
          </cell>
        </row>
        <row r="440">
          <cell r="D440" t="str">
            <v>2009/6</v>
          </cell>
          <cell r="E440">
            <v>3992.09</v>
          </cell>
          <cell r="H440">
            <v>3992.09</v>
          </cell>
          <cell r="R440">
            <v>3992.09</v>
          </cell>
        </row>
        <row r="441">
          <cell r="D441" t="str">
            <v>2009/7</v>
          </cell>
          <cell r="E441">
            <v>3261.7</v>
          </cell>
          <cell r="H441">
            <v>3261.7</v>
          </cell>
          <cell r="R441">
            <v>3261.7</v>
          </cell>
        </row>
        <row r="442">
          <cell r="D442" t="str">
            <v>2009/8</v>
          </cell>
          <cell r="E442">
            <v>8869.2000000000007</v>
          </cell>
          <cell r="H442">
            <v>8869.2000000000007</v>
          </cell>
          <cell r="R442">
            <v>8869.2000000000007</v>
          </cell>
        </row>
        <row r="443">
          <cell r="D443" t="str">
            <v>2009/9</v>
          </cell>
          <cell r="E443">
            <v>4942.5</v>
          </cell>
          <cell r="H443">
            <v>4942.5</v>
          </cell>
          <cell r="R443">
            <v>4942.5</v>
          </cell>
        </row>
        <row r="444">
          <cell r="D444" t="str">
            <v>2009/10</v>
          </cell>
          <cell r="E444">
            <v>6864.16</v>
          </cell>
          <cell r="H444">
            <v>6864.16</v>
          </cell>
          <cell r="R444">
            <v>6864.16</v>
          </cell>
        </row>
        <row r="445">
          <cell r="D445" t="str">
            <v>2009/11</v>
          </cell>
          <cell r="E445">
            <v>8154.7</v>
          </cell>
          <cell r="H445">
            <v>8154.7</v>
          </cell>
          <cell r="R445">
            <v>8154.7</v>
          </cell>
        </row>
        <row r="446">
          <cell r="D446" t="str">
            <v>2009/12</v>
          </cell>
          <cell r="E446">
            <v>6747.26</v>
          </cell>
          <cell r="H446">
            <v>6747.26</v>
          </cell>
          <cell r="R446">
            <v>6747.26</v>
          </cell>
        </row>
        <row r="447">
          <cell r="C447" t="str">
            <v>Total A1200AI</v>
          </cell>
          <cell r="E447">
            <v>58966.14</v>
          </cell>
          <cell r="H447">
            <v>58966.14</v>
          </cell>
          <cell r="R447">
            <v>58966.14</v>
          </cell>
        </row>
        <row r="448">
          <cell r="C448" t="str">
            <v>A1200AM</v>
          </cell>
          <cell r="D448" t="str">
            <v>2009/1</v>
          </cell>
          <cell r="E448">
            <v>225.79</v>
          </cell>
          <cell r="F448">
            <v>228.24</v>
          </cell>
          <cell r="G448">
            <v>4.95</v>
          </cell>
          <cell r="H448">
            <v>458.98</v>
          </cell>
          <cell r="J448">
            <v>187.78</v>
          </cell>
          <cell r="Q448">
            <v>187.78</v>
          </cell>
          <cell r="R448">
            <v>646.76</v>
          </cell>
        </row>
        <row r="449">
          <cell r="D449" t="str">
            <v>2009/2</v>
          </cell>
          <cell r="E449">
            <v>687.96</v>
          </cell>
          <cell r="F449">
            <v>695.4</v>
          </cell>
          <cell r="G449">
            <v>15.08</v>
          </cell>
          <cell r="H449">
            <v>1398.44</v>
          </cell>
          <cell r="J449">
            <v>572.13</v>
          </cell>
          <cell r="Q449">
            <v>572.13</v>
          </cell>
          <cell r="R449">
            <v>1970.57</v>
          </cell>
        </row>
        <row r="450">
          <cell r="D450" t="str">
            <v>2009/3</v>
          </cell>
          <cell r="E450">
            <v>2022.24</v>
          </cell>
          <cell r="F450">
            <v>2044.1</v>
          </cell>
          <cell r="G450">
            <v>44.31</v>
          </cell>
          <cell r="H450">
            <v>4110.6499999999996</v>
          </cell>
          <cell r="J450">
            <v>1681.73</v>
          </cell>
          <cell r="Q450">
            <v>1681.73</v>
          </cell>
          <cell r="R450">
            <v>5792.38</v>
          </cell>
        </row>
        <row r="451">
          <cell r="D451" t="str">
            <v>2009/4</v>
          </cell>
          <cell r="E451">
            <v>1267.17</v>
          </cell>
          <cell r="F451">
            <v>1280.8599999999999</v>
          </cell>
          <cell r="G451">
            <v>27.76</v>
          </cell>
          <cell r="H451">
            <v>2575.79</v>
          </cell>
          <cell r="J451">
            <v>1053.81</v>
          </cell>
          <cell r="Q451">
            <v>1053.81</v>
          </cell>
          <cell r="R451">
            <v>3629.6</v>
          </cell>
        </row>
        <row r="452">
          <cell r="D452" t="str">
            <v>2009/5</v>
          </cell>
          <cell r="E452">
            <v>1282.3900000000001</v>
          </cell>
          <cell r="F452">
            <v>1296.26</v>
          </cell>
          <cell r="G452">
            <v>28.1</v>
          </cell>
          <cell r="H452">
            <v>2606.75</v>
          </cell>
          <cell r="J452">
            <v>1066.47</v>
          </cell>
          <cell r="Q452">
            <v>1066.47</v>
          </cell>
          <cell r="R452">
            <v>3673.22</v>
          </cell>
        </row>
        <row r="453">
          <cell r="D453" t="str">
            <v>2009/6</v>
          </cell>
          <cell r="E453">
            <v>1097.1300000000001</v>
          </cell>
          <cell r="F453">
            <v>1108.98</v>
          </cell>
          <cell r="G453">
            <v>24.04</v>
          </cell>
          <cell r="H453">
            <v>2230.15</v>
          </cell>
          <cell r="J453">
            <v>912.39</v>
          </cell>
          <cell r="Q453">
            <v>912.39</v>
          </cell>
          <cell r="R453">
            <v>3142.54</v>
          </cell>
        </row>
        <row r="454">
          <cell r="D454" t="str">
            <v>2009/7</v>
          </cell>
          <cell r="E454">
            <v>647.16</v>
          </cell>
          <cell r="F454">
            <v>654.16999999999996</v>
          </cell>
          <cell r="G454">
            <v>14.19</v>
          </cell>
          <cell r="H454">
            <v>1315.52</v>
          </cell>
          <cell r="J454">
            <v>538.21</v>
          </cell>
          <cell r="Q454">
            <v>538.21</v>
          </cell>
          <cell r="R454">
            <v>1853.73</v>
          </cell>
        </row>
        <row r="455">
          <cell r="D455" t="str">
            <v>2009/8</v>
          </cell>
          <cell r="E455">
            <v>422</v>
          </cell>
          <cell r="F455">
            <v>426.55</v>
          </cell>
          <cell r="G455">
            <v>9.25</v>
          </cell>
          <cell r="H455">
            <v>857.8</v>
          </cell>
          <cell r="J455">
            <v>350.94</v>
          </cell>
          <cell r="Q455">
            <v>350.94</v>
          </cell>
          <cell r="R455">
            <v>1208.74</v>
          </cell>
        </row>
        <row r="456">
          <cell r="D456" t="str">
            <v>2009/9</v>
          </cell>
          <cell r="E456">
            <v>943.17</v>
          </cell>
          <cell r="F456">
            <v>953.37</v>
          </cell>
          <cell r="G456">
            <v>20.66</v>
          </cell>
          <cell r="H456">
            <v>1917.2</v>
          </cell>
          <cell r="J456">
            <v>784.36</v>
          </cell>
          <cell r="Q456">
            <v>784.36</v>
          </cell>
          <cell r="R456">
            <v>2701.56</v>
          </cell>
        </row>
        <row r="457">
          <cell r="D457" t="str">
            <v>2009/10</v>
          </cell>
          <cell r="E457">
            <v>435.69</v>
          </cell>
          <cell r="F457">
            <v>440.4</v>
          </cell>
          <cell r="G457">
            <v>9.5500000000000007</v>
          </cell>
          <cell r="H457">
            <v>885.64</v>
          </cell>
          <cell r="J457">
            <v>362.33</v>
          </cell>
          <cell r="Q457">
            <v>362.33</v>
          </cell>
          <cell r="R457">
            <v>1247.97</v>
          </cell>
        </row>
        <row r="458">
          <cell r="D458" t="str">
            <v>2009/11</v>
          </cell>
          <cell r="E458">
            <v>109.94</v>
          </cell>
          <cell r="F458">
            <v>111.13</v>
          </cell>
          <cell r="G458">
            <v>2.4</v>
          </cell>
          <cell r="H458">
            <v>223.47</v>
          </cell>
          <cell r="J458">
            <v>91.42</v>
          </cell>
          <cell r="Q458">
            <v>91.42</v>
          </cell>
          <cell r="R458">
            <v>314.89</v>
          </cell>
        </row>
        <row r="459">
          <cell r="D459" t="str">
            <v>2009/12</v>
          </cell>
          <cell r="E459">
            <v>544.25</v>
          </cell>
          <cell r="F459">
            <v>550.14</v>
          </cell>
          <cell r="G459">
            <v>11.93</v>
          </cell>
          <cell r="H459">
            <v>1106.32</v>
          </cell>
          <cell r="J459">
            <v>452.62</v>
          </cell>
          <cell r="Q459">
            <v>452.62</v>
          </cell>
          <cell r="R459">
            <v>1558.94</v>
          </cell>
        </row>
        <row r="460">
          <cell r="C460" t="str">
            <v>Total A1200AM</v>
          </cell>
          <cell r="E460">
            <v>9684.89</v>
          </cell>
          <cell r="F460">
            <v>9789.6</v>
          </cell>
          <cell r="G460">
            <v>212.22</v>
          </cell>
          <cell r="H460">
            <v>19686.71</v>
          </cell>
          <cell r="J460">
            <v>8054.19</v>
          </cell>
          <cell r="Q460">
            <v>8054.19</v>
          </cell>
          <cell r="R460">
            <v>27740.9</v>
          </cell>
        </row>
        <row r="461">
          <cell r="C461" t="str">
            <v>A1200AW</v>
          </cell>
          <cell r="D461" t="str">
            <v>2009/1</v>
          </cell>
          <cell r="E461">
            <v>3.07</v>
          </cell>
          <cell r="H461">
            <v>3.07</v>
          </cell>
          <cell r="R461">
            <v>3.07</v>
          </cell>
        </row>
        <row r="462">
          <cell r="D462" t="str">
            <v>2009/2</v>
          </cell>
          <cell r="E462">
            <v>66.64</v>
          </cell>
          <cell r="H462">
            <v>66.64</v>
          </cell>
          <cell r="R462">
            <v>66.64</v>
          </cell>
        </row>
        <row r="463">
          <cell r="D463" t="str">
            <v>2009/3</v>
          </cell>
          <cell r="E463">
            <v>844.21</v>
          </cell>
          <cell r="H463">
            <v>844.21</v>
          </cell>
          <cell r="R463">
            <v>844.21</v>
          </cell>
        </row>
        <row r="464">
          <cell r="D464" t="str">
            <v>2009/4</v>
          </cell>
          <cell r="E464">
            <v>917.04</v>
          </cell>
          <cell r="H464">
            <v>917.04</v>
          </cell>
          <cell r="R464">
            <v>917.04</v>
          </cell>
        </row>
        <row r="465">
          <cell r="D465" t="str">
            <v>2009/5</v>
          </cell>
          <cell r="E465">
            <v>382.78</v>
          </cell>
          <cell r="H465">
            <v>382.78</v>
          </cell>
          <cell r="R465">
            <v>382.78</v>
          </cell>
        </row>
        <row r="466">
          <cell r="D466" t="str">
            <v>2009/6</v>
          </cell>
          <cell r="E466">
            <v>631.19000000000005</v>
          </cell>
          <cell r="H466">
            <v>631.19000000000005</v>
          </cell>
          <cell r="R466">
            <v>631.19000000000005</v>
          </cell>
        </row>
        <row r="467">
          <cell r="D467" t="str">
            <v>2009/7</v>
          </cell>
          <cell r="E467">
            <v>6.4899999999999487</v>
          </cell>
          <cell r="H467">
            <v>6.4899999999999487</v>
          </cell>
          <cell r="R467">
            <v>6.4899999999999487</v>
          </cell>
        </row>
        <row r="468">
          <cell r="D468" t="str">
            <v>2009/8</v>
          </cell>
          <cell r="E468">
            <v>615.29</v>
          </cell>
          <cell r="H468">
            <v>615.29</v>
          </cell>
          <cell r="R468">
            <v>615.29</v>
          </cell>
        </row>
        <row r="469">
          <cell r="D469" t="str">
            <v>2009/9</v>
          </cell>
          <cell r="E469">
            <v>531.04</v>
          </cell>
          <cell r="H469">
            <v>531.04</v>
          </cell>
          <cell r="R469">
            <v>531.04</v>
          </cell>
        </row>
        <row r="470">
          <cell r="D470" t="str">
            <v>2009/10</v>
          </cell>
          <cell r="E470">
            <v>651.19000000000005</v>
          </cell>
          <cell r="H470">
            <v>651.19000000000005</v>
          </cell>
          <cell r="R470">
            <v>651.19000000000005</v>
          </cell>
        </row>
        <row r="471">
          <cell r="D471" t="str">
            <v>2009/11</v>
          </cell>
          <cell r="E471">
            <v>945.52</v>
          </cell>
          <cell r="H471">
            <v>945.52</v>
          </cell>
          <cell r="R471">
            <v>945.52</v>
          </cell>
        </row>
        <row r="472">
          <cell r="D472" t="str">
            <v>2009/12</v>
          </cell>
          <cell r="E472">
            <v>633.49</v>
          </cell>
          <cell r="H472">
            <v>633.49</v>
          </cell>
          <cell r="R472">
            <v>633.49</v>
          </cell>
        </row>
        <row r="473">
          <cell r="C473" t="str">
            <v>Total A1200AW</v>
          </cell>
          <cell r="E473">
            <v>6227.95</v>
          </cell>
          <cell r="H473">
            <v>6227.95</v>
          </cell>
          <cell r="R473">
            <v>6227.95</v>
          </cell>
        </row>
        <row r="474">
          <cell r="C474" t="str">
            <v>A1200AJ</v>
          </cell>
          <cell r="D474" t="str">
            <v>2009/2</v>
          </cell>
          <cell r="E474">
            <v>1067.9000000000001</v>
          </cell>
          <cell r="H474">
            <v>1067.9000000000001</v>
          </cell>
          <cell r="R474">
            <v>1067.9000000000001</v>
          </cell>
        </row>
        <row r="475">
          <cell r="D475" t="str">
            <v>2009/6</v>
          </cell>
          <cell r="E475">
            <v>213.58</v>
          </cell>
          <cell r="H475">
            <v>213.58</v>
          </cell>
          <cell r="R475">
            <v>213.58</v>
          </cell>
        </row>
        <row r="476">
          <cell r="D476" t="str">
            <v>2009/7</v>
          </cell>
          <cell r="E476">
            <v>5501.62</v>
          </cell>
          <cell r="H476">
            <v>5501.62</v>
          </cell>
          <cell r="R476">
            <v>5501.62</v>
          </cell>
        </row>
        <row r="477">
          <cell r="D477" t="str">
            <v>2009/9</v>
          </cell>
          <cell r="E477">
            <v>1208.8900000000001</v>
          </cell>
          <cell r="H477">
            <v>1208.8900000000001</v>
          </cell>
          <cell r="R477">
            <v>1208.8900000000001</v>
          </cell>
        </row>
        <row r="478">
          <cell r="D478" t="str">
            <v>2009/10</v>
          </cell>
          <cell r="E478">
            <v>3044.07</v>
          </cell>
          <cell r="H478">
            <v>3044.07</v>
          </cell>
          <cell r="R478">
            <v>3044.07</v>
          </cell>
        </row>
        <row r="479">
          <cell r="D479" t="str">
            <v>2009/11</v>
          </cell>
          <cell r="E479">
            <v>2619.09</v>
          </cell>
          <cell r="H479">
            <v>2619.09</v>
          </cell>
          <cell r="R479">
            <v>2619.09</v>
          </cell>
        </row>
        <row r="480">
          <cell r="D480" t="str">
            <v>2009/12</v>
          </cell>
          <cell r="E480">
            <v>1619.89</v>
          </cell>
          <cell r="H480">
            <v>1619.89</v>
          </cell>
          <cell r="R480">
            <v>1619.89</v>
          </cell>
        </row>
        <row r="481">
          <cell r="C481" t="str">
            <v>Total A1200AJ</v>
          </cell>
          <cell r="E481">
            <v>15275.04</v>
          </cell>
          <cell r="H481">
            <v>15275.04</v>
          </cell>
          <cell r="R481">
            <v>15275.04</v>
          </cell>
        </row>
        <row r="482">
          <cell r="C482" t="str">
            <v>A1200AL</v>
          </cell>
          <cell r="D482" t="str">
            <v>2009/2</v>
          </cell>
          <cell r="E482">
            <v>610.24</v>
          </cell>
          <cell r="H482">
            <v>610.24</v>
          </cell>
          <cell r="R482">
            <v>610.24</v>
          </cell>
        </row>
        <row r="483">
          <cell r="D483" t="str">
            <v>2009/6</v>
          </cell>
          <cell r="E483">
            <v>122.06</v>
          </cell>
          <cell r="H483">
            <v>122.06</v>
          </cell>
          <cell r="R483">
            <v>122.06</v>
          </cell>
        </row>
        <row r="484">
          <cell r="D484" t="str">
            <v>2009/7</v>
          </cell>
          <cell r="E484">
            <v>449.95</v>
          </cell>
          <cell r="H484">
            <v>449.95</v>
          </cell>
          <cell r="R484">
            <v>449.95</v>
          </cell>
        </row>
        <row r="485">
          <cell r="D485" t="str">
            <v>2009/9</v>
          </cell>
          <cell r="E485">
            <v>114.4</v>
          </cell>
          <cell r="H485">
            <v>114.4</v>
          </cell>
          <cell r="R485">
            <v>114.4</v>
          </cell>
        </row>
        <row r="486">
          <cell r="D486" t="str">
            <v>2009/10</v>
          </cell>
          <cell r="E486">
            <v>99.5</v>
          </cell>
          <cell r="H486">
            <v>99.5</v>
          </cell>
          <cell r="R486">
            <v>99.5</v>
          </cell>
        </row>
        <row r="487">
          <cell r="D487" t="str">
            <v>2009/12</v>
          </cell>
          <cell r="E487">
            <v>42.78</v>
          </cell>
          <cell r="H487">
            <v>42.78</v>
          </cell>
          <cell r="R487">
            <v>42.78</v>
          </cell>
        </row>
        <row r="488">
          <cell r="C488" t="str">
            <v>Total A1200AL</v>
          </cell>
          <cell r="E488">
            <v>1438.93</v>
          </cell>
          <cell r="H488">
            <v>1438.93</v>
          </cell>
          <cell r="R488">
            <v>1438.93</v>
          </cell>
        </row>
        <row r="489">
          <cell r="C489" t="str">
            <v>A1200AS</v>
          </cell>
          <cell r="D489" t="str">
            <v>2009/2</v>
          </cell>
          <cell r="E489">
            <v>72.489999999999995</v>
          </cell>
          <cell r="H489">
            <v>72.489999999999995</v>
          </cell>
          <cell r="R489">
            <v>72.489999999999995</v>
          </cell>
        </row>
        <row r="490">
          <cell r="D490" t="str">
            <v>2009/3</v>
          </cell>
          <cell r="E490">
            <v>173.36</v>
          </cell>
          <cell r="H490">
            <v>173.36</v>
          </cell>
          <cell r="R490">
            <v>173.36</v>
          </cell>
        </row>
        <row r="491">
          <cell r="D491" t="str">
            <v>2009/6</v>
          </cell>
          <cell r="E491">
            <v>74.959999999999994</v>
          </cell>
          <cell r="H491">
            <v>74.959999999999994</v>
          </cell>
          <cell r="R491">
            <v>74.959999999999994</v>
          </cell>
        </row>
        <row r="492">
          <cell r="D492" t="str">
            <v>2009/7</v>
          </cell>
          <cell r="E492">
            <v>75.52</v>
          </cell>
          <cell r="H492">
            <v>75.52</v>
          </cell>
          <cell r="R492">
            <v>75.52</v>
          </cell>
        </row>
        <row r="493">
          <cell r="D493" t="str">
            <v>2009/8</v>
          </cell>
          <cell r="E493">
            <v>117.89</v>
          </cell>
          <cell r="H493">
            <v>117.89</v>
          </cell>
          <cell r="R493">
            <v>117.89</v>
          </cell>
        </row>
        <row r="494">
          <cell r="D494" t="str">
            <v>2009/9</v>
          </cell>
          <cell r="E494">
            <v>53.67</v>
          </cell>
          <cell r="H494">
            <v>53.67</v>
          </cell>
          <cell r="R494">
            <v>53.67</v>
          </cell>
        </row>
        <row r="495">
          <cell r="D495" t="str">
            <v>2009/10</v>
          </cell>
          <cell r="E495">
            <v>1301.67</v>
          </cell>
          <cell r="H495">
            <v>1301.67</v>
          </cell>
          <cell r="R495">
            <v>1301.67</v>
          </cell>
        </row>
        <row r="496">
          <cell r="D496" t="str">
            <v>2009/11</v>
          </cell>
          <cell r="E496">
            <v>763.74</v>
          </cell>
          <cell r="H496">
            <v>763.74</v>
          </cell>
          <cell r="R496">
            <v>763.74</v>
          </cell>
        </row>
        <row r="497">
          <cell r="D497" t="str">
            <v>2009/12</v>
          </cell>
          <cell r="E497">
            <v>477.49</v>
          </cell>
          <cell r="H497">
            <v>477.49</v>
          </cell>
          <cell r="R497">
            <v>477.49</v>
          </cell>
        </row>
        <row r="498">
          <cell r="C498" t="str">
            <v>Total A1200AS</v>
          </cell>
          <cell r="E498">
            <v>3110.79</v>
          </cell>
          <cell r="H498">
            <v>3110.79</v>
          </cell>
          <cell r="R498">
            <v>3110.79</v>
          </cell>
        </row>
        <row r="499">
          <cell r="C499" t="str">
            <v>A1200AY</v>
          </cell>
          <cell r="D499" t="str">
            <v>2009/2</v>
          </cell>
          <cell r="E499">
            <v>13.79</v>
          </cell>
          <cell r="F499">
            <v>13.91</v>
          </cell>
          <cell r="G499">
            <v>0.31</v>
          </cell>
          <cell r="H499">
            <v>28.01</v>
          </cell>
          <cell r="J499">
            <v>11.54</v>
          </cell>
          <cell r="Q499">
            <v>11.54</v>
          </cell>
          <cell r="R499">
            <v>39.549999999999997</v>
          </cell>
        </row>
        <row r="500">
          <cell r="D500" t="str">
            <v>2009/3</v>
          </cell>
          <cell r="E500">
            <v>43.35</v>
          </cell>
          <cell r="F500">
            <v>43.76</v>
          </cell>
          <cell r="G500">
            <v>0.95</v>
          </cell>
          <cell r="H500">
            <v>88.06</v>
          </cell>
          <cell r="J500">
            <v>36.299999999999997</v>
          </cell>
          <cell r="Q500">
            <v>36.299999999999997</v>
          </cell>
          <cell r="R500">
            <v>124.36</v>
          </cell>
        </row>
        <row r="501">
          <cell r="D501" t="str">
            <v>2009/6</v>
          </cell>
          <cell r="E501">
            <v>16.96</v>
          </cell>
          <cell r="F501">
            <v>17.13</v>
          </cell>
          <cell r="G501">
            <v>0.38</v>
          </cell>
          <cell r="H501">
            <v>34.47</v>
          </cell>
          <cell r="J501">
            <v>14.21</v>
          </cell>
          <cell r="Q501">
            <v>14.21</v>
          </cell>
          <cell r="R501">
            <v>48.68</v>
          </cell>
        </row>
        <row r="502">
          <cell r="D502" t="str">
            <v>2009/7</v>
          </cell>
          <cell r="E502">
            <v>46.11</v>
          </cell>
          <cell r="F502">
            <v>46.54</v>
          </cell>
          <cell r="G502">
            <v>1.01</v>
          </cell>
          <cell r="H502">
            <v>93.66</v>
          </cell>
          <cell r="J502">
            <v>38.6</v>
          </cell>
          <cell r="Q502">
            <v>38.6</v>
          </cell>
          <cell r="R502">
            <v>132.26</v>
          </cell>
        </row>
        <row r="503">
          <cell r="D503" t="str">
            <v>2009/8</v>
          </cell>
          <cell r="E503">
            <v>5.08</v>
          </cell>
          <cell r="F503">
            <v>5.12</v>
          </cell>
          <cell r="G503">
            <v>0.11</v>
          </cell>
          <cell r="H503">
            <v>10.31</v>
          </cell>
          <cell r="J503">
            <v>4.25</v>
          </cell>
          <cell r="Q503">
            <v>4.25</v>
          </cell>
          <cell r="R503">
            <v>14.56</v>
          </cell>
        </row>
        <row r="504">
          <cell r="D504" t="str">
            <v>2009/9</v>
          </cell>
          <cell r="E504">
            <v>13.63</v>
          </cell>
          <cell r="F504">
            <v>13.76</v>
          </cell>
          <cell r="G504">
            <v>0.31</v>
          </cell>
          <cell r="H504">
            <v>27.7</v>
          </cell>
          <cell r="J504">
            <v>11.41</v>
          </cell>
          <cell r="Q504">
            <v>11.41</v>
          </cell>
          <cell r="R504">
            <v>39.11</v>
          </cell>
        </row>
        <row r="505">
          <cell r="D505" t="str">
            <v>2009/10</v>
          </cell>
          <cell r="E505">
            <v>48.38</v>
          </cell>
          <cell r="F505">
            <v>48.83</v>
          </cell>
          <cell r="G505">
            <v>1.05</v>
          </cell>
          <cell r="H505">
            <v>98.26</v>
          </cell>
          <cell r="J505">
            <v>40.51</v>
          </cell>
          <cell r="Q505">
            <v>40.51</v>
          </cell>
          <cell r="R505">
            <v>138.77000000000001</v>
          </cell>
        </row>
        <row r="506">
          <cell r="D506" t="str">
            <v>2009/12</v>
          </cell>
          <cell r="E506">
            <v>26.04</v>
          </cell>
          <cell r="F506">
            <v>26.28</v>
          </cell>
          <cell r="G506">
            <v>0.56999999999999995</v>
          </cell>
          <cell r="H506">
            <v>52.89</v>
          </cell>
          <cell r="J506">
            <v>21.8</v>
          </cell>
          <cell r="Q506">
            <v>21.8</v>
          </cell>
          <cell r="R506">
            <v>74.69</v>
          </cell>
        </row>
        <row r="507">
          <cell r="C507" t="str">
            <v>Total A1200AY</v>
          </cell>
          <cell r="E507">
            <v>213.34</v>
          </cell>
          <cell r="F507">
            <v>215.33</v>
          </cell>
          <cell r="G507">
            <v>4.6900000000000004</v>
          </cell>
          <cell r="H507">
            <v>433.36</v>
          </cell>
          <cell r="J507">
            <v>178.62</v>
          </cell>
          <cell r="Q507">
            <v>178.62</v>
          </cell>
          <cell r="R507">
            <v>611.98</v>
          </cell>
        </row>
        <row r="508">
          <cell r="C508" t="str">
            <v>A1200AF</v>
          </cell>
          <cell r="D508" t="str">
            <v>2009/3</v>
          </cell>
          <cell r="E508">
            <v>61.61</v>
          </cell>
          <cell r="F508">
            <v>33.44</v>
          </cell>
          <cell r="G508">
            <v>4.82</v>
          </cell>
          <cell r="H508">
            <v>99.87</v>
          </cell>
          <cell r="J508">
            <v>58.6</v>
          </cell>
          <cell r="K508">
            <v>7.25</v>
          </cell>
          <cell r="L508">
            <v>13.76</v>
          </cell>
          <cell r="Q508">
            <v>79.61</v>
          </cell>
          <cell r="R508">
            <v>179.48</v>
          </cell>
        </row>
        <row r="509">
          <cell r="D509" t="str">
            <v>2009/4</v>
          </cell>
          <cell r="E509">
            <v>133.63</v>
          </cell>
          <cell r="F509">
            <v>72.53</v>
          </cell>
          <cell r="G509">
            <v>10.47</v>
          </cell>
          <cell r="H509">
            <v>216.63</v>
          </cell>
          <cell r="J509">
            <v>127.11</v>
          </cell>
          <cell r="K509">
            <v>15.73</v>
          </cell>
          <cell r="L509">
            <v>29.84</v>
          </cell>
          <cell r="Q509">
            <v>172.68</v>
          </cell>
          <cell r="R509">
            <v>389.31</v>
          </cell>
        </row>
        <row r="510">
          <cell r="D510" t="str">
            <v>2009/5</v>
          </cell>
          <cell r="E510">
            <v>251.27</v>
          </cell>
          <cell r="F510">
            <v>136.38999999999999</v>
          </cell>
          <cell r="G510">
            <v>19.690000000000001</v>
          </cell>
          <cell r="H510">
            <v>407.35</v>
          </cell>
          <cell r="J510">
            <v>239.03</v>
          </cell>
          <cell r="K510">
            <v>29.58</v>
          </cell>
          <cell r="L510">
            <v>56.12</v>
          </cell>
          <cell r="Q510">
            <v>324.73</v>
          </cell>
          <cell r="R510">
            <v>732.08</v>
          </cell>
        </row>
        <row r="511">
          <cell r="D511" t="str">
            <v>2009/6</v>
          </cell>
          <cell r="E511">
            <v>314.10000000000002</v>
          </cell>
          <cell r="F511">
            <v>170.49</v>
          </cell>
          <cell r="G511">
            <v>24.61</v>
          </cell>
          <cell r="H511">
            <v>509.2</v>
          </cell>
          <cell r="J511">
            <v>298.77</v>
          </cell>
          <cell r="K511">
            <v>36.97</v>
          </cell>
          <cell r="L511">
            <v>70.150000000000006</v>
          </cell>
          <cell r="Q511">
            <v>405.89</v>
          </cell>
          <cell r="R511">
            <v>915.09</v>
          </cell>
        </row>
        <row r="512">
          <cell r="D512" t="str">
            <v>2009/7</v>
          </cell>
          <cell r="E512">
            <v>309.79000000000002</v>
          </cell>
          <cell r="F512">
            <v>168.15</v>
          </cell>
          <cell r="G512">
            <v>24.28</v>
          </cell>
          <cell r="H512">
            <v>502.22</v>
          </cell>
          <cell r="J512">
            <v>294.68</v>
          </cell>
          <cell r="K512">
            <v>36.47</v>
          </cell>
          <cell r="L512">
            <v>69.19</v>
          </cell>
          <cell r="Q512">
            <v>400.34</v>
          </cell>
          <cell r="R512">
            <v>902.56</v>
          </cell>
        </row>
        <row r="513">
          <cell r="D513" t="str">
            <v>2009/8</v>
          </cell>
          <cell r="E513">
            <v>418.48</v>
          </cell>
          <cell r="F513">
            <v>227.13</v>
          </cell>
          <cell r="G513">
            <v>32.79</v>
          </cell>
          <cell r="H513">
            <v>678.4</v>
          </cell>
          <cell r="J513">
            <v>398.06</v>
          </cell>
          <cell r="K513">
            <v>49.26</v>
          </cell>
          <cell r="L513">
            <v>93.46</v>
          </cell>
          <cell r="Q513">
            <v>540.78</v>
          </cell>
          <cell r="R513">
            <v>1219.18</v>
          </cell>
        </row>
        <row r="514">
          <cell r="D514" t="str">
            <v>2009/9</v>
          </cell>
          <cell r="E514">
            <v>489.69</v>
          </cell>
          <cell r="F514">
            <v>265.79000000000002</v>
          </cell>
          <cell r="G514">
            <v>38.369999999999997</v>
          </cell>
          <cell r="H514">
            <v>793.85</v>
          </cell>
          <cell r="J514">
            <v>465.8</v>
          </cell>
          <cell r="K514">
            <v>57.64</v>
          </cell>
          <cell r="L514">
            <v>109.37</v>
          </cell>
          <cell r="Q514">
            <v>632.80999999999995</v>
          </cell>
          <cell r="R514">
            <v>1426.66</v>
          </cell>
        </row>
        <row r="515">
          <cell r="D515" t="str">
            <v>2009/10</v>
          </cell>
          <cell r="E515">
            <v>506.43</v>
          </cell>
          <cell r="F515">
            <v>274.89</v>
          </cell>
          <cell r="G515">
            <v>39.68</v>
          </cell>
          <cell r="H515">
            <v>821</v>
          </cell>
          <cell r="J515">
            <v>481.75</v>
          </cell>
          <cell r="K515">
            <v>59.61</v>
          </cell>
          <cell r="L515">
            <v>113.11</v>
          </cell>
          <cell r="Q515">
            <v>654.47</v>
          </cell>
          <cell r="R515">
            <v>1475.47</v>
          </cell>
        </row>
        <row r="516">
          <cell r="D516" t="str">
            <v>2009/11</v>
          </cell>
          <cell r="E516">
            <v>587.26</v>
          </cell>
          <cell r="F516">
            <v>318.75</v>
          </cell>
          <cell r="G516">
            <v>46.01</v>
          </cell>
          <cell r="H516">
            <v>952.02</v>
          </cell>
          <cell r="J516">
            <v>558.61</v>
          </cell>
          <cell r="K516">
            <v>69.13</v>
          </cell>
          <cell r="L516">
            <v>131.15</v>
          </cell>
          <cell r="Q516">
            <v>758.89</v>
          </cell>
          <cell r="R516">
            <v>1710.91</v>
          </cell>
        </row>
        <row r="517">
          <cell r="D517" t="str">
            <v>2009/12</v>
          </cell>
          <cell r="E517">
            <v>645.95000000000005</v>
          </cell>
          <cell r="F517">
            <v>350.6</v>
          </cell>
          <cell r="G517">
            <v>50.62</v>
          </cell>
          <cell r="H517">
            <v>1047.17</v>
          </cell>
          <cell r="J517">
            <v>614.44000000000005</v>
          </cell>
          <cell r="K517">
            <v>76.03</v>
          </cell>
          <cell r="L517">
            <v>144.26</v>
          </cell>
          <cell r="Q517">
            <v>834.73</v>
          </cell>
          <cell r="R517">
            <v>1881.9</v>
          </cell>
        </row>
        <row r="518">
          <cell r="C518" t="str">
            <v>Total A1200AF</v>
          </cell>
          <cell r="E518">
            <v>3718.21</v>
          </cell>
          <cell r="F518">
            <v>2018.16</v>
          </cell>
          <cell r="G518">
            <v>291.33999999999997</v>
          </cell>
          <cell r="H518">
            <v>6027.71</v>
          </cell>
          <cell r="J518">
            <v>3536.85</v>
          </cell>
          <cell r="K518">
            <v>437.67</v>
          </cell>
          <cell r="L518">
            <v>830.41</v>
          </cell>
          <cell r="Q518">
            <v>4804.93</v>
          </cell>
          <cell r="R518">
            <v>10832.64</v>
          </cell>
        </row>
        <row r="519">
          <cell r="C519" t="str">
            <v>A1200AK</v>
          </cell>
          <cell r="D519" t="str">
            <v>2009/3</v>
          </cell>
          <cell r="E519">
            <v>124.4</v>
          </cell>
          <cell r="H519">
            <v>124.4</v>
          </cell>
          <cell r="R519">
            <v>124.4</v>
          </cell>
        </row>
        <row r="520">
          <cell r="D520" t="str">
            <v>2009/4</v>
          </cell>
          <cell r="E520">
            <v>483.3</v>
          </cell>
          <cell r="H520">
            <v>483.3</v>
          </cell>
          <cell r="R520">
            <v>483.3</v>
          </cell>
        </row>
        <row r="521">
          <cell r="D521" t="str">
            <v>2009/5</v>
          </cell>
          <cell r="E521">
            <v>782.86</v>
          </cell>
          <cell r="H521">
            <v>782.86</v>
          </cell>
          <cell r="R521">
            <v>782.86</v>
          </cell>
        </row>
        <row r="522">
          <cell r="D522" t="str">
            <v>2009/6</v>
          </cell>
          <cell r="E522">
            <v>358.96</v>
          </cell>
          <cell r="H522">
            <v>358.96</v>
          </cell>
          <cell r="R522">
            <v>358.96</v>
          </cell>
        </row>
        <row r="523">
          <cell r="D523" t="str">
            <v>2009/7</v>
          </cell>
          <cell r="E523">
            <v>-218.86</v>
          </cell>
          <cell r="H523">
            <v>-218.86</v>
          </cell>
          <cell r="R523">
            <v>-218.86</v>
          </cell>
        </row>
        <row r="524">
          <cell r="D524" t="str">
            <v>2009/8</v>
          </cell>
          <cell r="E524">
            <v>1273.92</v>
          </cell>
          <cell r="H524">
            <v>1273.92</v>
          </cell>
          <cell r="R524">
            <v>1273.92</v>
          </cell>
        </row>
        <row r="525">
          <cell r="D525" t="str">
            <v>2009/9</v>
          </cell>
          <cell r="E525">
            <v>536.02</v>
          </cell>
          <cell r="H525">
            <v>536.02</v>
          </cell>
          <cell r="R525">
            <v>536.02</v>
          </cell>
        </row>
        <row r="526">
          <cell r="D526" t="str">
            <v>2009/10</v>
          </cell>
          <cell r="E526">
            <v>430.26</v>
          </cell>
          <cell r="H526">
            <v>430.26</v>
          </cell>
          <cell r="R526">
            <v>430.26</v>
          </cell>
        </row>
        <row r="527">
          <cell r="D527" t="str">
            <v>2009/11</v>
          </cell>
          <cell r="E527">
            <v>1098.67</v>
          </cell>
          <cell r="H527">
            <v>1098.67</v>
          </cell>
          <cell r="R527">
            <v>1098.67</v>
          </cell>
        </row>
        <row r="528">
          <cell r="D528" t="str">
            <v>2009/12</v>
          </cell>
          <cell r="E528">
            <v>728.54</v>
          </cell>
          <cell r="H528">
            <v>728.54</v>
          </cell>
          <cell r="R528">
            <v>728.54</v>
          </cell>
        </row>
        <row r="529">
          <cell r="C529" t="str">
            <v>Total A1200AK</v>
          </cell>
          <cell r="E529">
            <v>5598.07</v>
          </cell>
          <cell r="H529">
            <v>5598.07</v>
          </cell>
          <cell r="R529">
            <v>5598.07</v>
          </cell>
        </row>
        <row r="530">
          <cell r="C530" t="str">
            <v>A1200AO</v>
          </cell>
          <cell r="D530" t="str">
            <v>2009/3</v>
          </cell>
          <cell r="E530">
            <v>129.4</v>
          </cell>
          <cell r="H530">
            <v>129.4</v>
          </cell>
          <cell r="R530">
            <v>129.4</v>
          </cell>
        </row>
        <row r="531">
          <cell r="D531" t="str">
            <v>2009/5</v>
          </cell>
          <cell r="E531">
            <v>162.28</v>
          </cell>
          <cell r="H531">
            <v>162.28</v>
          </cell>
          <cell r="R531">
            <v>162.28</v>
          </cell>
        </row>
        <row r="532">
          <cell r="D532" t="str">
            <v>2009/6</v>
          </cell>
          <cell r="E532">
            <v>58.33</v>
          </cell>
          <cell r="H532">
            <v>58.33</v>
          </cell>
          <cell r="R532">
            <v>58.33</v>
          </cell>
        </row>
        <row r="533">
          <cell r="D533" t="str">
            <v>2009/7</v>
          </cell>
          <cell r="E533">
            <v>71.63</v>
          </cell>
          <cell r="H533">
            <v>71.63</v>
          </cell>
          <cell r="R533">
            <v>71.63</v>
          </cell>
        </row>
        <row r="534">
          <cell r="D534" t="str">
            <v>2009/8</v>
          </cell>
          <cell r="E534">
            <v>407.43</v>
          </cell>
          <cell r="H534">
            <v>407.43</v>
          </cell>
          <cell r="R534">
            <v>407.43</v>
          </cell>
        </row>
        <row r="535">
          <cell r="D535" t="str">
            <v>2009/9</v>
          </cell>
          <cell r="E535">
            <v>139.94</v>
          </cell>
          <cell r="H535">
            <v>139.94</v>
          </cell>
          <cell r="R535">
            <v>139.94</v>
          </cell>
        </row>
        <row r="536">
          <cell r="D536" t="str">
            <v>2009/10</v>
          </cell>
          <cell r="E536">
            <v>444.9</v>
          </cell>
          <cell r="H536">
            <v>444.9</v>
          </cell>
          <cell r="R536">
            <v>444.9</v>
          </cell>
        </row>
        <row r="537">
          <cell r="D537" t="str">
            <v>2009/11</v>
          </cell>
          <cell r="E537">
            <v>869.43</v>
          </cell>
          <cell r="H537">
            <v>869.43</v>
          </cell>
          <cell r="R537">
            <v>869.43</v>
          </cell>
        </row>
        <row r="538">
          <cell r="D538" t="str">
            <v>2009/12</v>
          </cell>
          <cell r="E538">
            <v>398.32</v>
          </cell>
          <cell r="H538">
            <v>398.32</v>
          </cell>
          <cell r="R538">
            <v>398.32</v>
          </cell>
        </row>
        <row r="539">
          <cell r="C539" t="str">
            <v>Total A1200AO</v>
          </cell>
          <cell r="E539">
            <v>2681.66</v>
          </cell>
          <cell r="H539">
            <v>2681.66</v>
          </cell>
          <cell r="R539">
            <v>2681.66</v>
          </cell>
        </row>
        <row r="540">
          <cell r="C540" t="str">
            <v>A1200AU</v>
          </cell>
          <cell r="D540" t="str">
            <v>2009/3</v>
          </cell>
          <cell r="E540">
            <v>858.33</v>
          </cell>
          <cell r="F540">
            <v>867.64</v>
          </cell>
          <cell r="G540">
            <v>18.86</v>
          </cell>
          <cell r="H540">
            <v>1744.83</v>
          </cell>
          <cell r="J540">
            <v>720.62</v>
          </cell>
          <cell r="Q540">
            <v>720.62</v>
          </cell>
          <cell r="R540">
            <v>2465.4499999999998</v>
          </cell>
        </row>
        <row r="541">
          <cell r="D541" t="str">
            <v>2009/6</v>
          </cell>
          <cell r="E541">
            <v>171.67</v>
          </cell>
          <cell r="F541">
            <v>173.53</v>
          </cell>
          <cell r="G541">
            <v>3.78</v>
          </cell>
          <cell r="H541">
            <v>348.98</v>
          </cell>
          <cell r="J541">
            <v>144.12</v>
          </cell>
          <cell r="Q541">
            <v>144.12</v>
          </cell>
          <cell r="R541">
            <v>493.1</v>
          </cell>
        </row>
        <row r="542">
          <cell r="D542" t="str">
            <v>2009/7</v>
          </cell>
          <cell r="E542">
            <v>-171.67</v>
          </cell>
          <cell r="F542">
            <v>-173.53</v>
          </cell>
          <cell r="G542">
            <v>-3.78</v>
          </cell>
          <cell r="H542">
            <v>-348.98</v>
          </cell>
          <cell r="J542">
            <v>-144.12</v>
          </cell>
          <cell r="Q542">
            <v>-144.12</v>
          </cell>
          <cell r="R542">
            <v>-493.1</v>
          </cell>
        </row>
        <row r="543">
          <cell r="D543" t="str">
            <v>2009/10</v>
          </cell>
          <cell r="E543">
            <v>65.39</v>
          </cell>
          <cell r="F543">
            <v>66.099999999999994</v>
          </cell>
          <cell r="G543">
            <v>1.44</v>
          </cell>
          <cell r="H543">
            <v>132.93</v>
          </cell>
          <cell r="J543">
            <v>54.9</v>
          </cell>
          <cell r="Q543">
            <v>54.9</v>
          </cell>
          <cell r="R543">
            <v>187.83</v>
          </cell>
        </row>
        <row r="544">
          <cell r="D544" t="str">
            <v>2009/12</v>
          </cell>
          <cell r="E544">
            <v>13.07</v>
          </cell>
          <cell r="F544">
            <v>13.22</v>
          </cell>
          <cell r="G544">
            <v>0.28999999999999998</v>
          </cell>
          <cell r="H544">
            <v>26.58</v>
          </cell>
          <cell r="J544">
            <v>10.98</v>
          </cell>
          <cell r="Q544">
            <v>10.98</v>
          </cell>
          <cell r="R544">
            <v>37.56</v>
          </cell>
        </row>
        <row r="545">
          <cell r="C545" t="str">
            <v>Total A1200AU</v>
          </cell>
          <cell r="E545">
            <v>936.79</v>
          </cell>
          <cell r="F545">
            <v>946.96</v>
          </cell>
          <cell r="G545">
            <v>20.59</v>
          </cell>
          <cell r="H545">
            <v>1904.34</v>
          </cell>
          <cell r="J545">
            <v>786.5</v>
          </cell>
          <cell r="Q545">
            <v>786.5</v>
          </cell>
          <cell r="R545">
            <v>2690.84</v>
          </cell>
        </row>
        <row r="546">
          <cell r="C546" t="str">
            <v>A1200BA</v>
          </cell>
          <cell r="D546" t="str">
            <v>2009/3</v>
          </cell>
          <cell r="E546">
            <v>5.07</v>
          </cell>
          <cell r="F546">
            <v>6.8</v>
          </cell>
          <cell r="G546">
            <v>0.91</v>
          </cell>
          <cell r="H546">
            <v>12.78</v>
          </cell>
          <cell r="J546">
            <v>14.97</v>
          </cell>
          <cell r="L546">
            <v>1.27</v>
          </cell>
          <cell r="Q546">
            <v>16.239999999999998</v>
          </cell>
          <cell r="R546">
            <v>29.02</v>
          </cell>
        </row>
        <row r="547">
          <cell r="D547" t="str">
            <v>2009/4</v>
          </cell>
          <cell r="E547">
            <v>12.06</v>
          </cell>
          <cell r="F547">
            <v>16.149999999999999</v>
          </cell>
          <cell r="G547">
            <v>2.15</v>
          </cell>
          <cell r="H547">
            <v>30.36</v>
          </cell>
          <cell r="J547">
            <v>35.56</v>
          </cell>
          <cell r="L547">
            <v>3.03</v>
          </cell>
          <cell r="Q547">
            <v>38.590000000000003</v>
          </cell>
          <cell r="R547">
            <v>68.95</v>
          </cell>
        </row>
        <row r="548">
          <cell r="D548" t="str">
            <v>2009/5</v>
          </cell>
          <cell r="E548">
            <v>24.19</v>
          </cell>
          <cell r="F548">
            <v>32.39</v>
          </cell>
          <cell r="G548">
            <v>4.32</v>
          </cell>
          <cell r="H548">
            <v>60.9</v>
          </cell>
          <cell r="J548">
            <v>71.28</v>
          </cell>
          <cell r="L548">
            <v>6.08</v>
          </cell>
          <cell r="Q548">
            <v>77.36</v>
          </cell>
          <cell r="R548">
            <v>138.26</v>
          </cell>
        </row>
        <row r="549">
          <cell r="D549" t="str">
            <v>2009/6</v>
          </cell>
          <cell r="E549">
            <v>863.75</v>
          </cell>
          <cell r="F549">
            <v>1157.1199999999999</v>
          </cell>
          <cell r="G549">
            <v>154.38999999999999</v>
          </cell>
          <cell r="H549">
            <v>2175.2600000000002</v>
          </cell>
          <cell r="J549">
            <v>2546.7199999999998</v>
          </cell>
          <cell r="L549">
            <v>217.42</v>
          </cell>
          <cell r="Q549">
            <v>2764.14</v>
          </cell>
          <cell r="R549">
            <v>4939.3999999999996</v>
          </cell>
        </row>
        <row r="550">
          <cell r="D550" t="str">
            <v>2009/7</v>
          </cell>
          <cell r="E550">
            <v>-808.65</v>
          </cell>
          <cell r="F550">
            <v>-1083.33</v>
          </cell>
          <cell r="G550">
            <v>-144.55000000000001</v>
          </cell>
          <cell r="H550">
            <v>-2036.53</v>
          </cell>
          <cell r="J550">
            <v>-2384.29</v>
          </cell>
          <cell r="L550">
            <v>-203.55</v>
          </cell>
          <cell r="Q550">
            <v>-2587.84</v>
          </cell>
          <cell r="R550">
            <v>-4624.37</v>
          </cell>
        </row>
        <row r="551">
          <cell r="D551" t="str">
            <v>2009/8</v>
          </cell>
          <cell r="E551">
            <v>35.119999999999997</v>
          </cell>
          <cell r="F551">
            <v>47.06</v>
          </cell>
          <cell r="G551">
            <v>6.28</v>
          </cell>
          <cell r="H551">
            <v>88.46</v>
          </cell>
          <cell r="J551">
            <v>103.57</v>
          </cell>
          <cell r="L551">
            <v>8.85</v>
          </cell>
          <cell r="Q551">
            <v>112.42</v>
          </cell>
          <cell r="R551">
            <v>200.88</v>
          </cell>
        </row>
        <row r="552">
          <cell r="D552" t="str">
            <v>2009/9</v>
          </cell>
          <cell r="E552">
            <v>937.93</v>
          </cell>
          <cell r="F552">
            <v>1256.52</v>
          </cell>
          <cell r="G552">
            <v>167.64</v>
          </cell>
          <cell r="H552">
            <v>2362.09</v>
          </cell>
          <cell r="J552">
            <v>2765.49</v>
          </cell>
          <cell r="L552">
            <v>236.11</v>
          </cell>
          <cell r="Q552">
            <v>3001.6</v>
          </cell>
          <cell r="R552">
            <v>5363.69</v>
          </cell>
        </row>
        <row r="553">
          <cell r="D553" t="str">
            <v>2009/10</v>
          </cell>
          <cell r="E553">
            <v>-853.87</v>
          </cell>
          <cell r="F553">
            <v>-1143.92</v>
          </cell>
          <cell r="G553">
            <v>-152.62</v>
          </cell>
          <cell r="H553">
            <v>-2150.41</v>
          </cell>
          <cell r="J553">
            <v>-2517.66</v>
          </cell>
          <cell r="L553">
            <v>-214.94</v>
          </cell>
          <cell r="Q553">
            <v>-2732.6</v>
          </cell>
          <cell r="R553">
            <v>-4883.01</v>
          </cell>
        </row>
        <row r="554">
          <cell r="D554" t="str">
            <v>2009/11</v>
          </cell>
          <cell r="E554">
            <v>48.6</v>
          </cell>
          <cell r="F554">
            <v>65.099999999999994</v>
          </cell>
          <cell r="G554">
            <v>8.69</v>
          </cell>
          <cell r="H554">
            <v>122.39</v>
          </cell>
          <cell r="J554">
            <v>143.30000000000001</v>
          </cell>
          <cell r="L554">
            <v>12.23</v>
          </cell>
          <cell r="Q554">
            <v>155.53</v>
          </cell>
          <cell r="R554">
            <v>277.92</v>
          </cell>
        </row>
        <row r="555">
          <cell r="D555" t="str">
            <v>2009/12</v>
          </cell>
          <cell r="E555">
            <v>781.91</v>
          </cell>
          <cell r="F555">
            <v>1047.5</v>
          </cell>
          <cell r="G555">
            <v>139.76</v>
          </cell>
          <cell r="H555">
            <v>1969.17</v>
          </cell>
          <cell r="J555">
            <v>2305.46</v>
          </cell>
          <cell r="L555">
            <v>196.82</v>
          </cell>
          <cell r="Q555">
            <v>2502.2800000000002</v>
          </cell>
          <cell r="R555">
            <v>4471.45</v>
          </cell>
        </row>
        <row r="556">
          <cell r="C556" t="str">
            <v>Total A1200BA</v>
          </cell>
          <cell r="E556">
            <v>1046.1099999999999</v>
          </cell>
          <cell r="F556">
            <v>1401.39</v>
          </cell>
          <cell r="G556">
            <v>186.97</v>
          </cell>
          <cell r="H556">
            <v>2634.47</v>
          </cell>
          <cell r="J556">
            <v>3084.4</v>
          </cell>
          <cell r="L556">
            <v>263.32</v>
          </cell>
          <cell r="Q556">
            <v>3347.72</v>
          </cell>
          <cell r="R556">
            <v>5982.19</v>
          </cell>
        </row>
        <row r="557">
          <cell r="C557" t="str">
            <v>A1200AC</v>
          </cell>
          <cell r="D557" t="str">
            <v>2009/4</v>
          </cell>
          <cell r="E557">
            <v>164.25</v>
          </cell>
          <cell r="F557">
            <v>333.55</v>
          </cell>
          <cell r="G557">
            <v>6.58</v>
          </cell>
          <cell r="H557">
            <v>504.38</v>
          </cell>
          <cell r="J557">
            <v>317.83</v>
          </cell>
          <cell r="Q557">
            <v>317.83</v>
          </cell>
          <cell r="R557">
            <v>822.21</v>
          </cell>
        </row>
        <row r="558">
          <cell r="D558" t="str">
            <v>2009/6</v>
          </cell>
          <cell r="E558">
            <v>49.27</v>
          </cell>
          <cell r="F558">
            <v>100.07</v>
          </cell>
          <cell r="G558">
            <v>1.98</v>
          </cell>
          <cell r="H558">
            <v>151.32</v>
          </cell>
          <cell r="J558">
            <v>95.35</v>
          </cell>
          <cell r="Q558">
            <v>95.35</v>
          </cell>
          <cell r="R558">
            <v>246.67</v>
          </cell>
        </row>
        <row r="559">
          <cell r="D559" t="str">
            <v>2009/7</v>
          </cell>
          <cell r="E559">
            <v>-2.2204460492503131E-15</v>
          </cell>
          <cell r="F559">
            <v>0</v>
          </cell>
          <cell r="G559">
            <v>0</v>
          </cell>
          <cell r="H559">
            <v>-2.2204460492503131E-15</v>
          </cell>
          <cell r="J559">
            <v>0</v>
          </cell>
          <cell r="Q559">
            <v>0</v>
          </cell>
          <cell r="R559">
            <v>-2.2204460492503131E-15</v>
          </cell>
        </row>
        <row r="560">
          <cell r="D560" t="str">
            <v>2009/8</v>
          </cell>
          <cell r="E560">
            <v>54.75</v>
          </cell>
          <cell r="F560">
            <v>111.19</v>
          </cell>
          <cell r="G560">
            <v>2.2000000000000002</v>
          </cell>
          <cell r="H560">
            <v>168.14</v>
          </cell>
          <cell r="J560">
            <v>105.94</v>
          </cell>
          <cell r="Q560">
            <v>105.94</v>
          </cell>
          <cell r="R560">
            <v>274.08</v>
          </cell>
        </row>
        <row r="561">
          <cell r="D561" t="str">
            <v>2009/9</v>
          </cell>
          <cell r="E561">
            <v>53.65</v>
          </cell>
          <cell r="F561">
            <v>108.96</v>
          </cell>
          <cell r="G561">
            <v>2.15</v>
          </cell>
          <cell r="H561">
            <v>164.76</v>
          </cell>
          <cell r="J561">
            <v>103.82</v>
          </cell>
          <cell r="Q561">
            <v>103.82</v>
          </cell>
          <cell r="R561">
            <v>268.58</v>
          </cell>
        </row>
        <row r="562">
          <cell r="D562" t="str">
            <v>2009/10</v>
          </cell>
          <cell r="E562">
            <v>44.9</v>
          </cell>
          <cell r="F562">
            <v>91.17</v>
          </cell>
          <cell r="G562">
            <v>1.8</v>
          </cell>
          <cell r="H562">
            <v>137.87</v>
          </cell>
          <cell r="J562">
            <v>86.88</v>
          </cell>
          <cell r="Q562">
            <v>86.88</v>
          </cell>
          <cell r="R562">
            <v>224.75</v>
          </cell>
        </row>
        <row r="563">
          <cell r="D563" t="str">
            <v>2009/12</v>
          </cell>
          <cell r="E563">
            <v>40.51</v>
          </cell>
          <cell r="F563">
            <v>82.28</v>
          </cell>
          <cell r="G563">
            <v>1.63</v>
          </cell>
          <cell r="H563">
            <v>124.42</v>
          </cell>
          <cell r="J563">
            <v>78.400000000000006</v>
          </cell>
          <cell r="Q563">
            <v>78.400000000000006</v>
          </cell>
          <cell r="R563">
            <v>202.82</v>
          </cell>
        </row>
        <row r="564">
          <cell r="C564" t="str">
            <v>Total A1200AC</v>
          </cell>
          <cell r="E564">
            <v>407.33</v>
          </cell>
          <cell r="F564">
            <v>827.22</v>
          </cell>
          <cell r="G564">
            <v>16.34</v>
          </cell>
          <cell r="H564">
            <v>1250.8900000000001</v>
          </cell>
          <cell r="J564">
            <v>788.22</v>
          </cell>
          <cell r="Q564">
            <v>788.22</v>
          </cell>
          <cell r="R564">
            <v>2039.11</v>
          </cell>
        </row>
        <row r="565">
          <cell r="C565" t="str">
            <v>A1200AQ</v>
          </cell>
          <cell r="D565" t="str">
            <v>2009/5</v>
          </cell>
          <cell r="E565">
            <v>132.47</v>
          </cell>
          <cell r="F565">
            <v>133.91</v>
          </cell>
          <cell r="G565">
            <v>2.91</v>
          </cell>
          <cell r="H565">
            <v>269.29000000000002</v>
          </cell>
          <cell r="J565">
            <v>111.22</v>
          </cell>
          <cell r="Q565">
            <v>111.22</v>
          </cell>
          <cell r="R565">
            <v>380.51</v>
          </cell>
        </row>
        <row r="566">
          <cell r="D566" t="str">
            <v>2009/6</v>
          </cell>
          <cell r="E566">
            <v>26.49</v>
          </cell>
          <cell r="F566">
            <v>26.78</v>
          </cell>
          <cell r="G566">
            <v>0.57999999999999996</v>
          </cell>
          <cell r="H566">
            <v>53.85</v>
          </cell>
          <cell r="J566">
            <v>22.24</v>
          </cell>
          <cell r="Q566">
            <v>22.24</v>
          </cell>
          <cell r="R566">
            <v>76.09</v>
          </cell>
        </row>
        <row r="567">
          <cell r="D567" t="str">
            <v>2009/7</v>
          </cell>
          <cell r="E567">
            <v>-26.49</v>
          </cell>
          <cell r="F567">
            <v>-26.78</v>
          </cell>
          <cell r="G567">
            <v>-0.57999999999999996</v>
          </cell>
          <cell r="H567">
            <v>-53.85</v>
          </cell>
          <cell r="J567">
            <v>-22.24</v>
          </cell>
          <cell r="Q567">
            <v>-22.24</v>
          </cell>
          <cell r="R567">
            <v>-76.09</v>
          </cell>
        </row>
        <row r="568">
          <cell r="D568" t="str">
            <v>2009/9</v>
          </cell>
          <cell r="E568">
            <v>26.49</v>
          </cell>
          <cell r="F568">
            <v>26.78</v>
          </cell>
          <cell r="G568">
            <v>0.57999999999999996</v>
          </cell>
          <cell r="H568">
            <v>53.85</v>
          </cell>
          <cell r="J568">
            <v>22.24</v>
          </cell>
          <cell r="Q568">
            <v>22.24</v>
          </cell>
          <cell r="R568">
            <v>76.09</v>
          </cell>
        </row>
        <row r="569">
          <cell r="D569" t="str">
            <v>2009/10</v>
          </cell>
          <cell r="E569">
            <v>-26.49</v>
          </cell>
          <cell r="F569">
            <v>-26.78</v>
          </cell>
          <cell r="G569">
            <v>-0.57999999999999996</v>
          </cell>
          <cell r="H569">
            <v>-53.85</v>
          </cell>
          <cell r="J569">
            <v>-22.24</v>
          </cell>
          <cell r="Q569">
            <v>-22.24</v>
          </cell>
          <cell r="R569">
            <v>-76.09</v>
          </cell>
        </row>
        <row r="570">
          <cell r="C570" t="str">
            <v>Total A1200AQ</v>
          </cell>
          <cell r="E570">
            <v>132.47</v>
          </cell>
          <cell r="F570">
            <v>133.91</v>
          </cell>
          <cell r="G570">
            <v>2.91</v>
          </cell>
          <cell r="H570">
            <v>269.29000000000002</v>
          </cell>
          <cell r="J570">
            <v>111.22</v>
          </cell>
          <cell r="Q570">
            <v>111.22</v>
          </cell>
          <cell r="R570">
            <v>380.51</v>
          </cell>
        </row>
        <row r="571">
          <cell r="C571" t="str">
            <v>A1200AB</v>
          </cell>
          <cell r="D571" t="str">
            <v>2009/7</v>
          </cell>
          <cell r="E571">
            <v>56.21</v>
          </cell>
          <cell r="H571">
            <v>56.21</v>
          </cell>
          <cell r="R571">
            <v>56.21</v>
          </cell>
        </row>
        <row r="572">
          <cell r="D572" t="str">
            <v>2009/9</v>
          </cell>
          <cell r="E572">
            <v>11.23</v>
          </cell>
          <cell r="H572">
            <v>11.23</v>
          </cell>
          <cell r="R572">
            <v>11.23</v>
          </cell>
        </row>
        <row r="573">
          <cell r="D573" t="str">
            <v>2009/10</v>
          </cell>
          <cell r="E573">
            <v>-11.23</v>
          </cell>
          <cell r="H573">
            <v>-11.23</v>
          </cell>
          <cell r="R573">
            <v>-11.23</v>
          </cell>
        </row>
        <row r="574">
          <cell r="D574" t="str">
            <v>2009/12</v>
          </cell>
          <cell r="E574">
            <v>11.23</v>
          </cell>
          <cell r="H574">
            <v>11.23</v>
          </cell>
          <cell r="R574">
            <v>11.23</v>
          </cell>
        </row>
        <row r="575">
          <cell r="C575" t="str">
            <v>Total A1200AB</v>
          </cell>
          <cell r="E575">
            <v>67.44</v>
          </cell>
          <cell r="H575">
            <v>67.44</v>
          </cell>
          <cell r="R575">
            <v>67.44</v>
          </cell>
        </row>
        <row r="576">
          <cell r="C576" t="str">
            <v>A1200AD</v>
          </cell>
          <cell r="D576" t="str">
            <v>2009/7</v>
          </cell>
          <cell r="E576">
            <v>101.66</v>
          </cell>
          <cell r="F576">
            <v>108.64</v>
          </cell>
          <cell r="G576">
            <v>2.13</v>
          </cell>
          <cell r="H576">
            <v>212.43</v>
          </cell>
          <cell r="J576">
            <v>103.5</v>
          </cell>
          <cell r="Q576">
            <v>103.5</v>
          </cell>
          <cell r="R576">
            <v>315.93</v>
          </cell>
        </row>
        <row r="577">
          <cell r="D577" t="str">
            <v>2009/9</v>
          </cell>
          <cell r="E577">
            <v>20.329999999999998</v>
          </cell>
          <cell r="F577">
            <v>21.73</v>
          </cell>
          <cell r="G577">
            <v>0.43</v>
          </cell>
          <cell r="H577">
            <v>42.49</v>
          </cell>
          <cell r="J577">
            <v>20.7</v>
          </cell>
          <cell r="Q577">
            <v>20.7</v>
          </cell>
          <cell r="R577">
            <v>63.19</v>
          </cell>
        </row>
        <row r="578">
          <cell r="D578" t="str">
            <v>2009/10</v>
          </cell>
          <cell r="E578">
            <v>-20.329999999999998</v>
          </cell>
          <cell r="F578">
            <v>-21.73</v>
          </cell>
          <cell r="G578">
            <v>-0.43</v>
          </cell>
          <cell r="H578">
            <v>-42.49</v>
          </cell>
          <cell r="J578">
            <v>-20.7</v>
          </cell>
          <cell r="Q578">
            <v>-20.7</v>
          </cell>
          <cell r="R578">
            <v>-63.19</v>
          </cell>
        </row>
        <row r="579">
          <cell r="D579" t="str">
            <v>2009/12</v>
          </cell>
          <cell r="E579">
            <v>20.329999999999998</v>
          </cell>
          <cell r="F579">
            <v>21.73</v>
          </cell>
          <cell r="G579">
            <v>0.43</v>
          </cell>
          <cell r="H579">
            <v>42.49</v>
          </cell>
          <cell r="J579">
            <v>20.7</v>
          </cell>
          <cell r="Q579">
            <v>20.7</v>
          </cell>
          <cell r="R579">
            <v>63.19</v>
          </cell>
        </row>
        <row r="580">
          <cell r="C580" t="str">
            <v>Total A1200AD</v>
          </cell>
          <cell r="E580">
            <v>121.99</v>
          </cell>
          <cell r="F580">
            <v>130.37</v>
          </cell>
          <cell r="G580">
            <v>2.56</v>
          </cell>
          <cell r="H580">
            <v>254.92</v>
          </cell>
          <cell r="J580">
            <v>124.2</v>
          </cell>
          <cell r="Q580">
            <v>124.2</v>
          </cell>
          <cell r="R580">
            <v>379.12</v>
          </cell>
        </row>
        <row r="581">
          <cell r="C581" t="str">
            <v>A1200AN</v>
          </cell>
          <cell r="D581" t="str">
            <v>2009/7</v>
          </cell>
          <cell r="E581">
            <v>190.77</v>
          </cell>
          <cell r="F581">
            <v>192.06</v>
          </cell>
          <cell r="G581">
            <v>4.34</v>
          </cell>
          <cell r="H581">
            <v>387.17</v>
          </cell>
          <cell r="J581">
            <v>157.88</v>
          </cell>
          <cell r="Q581">
            <v>157.88</v>
          </cell>
          <cell r="R581">
            <v>545.04999999999995</v>
          </cell>
        </row>
        <row r="582">
          <cell r="D582" t="str">
            <v>2009/9</v>
          </cell>
          <cell r="E582">
            <v>38.15</v>
          </cell>
          <cell r="F582">
            <v>38.409999999999997</v>
          </cell>
          <cell r="G582">
            <v>0.87</v>
          </cell>
          <cell r="H582">
            <v>77.430000000000007</v>
          </cell>
          <cell r="J582">
            <v>31.57</v>
          </cell>
          <cell r="Q582">
            <v>31.57</v>
          </cell>
          <cell r="R582">
            <v>109</v>
          </cell>
        </row>
        <row r="583">
          <cell r="D583" t="str">
            <v>2009/10</v>
          </cell>
          <cell r="E583">
            <v>95.4</v>
          </cell>
          <cell r="F583">
            <v>96.03</v>
          </cell>
          <cell r="G583">
            <v>2.16</v>
          </cell>
          <cell r="H583">
            <v>193.59</v>
          </cell>
          <cell r="J583">
            <v>78.94</v>
          </cell>
          <cell r="Q583">
            <v>78.94</v>
          </cell>
          <cell r="R583">
            <v>272.52999999999997</v>
          </cell>
        </row>
        <row r="584">
          <cell r="D584" t="str">
            <v>2009/11</v>
          </cell>
          <cell r="E584">
            <v>171.7</v>
          </cell>
          <cell r="F584">
            <v>172.85</v>
          </cell>
          <cell r="G584">
            <v>3.9</v>
          </cell>
          <cell r="H584">
            <v>348.45</v>
          </cell>
          <cell r="J584">
            <v>142.09</v>
          </cell>
          <cell r="Q584">
            <v>142.09</v>
          </cell>
          <cell r="R584">
            <v>490.54</v>
          </cell>
        </row>
        <row r="585">
          <cell r="D585" t="str">
            <v>2009/12</v>
          </cell>
          <cell r="E585">
            <v>99.21</v>
          </cell>
          <cell r="F585">
            <v>99.86</v>
          </cell>
          <cell r="G585">
            <v>2.2599999999999998</v>
          </cell>
          <cell r="H585">
            <v>201.33</v>
          </cell>
          <cell r="J585">
            <v>82.09</v>
          </cell>
          <cell r="Q585">
            <v>82.09</v>
          </cell>
          <cell r="R585">
            <v>283.42</v>
          </cell>
        </row>
        <row r="586">
          <cell r="C586" t="str">
            <v>Total A1200AN</v>
          </cell>
          <cell r="E586">
            <v>595.23</v>
          </cell>
          <cell r="F586">
            <v>599.21</v>
          </cell>
          <cell r="G586">
            <v>13.53</v>
          </cell>
          <cell r="H586">
            <v>1207.97</v>
          </cell>
          <cell r="J586">
            <v>492.57</v>
          </cell>
          <cell r="Q586">
            <v>492.57</v>
          </cell>
          <cell r="R586">
            <v>1700.54</v>
          </cell>
        </row>
        <row r="587">
          <cell r="C587" t="str">
            <v>A1200AR</v>
          </cell>
          <cell r="D587" t="str">
            <v>2009/8</v>
          </cell>
          <cell r="E587">
            <v>280.7</v>
          </cell>
          <cell r="F587">
            <v>282.52</v>
          </cell>
          <cell r="G587">
            <v>6.39</v>
          </cell>
          <cell r="H587">
            <v>569.61</v>
          </cell>
          <cell r="J587">
            <v>234.53</v>
          </cell>
          <cell r="Q587">
            <v>234.53</v>
          </cell>
          <cell r="R587">
            <v>804.14</v>
          </cell>
        </row>
        <row r="588">
          <cell r="D588" t="str">
            <v>2009/9</v>
          </cell>
          <cell r="E588">
            <v>56.14</v>
          </cell>
          <cell r="F588">
            <v>56.51</v>
          </cell>
          <cell r="G588">
            <v>1.28</v>
          </cell>
          <cell r="H588">
            <v>113.93</v>
          </cell>
          <cell r="J588">
            <v>46.9</v>
          </cell>
          <cell r="Q588">
            <v>46.9</v>
          </cell>
          <cell r="R588">
            <v>160.83000000000001</v>
          </cell>
        </row>
        <row r="589">
          <cell r="D589" t="str">
            <v>2009/10</v>
          </cell>
          <cell r="E589">
            <v>-56.14</v>
          </cell>
          <cell r="F589">
            <v>-56.51</v>
          </cell>
          <cell r="G589">
            <v>-1.28</v>
          </cell>
          <cell r="H589">
            <v>-113.93</v>
          </cell>
          <cell r="J589">
            <v>-46.9</v>
          </cell>
          <cell r="Q589">
            <v>-46.9</v>
          </cell>
          <cell r="R589">
            <v>-160.83000000000001</v>
          </cell>
        </row>
        <row r="590">
          <cell r="D590" t="str">
            <v>2009/12</v>
          </cell>
          <cell r="E590">
            <v>56.14</v>
          </cell>
          <cell r="F590">
            <v>56.51</v>
          </cell>
          <cell r="G590">
            <v>1.28</v>
          </cell>
          <cell r="H590">
            <v>113.93</v>
          </cell>
          <cell r="J590">
            <v>46.9</v>
          </cell>
          <cell r="Q590">
            <v>46.9</v>
          </cell>
          <cell r="R590">
            <v>160.83000000000001</v>
          </cell>
        </row>
        <row r="591">
          <cell r="C591" t="str">
            <v>Total A1200AR</v>
          </cell>
          <cell r="E591">
            <v>336.84</v>
          </cell>
          <cell r="F591">
            <v>339.03</v>
          </cell>
          <cell r="G591">
            <v>7.67</v>
          </cell>
          <cell r="H591">
            <v>683.54</v>
          </cell>
          <cell r="J591">
            <v>281.43</v>
          </cell>
          <cell r="Q591">
            <v>281.43</v>
          </cell>
          <cell r="R591">
            <v>964.97</v>
          </cell>
        </row>
        <row r="592">
          <cell r="C592" t="str">
            <v>A1200AX</v>
          </cell>
          <cell r="D592" t="str">
            <v>2009/10</v>
          </cell>
          <cell r="E592">
            <v>307.67</v>
          </cell>
          <cell r="H592">
            <v>307.67</v>
          </cell>
          <cell r="R592">
            <v>307.67</v>
          </cell>
        </row>
        <row r="593">
          <cell r="D593" t="str">
            <v>2009/12</v>
          </cell>
          <cell r="E593">
            <v>61.53</v>
          </cell>
          <cell r="H593">
            <v>61.53</v>
          </cell>
          <cell r="R593">
            <v>61.53</v>
          </cell>
        </row>
        <row r="594">
          <cell r="C594" t="str">
            <v>Total A1200AX</v>
          </cell>
          <cell r="E594">
            <v>369.2</v>
          </cell>
          <cell r="H594">
            <v>369.2</v>
          </cell>
          <cell r="R594">
            <v>369.2</v>
          </cell>
        </row>
        <row r="595">
          <cell r="C595" t="str">
            <v>A1200AP</v>
          </cell>
          <cell r="D595" t="str">
            <v>2009/10</v>
          </cell>
          <cell r="E595">
            <v>137.05000000000001</v>
          </cell>
          <cell r="H595">
            <v>137.05000000000001</v>
          </cell>
          <cell r="R595">
            <v>137.05000000000001</v>
          </cell>
        </row>
        <row r="596">
          <cell r="D596" t="str">
            <v>2009/12</v>
          </cell>
          <cell r="E596">
            <v>27.42</v>
          </cell>
          <cell r="H596">
            <v>27.42</v>
          </cell>
          <cell r="R596">
            <v>27.42</v>
          </cell>
        </row>
        <row r="597">
          <cell r="C597" t="str">
            <v>Total A1200AP</v>
          </cell>
          <cell r="E597">
            <v>164.47</v>
          </cell>
          <cell r="H597">
            <v>164.47</v>
          </cell>
          <cell r="R597">
            <v>164.47</v>
          </cell>
        </row>
        <row r="598">
          <cell r="C598" t="str">
            <v>A1200BE</v>
          </cell>
          <cell r="D598" t="str">
            <v>2009/10</v>
          </cell>
          <cell r="E598">
            <v>525.44000000000005</v>
          </cell>
          <cell r="F598">
            <v>530.49</v>
          </cell>
          <cell r="G598">
            <v>11.6</v>
          </cell>
          <cell r="H598">
            <v>1067.53</v>
          </cell>
          <cell r="J598">
            <v>435.7</v>
          </cell>
          <cell r="Q598">
            <v>435.7</v>
          </cell>
          <cell r="R598">
            <v>1503.23</v>
          </cell>
        </row>
        <row r="599">
          <cell r="D599" t="str">
            <v>2009/12</v>
          </cell>
          <cell r="E599">
            <v>105.09</v>
          </cell>
          <cell r="F599">
            <v>106.1</v>
          </cell>
          <cell r="G599">
            <v>2.3199999999999998</v>
          </cell>
          <cell r="H599">
            <v>213.51</v>
          </cell>
          <cell r="J599">
            <v>87.14</v>
          </cell>
          <cell r="Q599">
            <v>87.14</v>
          </cell>
          <cell r="R599">
            <v>300.64999999999998</v>
          </cell>
        </row>
        <row r="600">
          <cell r="C600" t="str">
            <v>Total A1200BE</v>
          </cell>
          <cell r="E600">
            <v>630.53</v>
          </cell>
          <cell r="F600">
            <v>636.59</v>
          </cell>
          <cell r="G600">
            <v>13.92</v>
          </cell>
          <cell r="H600">
            <v>1281.04</v>
          </cell>
          <cell r="J600">
            <v>522.84</v>
          </cell>
          <cell r="Q600">
            <v>522.84</v>
          </cell>
          <cell r="R600">
            <v>1803.88</v>
          </cell>
        </row>
        <row r="601">
          <cell r="E601">
            <v>987369.49</v>
          </cell>
          <cell r="F601">
            <v>493687.06</v>
          </cell>
          <cell r="G601">
            <v>69420.02</v>
          </cell>
          <cell r="H601">
            <v>1550476.57</v>
          </cell>
          <cell r="J601">
            <v>859261.2</v>
          </cell>
          <cell r="K601">
            <v>23851.94</v>
          </cell>
          <cell r="L601">
            <v>47735.97</v>
          </cell>
          <cell r="M601">
            <v>3.22</v>
          </cell>
          <cell r="N601">
            <v>39.79</v>
          </cell>
          <cell r="Q601">
            <v>930892.12</v>
          </cell>
          <cell r="R601">
            <v>2481368.69</v>
          </cell>
        </row>
        <row r="602">
          <cell r="C602" t="str">
            <v>A0401G</v>
          </cell>
          <cell r="D602" t="str">
            <v>2009/4</v>
          </cell>
          <cell r="I602">
            <v>-2.06</v>
          </cell>
          <cell r="J602">
            <v>-2.1</v>
          </cell>
          <cell r="Q602">
            <v>-4.16</v>
          </cell>
          <cell r="R602">
            <v>-4.16</v>
          </cell>
        </row>
        <row r="603">
          <cell r="D603" t="str">
            <v>2009/6</v>
          </cell>
          <cell r="I603">
            <v>-0.69</v>
          </cell>
          <cell r="J603">
            <v>-0.7</v>
          </cell>
          <cell r="Q603">
            <v>-1.39</v>
          </cell>
          <cell r="R603">
            <v>-1.39</v>
          </cell>
        </row>
        <row r="604">
          <cell r="D604" t="str">
            <v>2009/7</v>
          </cell>
          <cell r="I604">
            <v>0.69</v>
          </cell>
          <cell r="J604">
            <v>0.7</v>
          </cell>
          <cell r="Q604">
            <v>1.39</v>
          </cell>
          <cell r="R604">
            <v>1.39</v>
          </cell>
        </row>
        <row r="605">
          <cell r="C605" t="str">
            <v>Total A0401G</v>
          </cell>
          <cell r="I605">
            <v>-2.06</v>
          </cell>
          <cell r="J605">
            <v>-2.1</v>
          </cell>
          <cell r="Q605">
            <v>-4.16</v>
          </cell>
          <cell r="R605">
            <v>-4.16</v>
          </cell>
        </row>
        <row r="606">
          <cell r="C606" t="str">
            <v>A0401A</v>
          </cell>
          <cell r="D606" t="str">
            <v>2009/1</v>
          </cell>
          <cell r="E606">
            <v>-218.46</v>
          </cell>
          <cell r="H606">
            <v>-218.46</v>
          </cell>
          <cell r="R606">
            <v>-218.46</v>
          </cell>
        </row>
        <row r="607">
          <cell r="D607" t="str">
            <v>2009/2</v>
          </cell>
          <cell r="E607">
            <v>-247.58</v>
          </cell>
          <cell r="H607">
            <v>-247.58</v>
          </cell>
          <cell r="R607">
            <v>-247.58</v>
          </cell>
        </row>
        <row r="608">
          <cell r="D608" t="str">
            <v>2009/3</v>
          </cell>
          <cell r="E608">
            <v>-96.6</v>
          </cell>
          <cell r="H608">
            <v>-96.6</v>
          </cell>
          <cell r="R608">
            <v>-96.6</v>
          </cell>
        </row>
        <row r="609">
          <cell r="D609" t="str">
            <v>2009/4</v>
          </cell>
          <cell r="E609">
            <v>-22.5</v>
          </cell>
          <cell r="H609">
            <v>-22.5</v>
          </cell>
          <cell r="R609">
            <v>-22.5</v>
          </cell>
        </row>
        <row r="610">
          <cell r="D610" t="str">
            <v>2009/5</v>
          </cell>
          <cell r="E610">
            <v>-199.95</v>
          </cell>
          <cell r="H610">
            <v>-199.95</v>
          </cell>
          <cell r="R610">
            <v>-199.95</v>
          </cell>
        </row>
        <row r="611">
          <cell r="D611" t="str">
            <v>2009/6</v>
          </cell>
          <cell r="E611">
            <v>-106.36</v>
          </cell>
          <cell r="H611">
            <v>-106.36</v>
          </cell>
          <cell r="R611">
            <v>-106.36</v>
          </cell>
        </row>
        <row r="612">
          <cell r="D612" t="str">
            <v>2009/7</v>
          </cell>
          <cell r="E612">
            <v>-319.22000000000003</v>
          </cell>
          <cell r="H612">
            <v>-319.22000000000003</v>
          </cell>
          <cell r="R612">
            <v>-319.22000000000003</v>
          </cell>
        </row>
        <row r="613">
          <cell r="D613" t="str">
            <v>2009/8</v>
          </cell>
          <cell r="E613">
            <v>-146.38999999999999</v>
          </cell>
          <cell r="H613">
            <v>-146.38999999999999</v>
          </cell>
          <cell r="R613">
            <v>-146.38999999999999</v>
          </cell>
        </row>
        <row r="614">
          <cell r="D614" t="str">
            <v>2009/9</v>
          </cell>
          <cell r="E614">
            <v>-190.65</v>
          </cell>
          <cell r="H614">
            <v>-190.65</v>
          </cell>
          <cell r="R614">
            <v>-190.65</v>
          </cell>
        </row>
        <row r="615">
          <cell r="D615" t="str">
            <v>2009/10</v>
          </cell>
          <cell r="E615">
            <v>46.2</v>
          </cell>
          <cell r="H615">
            <v>46.2</v>
          </cell>
          <cell r="R615">
            <v>46.2</v>
          </cell>
        </row>
        <row r="616">
          <cell r="D616" t="str">
            <v>2009/11</v>
          </cell>
          <cell r="E616">
            <v>-193.63</v>
          </cell>
          <cell r="H616">
            <v>-193.63</v>
          </cell>
          <cell r="R616">
            <v>-193.63</v>
          </cell>
        </row>
        <row r="617">
          <cell r="D617" t="str">
            <v>2009/12</v>
          </cell>
          <cell r="E617">
            <v>-112.69</v>
          </cell>
          <cell r="H617">
            <v>-112.69</v>
          </cell>
          <cell r="R617">
            <v>-112.69</v>
          </cell>
        </row>
        <row r="618">
          <cell r="C618" t="str">
            <v>Total A0401A</v>
          </cell>
          <cell r="E618">
            <v>-1807.83</v>
          </cell>
          <cell r="H618">
            <v>-1807.83</v>
          </cell>
          <cell r="R618">
            <v>-1807.83</v>
          </cell>
        </row>
        <row r="619">
          <cell r="C619" t="str">
            <v>A0401B</v>
          </cell>
          <cell r="D619" t="str">
            <v>2009/1</v>
          </cell>
          <cell r="E619">
            <v>-83.28</v>
          </cell>
          <cell r="F619">
            <v>-141.56</v>
          </cell>
          <cell r="H619">
            <v>-224.84</v>
          </cell>
          <cell r="R619">
            <v>-224.84</v>
          </cell>
        </row>
        <row r="620">
          <cell r="D620" t="str">
            <v>2009/7</v>
          </cell>
          <cell r="E620">
            <v>-43.71</v>
          </cell>
          <cell r="F620">
            <v>-74.319999999999993</v>
          </cell>
          <cell r="H620">
            <v>-118.03</v>
          </cell>
          <cell r="R620">
            <v>-118.03</v>
          </cell>
        </row>
        <row r="621">
          <cell r="D621" t="str">
            <v>2009/9</v>
          </cell>
          <cell r="E621">
            <v>-14.57</v>
          </cell>
          <cell r="F621">
            <v>-24.77</v>
          </cell>
          <cell r="H621">
            <v>-39.340000000000003</v>
          </cell>
          <cell r="R621">
            <v>-39.340000000000003</v>
          </cell>
        </row>
        <row r="622">
          <cell r="D622" t="str">
            <v>2009/10</v>
          </cell>
          <cell r="E622">
            <v>14.57</v>
          </cell>
          <cell r="F622">
            <v>24.77</v>
          </cell>
          <cell r="H622">
            <v>39.340000000000003</v>
          </cell>
          <cell r="R622">
            <v>39.340000000000003</v>
          </cell>
        </row>
        <row r="623">
          <cell r="C623" t="str">
            <v>Total A0401B</v>
          </cell>
          <cell r="E623">
            <v>-126.99</v>
          </cell>
          <cell r="F623">
            <v>-215.88</v>
          </cell>
          <cell r="H623">
            <v>-342.87</v>
          </cell>
          <cell r="R623">
            <v>-342.87</v>
          </cell>
        </row>
        <row r="624">
          <cell r="E624">
            <v>-1934.82</v>
          </cell>
          <cell r="F624">
            <v>-215.88</v>
          </cell>
          <cell r="H624">
            <v>-2150.6999999999998</v>
          </cell>
          <cell r="I624">
            <v>-2.06</v>
          </cell>
          <cell r="J624">
            <v>-2.1</v>
          </cell>
          <cell r="Q624">
            <v>-4.16</v>
          </cell>
          <cell r="R624">
            <v>-2154.86</v>
          </cell>
        </row>
        <row r="625">
          <cell r="C625" t="str">
            <v>A0400G</v>
          </cell>
          <cell r="D625" t="str">
            <v>2009/1</v>
          </cell>
          <cell r="I625">
            <v>-31.89</v>
          </cell>
          <cell r="J625">
            <v>-32.51</v>
          </cell>
          <cell r="Q625">
            <v>-64.400000000000006</v>
          </cell>
          <cell r="R625">
            <v>-64.400000000000006</v>
          </cell>
        </row>
        <row r="626">
          <cell r="D626" t="str">
            <v>2009/2</v>
          </cell>
          <cell r="I626">
            <v>-160.49</v>
          </cell>
          <cell r="J626">
            <v>-163.63</v>
          </cell>
          <cell r="Q626">
            <v>-324.12</v>
          </cell>
          <cell r="R626">
            <v>-324.12</v>
          </cell>
        </row>
        <row r="627">
          <cell r="D627" t="str">
            <v>2009/3</v>
          </cell>
          <cell r="I627">
            <v>-78.7</v>
          </cell>
          <cell r="J627">
            <v>-80.239999999999995</v>
          </cell>
          <cell r="Q627">
            <v>-158.94</v>
          </cell>
          <cell r="R627">
            <v>-158.94</v>
          </cell>
        </row>
        <row r="628">
          <cell r="D628" t="str">
            <v>2009/4</v>
          </cell>
          <cell r="I628">
            <v>-147.47</v>
          </cell>
          <cell r="J628">
            <v>-150.35</v>
          </cell>
          <cell r="Q628">
            <v>-297.82</v>
          </cell>
          <cell r="R628">
            <v>-297.82</v>
          </cell>
        </row>
        <row r="629">
          <cell r="D629" t="str">
            <v>2009/6</v>
          </cell>
          <cell r="I629">
            <v>-75.39</v>
          </cell>
          <cell r="J629">
            <v>-76.87</v>
          </cell>
          <cell r="Q629">
            <v>-152.26</v>
          </cell>
          <cell r="R629">
            <v>-152.26</v>
          </cell>
        </row>
        <row r="630">
          <cell r="D630" t="str">
            <v>2009/7</v>
          </cell>
          <cell r="I630">
            <v>39.14</v>
          </cell>
          <cell r="J630">
            <v>39.909999999999997</v>
          </cell>
          <cell r="Q630">
            <v>79.05</v>
          </cell>
          <cell r="R630">
            <v>79.05</v>
          </cell>
        </row>
        <row r="631">
          <cell r="D631" t="str">
            <v>2009/8</v>
          </cell>
          <cell r="I631">
            <v>-47.31</v>
          </cell>
          <cell r="J631">
            <v>-48.23</v>
          </cell>
          <cell r="Q631">
            <v>-95.54</v>
          </cell>
          <cell r="R631">
            <v>-95.54</v>
          </cell>
        </row>
        <row r="632">
          <cell r="D632" t="str">
            <v>2009/9</v>
          </cell>
          <cell r="I632">
            <v>-27.86</v>
          </cell>
          <cell r="J632">
            <v>-28.4</v>
          </cell>
          <cell r="Q632">
            <v>-56.26</v>
          </cell>
          <cell r="R632">
            <v>-56.26</v>
          </cell>
        </row>
        <row r="633">
          <cell r="D633" t="str">
            <v>2009/10</v>
          </cell>
          <cell r="I633">
            <v>5.71</v>
          </cell>
          <cell r="J633">
            <v>5.81</v>
          </cell>
          <cell r="Q633">
            <v>11.52</v>
          </cell>
          <cell r="R633">
            <v>11.52</v>
          </cell>
        </row>
        <row r="634">
          <cell r="D634" t="str">
            <v>2009/12</v>
          </cell>
          <cell r="I634">
            <v>-7.39</v>
          </cell>
          <cell r="J634">
            <v>-7.53</v>
          </cell>
          <cell r="Q634">
            <v>-14.92</v>
          </cell>
          <cell r="R634">
            <v>-14.92</v>
          </cell>
        </row>
        <row r="635">
          <cell r="C635" t="str">
            <v>Total A0400G</v>
          </cell>
          <cell r="I635">
            <v>-531.65</v>
          </cell>
          <cell r="J635">
            <v>-542.04</v>
          </cell>
          <cell r="Q635">
            <v>-1073.69</v>
          </cell>
          <cell r="R635">
            <v>-1073.69</v>
          </cell>
        </row>
        <row r="636">
          <cell r="C636" t="str">
            <v>A0400F</v>
          </cell>
          <cell r="D636" t="str">
            <v>2009/1</v>
          </cell>
          <cell r="E636">
            <v>-70.72</v>
          </cell>
          <cell r="F636">
            <v>-92.62</v>
          </cell>
          <cell r="H636">
            <v>-163.34</v>
          </cell>
          <cell r="J636">
            <v>-95.23</v>
          </cell>
          <cell r="Q636">
            <v>-95.23</v>
          </cell>
          <cell r="R636">
            <v>-258.57</v>
          </cell>
        </row>
        <row r="637">
          <cell r="D637" t="str">
            <v>2009/2</v>
          </cell>
          <cell r="E637">
            <v>-21.02</v>
          </cell>
          <cell r="F637">
            <v>-27.53</v>
          </cell>
          <cell r="H637">
            <v>-48.55</v>
          </cell>
          <cell r="J637">
            <v>-28.3</v>
          </cell>
          <cell r="Q637">
            <v>-28.3</v>
          </cell>
          <cell r="R637">
            <v>-76.849999999999994</v>
          </cell>
        </row>
        <row r="638">
          <cell r="D638" t="str">
            <v>2009/3</v>
          </cell>
          <cell r="E638">
            <v>-60.37</v>
          </cell>
          <cell r="F638">
            <v>-79.069999999999993</v>
          </cell>
          <cell r="H638">
            <v>-139.44</v>
          </cell>
          <cell r="J638">
            <v>-81.290000000000006</v>
          </cell>
          <cell r="Q638">
            <v>-81.290000000000006</v>
          </cell>
          <cell r="R638">
            <v>-220.73</v>
          </cell>
        </row>
        <row r="639">
          <cell r="D639" t="str">
            <v>2009/6</v>
          </cell>
          <cell r="E639">
            <v>-20.12</v>
          </cell>
          <cell r="F639">
            <v>-26.36</v>
          </cell>
          <cell r="H639">
            <v>-46.48</v>
          </cell>
          <cell r="J639">
            <v>-27.1</v>
          </cell>
          <cell r="Q639">
            <v>-27.1</v>
          </cell>
          <cell r="R639">
            <v>-73.58</v>
          </cell>
        </row>
        <row r="640">
          <cell r="D640" t="str">
            <v>2009/7</v>
          </cell>
          <cell r="E640">
            <v>-44.09</v>
          </cell>
          <cell r="F640">
            <v>-57.74</v>
          </cell>
          <cell r="H640">
            <v>-101.83</v>
          </cell>
          <cell r="J640">
            <v>-59.36</v>
          </cell>
          <cell r="Q640">
            <v>-59.36</v>
          </cell>
          <cell r="R640">
            <v>-161.19</v>
          </cell>
        </row>
        <row r="641">
          <cell r="D641" t="str">
            <v>2009/9</v>
          </cell>
          <cell r="E641">
            <v>-21.41</v>
          </cell>
          <cell r="F641">
            <v>-28.03</v>
          </cell>
          <cell r="H641">
            <v>-49.44</v>
          </cell>
          <cell r="J641">
            <v>-28.82</v>
          </cell>
          <cell r="Q641">
            <v>-28.82</v>
          </cell>
          <cell r="R641">
            <v>-78.260000000000005</v>
          </cell>
        </row>
        <row r="642">
          <cell r="D642" t="str">
            <v>2009/10</v>
          </cell>
          <cell r="E642">
            <v>21.41</v>
          </cell>
          <cell r="F642">
            <v>28.03</v>
          </cell>
          <cell r="H642">
            <v>49.44</v>
          </cell>
          <cell r="J642">
            <v>28.82</v>
          </cell>
          <cell r="Q642">
            <v>28.82</v>
          </cell>
          <cell r="R642">
            <v>78.260000000000005</v>
          </cell>
        </row>
        <row r="643">
          <cell r="C643" t="str">
            <v>Total A0400F</v>
          </cell>
          <cell r="E643">
            <v>-216.32</v>
          </cell>
          <cell r="F643">
            <v>-283.32</v>
          </cell>
          <cell r="H643">
            <v>-499.64</v>
          </cell>
          <cell r="J643">
            <v>-291.27999999999997</v>
          </cell>
          <cell r="Q643">
            <v>-291.27999999999997</v>
          </cell>
          <cell r="R643">
            <v>-790.92</v>
          </cell>
        </row>
        <row r="644">
          <cell r="C644" t="str">
            <v>A0400A</v>
          </cell>
          <cell r="D644" t="str">
            <v>2009/1</v>
          </cell>
          <cell r="E644">
            <v>-881.74</v>
          </cell>
          <cell r="H644">
            <v>-881.74</v>
          </cell>
          <cell r="R644">
            <v>-881.74</v>
          </cell>
        </row>
        <row r="645">
          <cell r="D645" t="str">
            <v>2009/2</v>
          </cell>
          <cell r="E645">
            <v>-826.28</v>
          </cell>
          <cell r="H645">
            <v>-826.28</v>
          </cell>
          <cell r="R645">
            <v>-826.28</v>
          </cell>
        </row>
        <row r="646">
          <cell r="D646" t="str">
            <v>2009/3</v>
          </cell>
          <cell r="E646">
            <v>-1081.92</v>
          </cell>
          <cell r="H646">
            <v>-1081.92</v>
          </cell>
          <cell r="R646">
            <v>-1081.92</v>
          </cell>
        </row>
        <row r="647">
          <cell r="D647" t="str">
            <v>2009/4</v>
          </cell>
          <cell r="E647">
            <v>-391.75</v>
          </cell>
          <cell r="H647">
            <v>-391.75</v>
          </cell>
          <cell r="R647">
            <v>-391.75</v>
          </cell>
        </row>
        <row r="648">
          <cell r="D648" t="str">
            <v>2009/5</v>
          </cell>
          <cell r="E648">
            <v>-563.05999999999995</v>
          </cell>
          <cell r="H648">
            <v>-563.05999999999995</v>
          </cell>
          <cell r="R648">
            <v>-563.05999999999995</v>
          </cell>
        </row>
        <row r="649">
          <cell r="D649" t="str">
            <v>2009/6</v>
          </cell>
          <cell r="E649">
            <v>-678.92</v>
          </cell>
          <cell r="H649">
            <v>-678.92</v>
          </cell>
          <cell r="R649">
            <v>-678.92</v>
          </cell>
        </row>
        <row r="650">
          <cell r="D650" t="str">
            <v>2009/7</v>
          </cell>
          <cell r="E650">
            <v>-641.87</v>
          </cell>
          <cell r="H650">
            <v>-641.87</v>
          </cell>
          <cell r="R650">
            <v>-641.87</v>
          </cell>
        </row>
        <row r="651">
          <cell r="D651" t="str">
            <v>2009/8</v>
          </cell>
          <cell r="E651">
            <v>-237.19</v>
          </cell>
          <cell r="H651">
            <v>-237.19</v>
          </cell>
          <cell r="R651">
            <v>-237.19</v>
          </cell>
        </row>
        <row r="652">
          <cell r="D652" t="str">
            <v>2009/9</v>
          </cell>
          <cell r="E652">
            <v>-519.33000000000004</v>
          </cell>
          <cell r="H652">
            <v>-519.33000000000004</v>
          </cell>
          <cell r="R652">
            <v>-519.33000000000004</v>
          </cell>
        </row>
        <row r="653">
          <cell r="D653" t="str">
            <v>2009/10</v>
          </cell>
          <cell r="E653">
            <v>-488.93</v>
          </cell>
          <cell r="H653">
            <v>-488.93</v>
          </cell>
          <cell r="R653">
            <v>-488.93</v>
          </cell>
        </row>
        <row r="654">
          <cell r="D654" t="str">
            <v>2009/11</v>
          </cell>
          <cell r="E654">
            <v>-417.72</v>
          </cell>
          <cell r="H654">
            <v>-417.72</v>
          </cell>
          <cell r="R654">
            <v>-417.72</v>
          </cell>
        </row>
        <row r="655">
          <cell r="D655" t="str">
            <v>2009/12</v>
          </cell>
          <cell r="E655">
            <v>-475.33</v>
          </cell>
          <cell r="H655">
            <v>-475.33</v>
          </cell>
          <cell r="R655">
            <v>-475.33</v>
          </cell>
        </row>
        <row r="656">
          <cell r="C656" t="str">
            <v>Total A0400A</v>
          </cell>
          <cell r="E656">
            <v>-7204.04</v>
          </cell>
          <cell r="H656">
            <v>-7204.04</v>
          </cell>
          <cell r="R656">
            <v>-7204.04</v>
          </cell>
        </row>
        <row r="657">
          <cell r="C657" t="str">
            <v>A0400B</v>
          </cell>
          <cell r="D657" t="str">
            <v>2009/1</v>
          </cell>
          <cell r="E657">
            <v>-0.38</v>
          </cell>
          <cell r="F657">
            <v>-0.65</v>
          </cell>
          <cell r="H657">
            <v>-1.03</v>
          </cell>
          <cell r="R657">
            <v>-1.03</v>
          </cell>
        </row>
        <row r="658">
          <cell r="D658" t="str">
            <v>2009/3</v>
          </cell>
          <cell r="E658">
            <v>-64.430000000000007</v>
          </cell>
          <cell r="F658">
            <v>-109.54</v>
          </cell>
          <cell r="H658">
            <v>-173.97</v>
          </cell>
          <cell r="R658">
            <v>-173.97</v>
          </cell>
        </row>
        <row r="659">
          <cell r="D659" t="str">
            <v>2009/5</v>
          </cell>
          <cell r="E659">
            <v>-75.739999999999995</v>
          </cell>
          <cell r="F659">
            <v>-128.75</v>
          </cell>
          <cell r="H659">
            <v>-204.49</v>
          </cell>
          <cell r="R659">
            <v>-204.49</v>
          </cell>
        </row>
        <row r="660">
          <cell r="D660" t="str">
            <v>2009/6</v>
          </cell>
          <cell r="E660">
            <v>-46.72</v>
          </cell>
          <cell r="F660">
            <v>-79.430000000000007</v>
          </cell>
          <cell r="H660">
            <v>-126.15</v>
          </cell>
          <cell r="R660">
            <v>-126.15</v>
          </cell>
        </row>
        <row r="661">
          <cell r="D661" t="str">
            <v>2009/7</v>
          </cell>
          <cell r="E661">
            <v>46.72</v>
          </cell>
          <cell r="F661">
            <v>79.430000000000007</v>
          </cell>
          <cell r="H661">
            <v>126.15</v>
          </cell>
          <cell r="R661">
            <v>126.15</v>
          </cell>
        </row>
        <row r="662">
          <cell r="D662" t="str">
            <v>2009/10</v>
          </cell>
          <cell r="E662">
            <v>-199.97</v>
          </cell>
          <cell r="F662">
            <v>-339.95</v>
          </cell>
          <cell r="H662">
            <v>-539.91999999999996</v>
          </cell>
          <cell r="R662">
            <v>-539.91999999999996</v>
          </cell>
        </row>
        <row r="663">
          <cell r="D663" t="str">
            <v>2009/12</v>
          </cell>
          <cell r="E663">
            <v>-66.650000000000006</v>
          </cell>
          <cell r="F663">
            <v>-113.31</v>
          </cell>
          <cell r="H663">
            <v>-179.96</v>
          </cell>
          <cell r="R663">
            <v>-179.96</v>
          </cell>
        </row>
        <row r="664">
          <cell r="C664" t="str">
            <v>Total A0400B</v>
          </cell>
          <cell r="E664">
            <v>-407.17</v>
          </cell>
          <cell r="F664">
            <v>-692.2</v>
          </cell>
          <cell r="H664">
            <v>-1099.3699999999999</v>
          </cell>
          <cell r="R664">
            <v>-1099.3699999999999</v>
          </cell>
        </row>
        <row r="665">
          <cell r="E665">
            <v>-7827.53</v>
          </cell>
          <cell r="F665">
            <v>-975.52</v>
          </cell>
          <cell r="H665">
            <v>-8803.0499999999993</v>
          </cell>
          <cell r="I665">
            <v>-531.65</v>
          </cell>
          <cell r="J665">
            <v>-833.32</v>
          </cell>
          <cell r="Q665">
            <v>-1364.97</v>
          </cell>
          <cell r="R665">
            <v>-10168.02</v>
          </cell>
        </row>
        <row r="666">
          <cell r="C666" t="str">
            <v>A0900H</v>
          </cell>
          <cell r="D666" t="str">
            <v>2009/1</v>
          </cell>
          <cell r="E666">
            <v>9.6199999999999992</v>
          </cell>
          <cell r="H666">
            <v>9.6199999999999992</v>
          </cell>
          <cell r="R666">
            <v>9.6199999999999992</v>
          </cell>
        </row>
        <row r="667">
          <cell r="D667" t="str">
            <v>2009/2</v>
          </cell>
          <cell r="E667">
            <v>9.41</v>
          </cell>
          <cell r="H667">
            <v>9.41</v>
          </cell>
          <cell r="R667">
            <v>9.41</v>
          </cell>
        </row>
        <row r="668">
          <cell r="D668" t="str">
            <v>2009/4</v>
          </cell>
          <cell r="E668">
            <v>17</v>
          </cell>
          <cell r="H668">
            <v>17</v>
          </cell>
          <cell r="R668">
            <v>17</v>
          </cell>
        </row>
        <row r="669">
          <cell r="D669" t="str">
            <v>2009/6</v>
          </cell>
          <cell r="E669">
            <v>2.4</v>
          </cell>
          <cell r="H669">
            <v>2.4</v>
          </cell>
          <cell r="R669">
            <v>2.4</v>
          </cell>
        </row>
        <row r="670">
          <cell r="D670" t="str">
            <v>2009/7</v>
          </cell>
          <cell r="E670">
            <v>-2.4</v>
          </cell>
          <cell r="H670">
            <v>-2.4</v>
          </cell>
          <cell r="R670">
            <v>-2.4</v>
          </cell>
        </row>
        <row r="671">
          <cell r="D671" t="str">
            <v>2009/9</v>
          </cell>
          <cell r="E671">
            <v>-4.26</v>
          </cell>
          <cell r="H671">
            <v>-4.26</v>
          </cell>
          <cell r="R671">
            <v>-4.26</v>
          </cell>
        </row>
        <row r="672">
          <cell r="D672" t="str">
            <v>2009/10</v>
          </cell>
          <cell r="E672">
            <v>4.26</v>
          </cell>
          <cell r="H672">
            <v>4.26</v>
          </cell>
          <cell r="R672">
            <v>4.26</v>
          </cell>
        </row>
        <row r="673">
          <cell r="C673" t="str">
            <v>Total A0900H</v>
          </cell>
          <cell r="E673">
            <v>36.03</v>
          </cell>
          <cell r="H673">
            <v>36.03</v>
          </cell>
          <cell r="R673">
            <v>36.03</v>
          </cell>
        </row>
        <row r="674">
          <cell r="C674" t="str">
            <v>A0900I</v>
          </cell>
          <cell r="D674" t="str">
            <v>2009/1</v>
          </cell>
          <cell r="E674">
            <v>601.21</v>
          </cell>
          <cell r="F674">
            <v>1609.11</v>
          </cell>
          <cell r="H674">
            <v>2210.3200000000002</v>
          </cell>
          <cell r="R674">
            <v>2210.3200000000002</v>
          </cell>
        </row>
        <row r="675">
          <cell r="D675" t="str">
            <v>2009/2</v>
          </cell>
          <cell r="E675">
            <v>583.27</v>
          </cell>
          <cell r="F675">
            <v>1561.13</v>
          </cell>
          <cell r="H675">
            <v>2144.4</v>
          </cell>
          <cell r="R675">
            <v>2144.4</v>
          </cell>
        </row>
        <row r="676">
          <cell r="D676" t="str">
            <v>2009/3</v>
          </cell>
          <cell r="E676">
            <v>567.6</v>
          </cell>
          <cell r="F676">
            <v>1519.19</v>
          </cell>
          <cell r="H676">
            <v>2086.79</v>
          </cell>
          <cell r="R676">
            <v>2086.79</v>
          </cell>
        </row>
        <row r="677">
          <cell r="D677" t="str">
            <v>2009/4</v>
          </cell>
          <cell r="E677">
            <v>549.20000000000005</v>
          </cell>
          <cell r="F677">
            <v>1469.93</v>
          </cell>
          <cell r="H677">
            <v>2019.13</v>
          </cell>
          <cell r="R677">
            <v>2019.13</v>
          </cell>
        </row>
        <row r="678">
          <cell r="D678" t="str">
            <v>2009/5</v>
          </cell>
          <cell r="E678">
            <v>534.29</v>
          </cell>
          <cell r="F678">
            <v>1430.02</v>
          </cell>
          <cell r="H678">
            <v>1964.31</v>
          </cell>
          <cell r="R678">
            <v>1964.31</v>
          </cell>
        </row>
        <row r="679">
          <cell r="D679" t="str">
            <v>2009/6</v>
          </cell>
          <cell r="E679">
            <v>517.55999999999995</v>
          </cell>
          <cell r="F679">
            <v>1385.24</v>
          </cell>
          <cell r="H679">
            <v>1902.8</v>
          </cell>
          <cell r="R679">
            <v>1902.8</v>
          </cell>
        </row>
        <row r="680">
          <cell r="D680" t="str">
            <v>2009/7</v>
          </cell>
          <cell r="E680">
            <v>488.79</v>
          </cell>
          <cell r="F680">
            <v>1308.24</v>
          </cell>
          <cell r="H680">
            <v>1797.03</v>
          </cell>
          <cell r="R680">
            <v>1797.03</v>
          </cell>
        </row>
        <row r="681">
          <cell r="D681" t="str">
            <v>2009/8</v>
          </cell>
          <cell r="E681">
            <v>475.51</v>
          </cell>
          <cell r="F681">
            <v>1272.71</v>
          </cell>
          <cell r="H681">
            <v>1748.22</v>
          </cell>
          <cell r="R681">
            <v>1748.22</v>
          </cell>
        </row>
        <row r="682">
          <cell r="D682" t="str">
            <v>2009/9</v>
          </cell>
          <cell r="E682">
            <v>457.1</v>
          </cell>
          <cell r="F682">
            <v>1223.4000000000001</v>
          </cell>
          <cell r="H682">
            <v>1680.5</v>
          </cell>
          <cell r="R682">
            <v>1680.5</v>
          </cell>
        </row>
        <row r="683">
          <cell r="D683" t="str">
            <v>2009/10</v>
          </cell>
          <cell r="E683">
            <v>444.91</v>
          </cell>
          <cell r="F683">
            <v>1190.8</v>
          </cell>
          <cell r="H683">
            <v>1635.71</v>
          </cell>
          <cell r="R683">
            <v>1635.71</v>
          </cell>
        </row>
        <row r="684">
          <cell r="D684" t="str">
            <v>2009/11</v>
          </cell>
          <cell r="E684">
            <v>426.98</v>
          </cell>
          <cell r="F684">
            <v>1142.8</v>
          </cell>
          <cell r="H684">
            <v>1569.78</v>
          </cell>
          <cell r="R684">
            <v>1569.78</v>
          </cell>
        </row>
        <row r="685">
          <cell r="D685" t="str">
            <v>2009/12</v>
          </cell>
          <cell r="E685">
            <v>404.7</v>
          </cell>
          <cell r="F685">
            <v>1083.19</v>
          </cell>
          <cell r="H685">
            <v>1487.89</v>
          </cell>
          <cell r="R685">
            <v>1487.89</v>
          </cell>
        </row>
        <row r="686">
          <cell r="C686" t="str">
            <v>Total A0900I</v>
          </cell>
          <cell r="E686">
            <v>6051.12</v>
          </cell>
          <cell r="F686">
            <v>16195.76</v>
          </cell>
          <cell r="H686">
            <v>22246.880000000001</v>
          </cell>
          <cell r="R686">
            <v>22246.880000000001</v>
          </cell>
        </row>
        <row r="687">
          <cell r="C687" t="str">
            <v>A0900J</v>
          </cell>
          <cell r="D687" t="str">
            <v>2009/1</v>
          </cell>
          <cell r="E687">
            <v>76.23</v>
          </cell>
          <cell r="H687">
            <v>76.23</v>
          </cell>
          <cell r="J687">
            <v>385.91</v>
          </cell>
          <cell r="Q687">
            <v>385.91</v>
          </cell>
          <cell r="R687">
            <v>462.14</v>
          </cell>
        </row>
        <row r="688">
          <cell r="D688" t="str">
            <v>2009/2</v>
          </cell>
          <cell r="E688">
            <v>74.03</v>
          </cell>
          <cell r="H688">
            <v>74.03</v>
          </cell>
          <cell r="J688">
            <v>374.81</v>
          </cell>
          <cell r="Q688">
            <v>374.81</v>
          </cell>
          <cell r="R688">
            <v>448.84</v>
          </cell>
        </row>
        <row r="689">
          <cell r="D689" t="str">
            <v>2009/3</v>
          </cell>
          <cell r="E689">
            <v>72.95</v>
          </cell>
          <cell r="H689">
            <v>72.95</v>
          </cell>
          <cell r="J689">
            <v>369.37</v>
          </cell>
          <cell r="Q689">
            <v>369.37</v>
          </cell>
          <cell r="R689">
            <v>442.32</v>
          </cell>
        </row>
        <row r="690">
          <cell r="D690" t="str">
            <v>2009/4</v>
          </cell>
          <cell r="E690">
            <v>70</v>
          </cell>
          <cell r="H690">
            <v>70</v>
          </cell>
          <cell r="J690">
            <v>354.39</v>
          </cell>
          <cell r="Q690">
            <v>354.39</v>
          </cell>
          <cell r="R690">
            <v>424.39</v>
          </cell>
        </row>
        <row r="691">
          <cell r="D691" t="str">
            <v>2009/5</v>
          </cell>
          <cell r="E691">
            <v>68.77</v>
          </cell>
          <cell r="H691">
            <v>68.77</v>
          </cell>
          <cell r="J691">
            <v>348.15</v>
          </cell>
          <cell r="Q691">
            <v>348.15</v>
          </cell>
          <cell r="R691">
            <v>416.92</v>
          </cell>
        </row>
        <row r="692">
          <cell r="D692" t="str">
            <v>2009/6</v>
          </cell>
          <cell r="E692">
            <v>66.900000000000006</v>
          </cell>
          <cell r="H692">
            <v>66.900000000000006</v>
          </cell>
          <cell r="J692">
            <v>338.72</v>
          </cell>
          <cell r="Q692">
            <v>338.72</v>
          </cell>
          <cell r="R692">
            <v>405.62</v>
          </cell>
        </row>
        <row r="693">
          <cell r="D693" t="str">
            <v>2009/7</v>
          </cell>
          <cell r="E693">
            <v>64.91</v>
          </cell>
          <cell r="H693">
            <v>64.91</v>
          </cell>
          <cell r="J693">
            <v>328.63</v>
          </cell>
          <cell r="Q693">
            <v>328.63</v>
          </cell>
          <cell r="R693">
            <v>393.54</v>
          </cell>
        </row>
        <row r="694">
          <cell r="D694" t="str">
            <v>2009/8</v>
          </cell>
          <cell r="E694">
            <v>62.11</v>
          </cell>
          <cell r="H694">
            <v>62.11</v>
          </cell>
          <cell r="J694">
            <v>314.45999999999998</v>
          </cell>
          <cell r="Q694">
            <v>314.45999999999998</v>
          </cell>
          <cell r="R694">
            <v>376.57</v>
          </cell>
        </row>
        <row r="695">
          <cell r="D695" t="str">
            <v>2009/9</v>
          </cell>
          <cell r="E695">
            <v>60.15</v>
          </cell>
          <cell r="H695">
            <v>60.15</v>
          </cell>
          <cell r="J695">
            <v>304.48</v>
          </cell>
          <cell r="Q695">
            <v>304.48</v>
          </cell>
          <cell r="R695">
            <v>364.63</v>
          </cell>
        </row>
        <row r="696">
          <cell r="D696" t="str">
            <v>2009/10</v>
          </cell>
          <cell r="E696">
            <v>61.79</v>
          </cell>
          <cell r="H696">
            <v>61.79</v>
          </cell>
          <cell r="J696">
            <v>312.97000000000003</v>
          </cell>
          <cell r="Q696">
            <v>312.97000000000003</v>
          </cell>
          <cell r="R696">
            <v>374.76</v>
          </cell>
        </row>
        <row r="697">
          <cell r="D697" t="str">
            <v>2009/11</v>
          </cell>
          <cell r="E697">
            <v>59.55</v>
          </cell>
          <cell r="H697">
            <v>59.55</v>
          </cell>
          <cell r="J697">
            <v>301.48</v>
          </cell>
          <cell r="Q697">
            <v>301.48</v>
          </cell>
          <cell r="R697">
            <v>361.03</v>
          </cell>
        </row>
        <row r="698">
          <cell r="D698" t="str">
            <v>2009/12</v>
          </cell>
          <cell r="E698">
            <v>57.23</v>
          </cell>
          <cell r="H698">
            <v>57.23</v>
          </cell>
          <cell r="J698">
            <v>289.7</v>
          </cell>
          <cell r="Q698">
            <v>289.7</v>
          </cell>
          <cell r="R698">
            <v>346.93</v>
          </cell>
        </row>
        <row r="699">
          <cell r="C699" t="str">
            <v>Total A0900J</v>
          </cell>
          <cell r="E699">
            <v>794.62</v>
          </cell>
          <cell r="H699">
            <v>794.62</v>
          </cell>
          <cell r="J699">
            <v>4023.07</v>
          </cell>
          <cell r="Q699">
            <v>4023.07</v>
          </cell>
          <cell r="R699">
            <v>4817.6899999999996</v>
          </cell>
        </row>
        <row r="700">
          <cell r="C700" t="str">
            <v>A0900K</v>
          </cell>
          <cell r="D700" t="str">
            <v>2009/1</v>
          </cell>
          <cell r="E700">
            <v>214.77</v>
          </cell>
          <cell r="F700">
            <v>600.58000000000004</v>
          </cell>
          <cell r="H700">
            <v>815.35</v>
          </cell>
          <cell r="J700">
            <v>1097.97</v>
          </cell>
          <cell r="Q700">
            <v>1097.97</v>
          </cell>
          <cell r="R700">
            <v>1913.32</v>
          </cell>
        </row>
        <row r="701">
          <cell r="D701" t="str">
            <v>2009/2</v>
          </cell>
          <cell r="E701">
            <v>203.63</v>
          </cell>
          <cell r="F701">
            <v>569.42999999999995</v>
          </cell>
          <cell r="H701">
            <v>773.06</v>
          </cell>
          <cell r="J701">
            <v>1041.01</v>
          </cell>
          <cell r="Q701">
            <v>1041.01</v>
          </cell>
          <cell r="R701">
            <v>1814.07</v>
          </cell>
        </row>
        <row r="702">
          <cell r="D702" t="str">
            <v>2009/3</v>
          </cell>
          <cell r="E702">
            <v>196.75</v>
          </cell>
          <cell r="F702">
            <v>550.16999999999996</v>
          </cell>
          <cell r="H702">
            <v>746.92</v>
          </cell>
          <cell r="J702">
            <v>1005.8</v>
          </cell>
          <cell r="Q702">
            <v>1005.8</v>
          </cell>
          <cell r="R702">
            <v>1752.72</v>
          </cell>
        </row>
        <row r="703">
          <cell r="D703" t="str">
            <v>2009/4</v>
          </cell>
          <cell r="E703">
            <v>192.85</v>
          </cell>
          <cell r="F703">
            <v>539.27</v>
          </cell>
          <cell r="H703">
            <v>732.12</v>
          </cell>
          <cell r="J703">
            <v>985.89</v>
          </cell>
          <cell r="Q703">
            <v>985.89</v>
          </cell>
          <cell r="R703">
            <v>1718.01</v>
          </cell>
        </row>
        <row r="704">
          <cell r="D704" t="str">
            <v>2009/5</v>
          </cell>
          <cell r="E704">
            <v>186.5</v>
          </cell>
          <cell r="F704">
            <v>521.5</v>
          </cell>
          <cell r="H704">
            <v>708</v>
          </cell>
          <cell r="J704">
            <v>953.39</v>
          </cell>
          <cell r="Q704">
            <v>953.39</v>
          </cell>
          <cell r="R704">
            <v>1661.39</v>
          </cell>
        </row>
        <row r="705">
          <cell r="D705" t="str">
            <v>2009/6</v>
          </cell>
          <cell r="E705">
            <v>179.42</v>
          </cell>
          <cell r="F705">
            <v>501.73</v>
          </cell>
          <cell r="H705">
            <v>681.15</v>
          </cell>
          <cell r="J705">
            <v>917.24</v>
          </cell>
          <cell r="Q705">
            <v>917.24</v>
          </cell>
          <cell r="R705">
            <v>1598.39</v>
          </cell>
        </row>
        <row r="706">
          <cell r="D706" t="str">
            <v>2009/7</v>
          </cell>
          <cell r="E706">
            <v>183.6</v>
          </cell>
          <cell r="F706">
            <v>513.36</v>
          </cell>
          <cell r="H706">
            <v>696.96</v>
          </cell>
          <cell r="J706">
            <v>938.53</v>
          </cell>
          <cell r="Q706">
            <v>938.53</v>
          </cell>
          <cell r="R706">
            <v>1635.49</v>
          </cell>
        </row>
        <row r="707">
          <cell r="D707" t="str">
            <v>2009/8</v>
          </cell>
          <cell r="E707">
            <v>171.86</v>
          </cell>
          <cell r="F707">
            <v>480.59</v>
          </cell>
          <cell r="H707">
            <v>652.45000000000005</v>
          </cell>
          <cell r="J707">
            <v>878.61</v>
          </cell>
          <cell r="Q707">
            <v>878.61</v>
          </cell>
          <cell r="R707">
            <v>1531.06</v>
          </cell>
        </row>
        <row r="708">
          <cell r="D708" t="str">
            <v>2009/9</v>
          </cell>
          <cell r="E708">
            <v>166.62</v>
          </cell>
          <cell r="F708">
            <v>465.91</v>
          </cell>
          <cell r="H708">
            <v>632.53</v>
          </cell>
          <cell r="J708">
            <v>851.78</v>
          </cell>
          <cell r="Q708">
            <v>851.78</v>
          </cell>
          <cell r="R708">
            <v>1484.31</v>
          </cell>
        </row>
        <row r="709">
          <cell r="D709" t="str">
            <v>2009/10</v>
          </cell>
          <cell r="E709">
            <v>161.46</v>
          </cell>
          <cell r="F709">
            <v>451.5</v>
          </cell>
          <cell r="H709">
            <v>612.96</v>
          </cell>
          <cell r="J709">
            <v>825.4</v>
          </cell>
          <cell r="Q709">
            <v>825.4</v>
          </cell>
          <cell r="R709">
            <v>1438.36</v>
          </cell>
        </row>
        <row r="710">
          <cell r="D710" t="str">
            <v>2009/11</v>
          </cell>
          <cell r="E710">
            <v>151.49</v>
          </cell>
          <cell r="F710">
            <v>423.61</v>
          </cell>
          <cell r="H710">
            <v>575.1</v>
          </cell>
          <cell r="J710">
            <v>774.43</v>
          </cell>
          <cell r="Q710">
            <v>774.43</v>
          </cell>
          <cell r="R710">
            <v>1349.53</v>
          </cell>
        </row>
        <row r="711">
          <cell r="D711" t="str">
            <v>2009/12</v>
          </cell>
          <cell r="E711">
            <v>143</v>
          </cell>
          <cell r="F711">
            <v>399.88</v>
          </cell>
          <cell r="H711">
            <v>542.88</v>
          </cell>
          <cell r="J711">
            <v>731.04</v>
          </cell>
          <cell r="Q711">
            <v>731.04</v>
          </cell>
          <cell r="R711">
            <v>1273.92</v>
          </cell>
        </row>
        <row r="712">
          <cell r="C712" t="str">
            <v>Total A0900K</v>
          </cell>
          <cell r="E712">
            <v>2151.9499999999998</v>
          </cell>
          <cell r="F712">
            <v>6017.53</v>
          </cell>
          <cell r="H712">
            <v>8169.48</v>
          </cell>
          <cell r="J712">
            <v>11001.09</v>
          </cell>
          <cell r="Q712">
            <v>11001.09</v>
          </cell>
          <cell r="R712">
            <v>19170.57</v>
          </cell>
        </row>
        <row r="713">
          <cell r="E713">
            <v>9033.7199999999993</v>
          </cell>
          <cell r="F713">
            <v>22213.29</v>
          </cell>
          <cell r="H713">
            <v>31247.01</v>
          </cell>
          <cell r="J713">
            <v>15024.16</v>
          </cell>
          <cell r="Q713">
            <v>15024.16</v>
          </cell>
          <cell r="R713">
            <v>46271.17</v>
          </cell>
        </row>
        <row r="714">
          <cell r="C714" t="str">
            <v>A1600A</v>
          </cell>
          <cell r="D714" t="str">
            <v>2009/7</v>
          </cell>
          <cell r="I714">
            <v>1.3</v>
          </cell>
          <cell r="J714">
            <v>3.75</v>
          </cell>
          <cell r="M714">
            <v>0.28000000000000003</v>
          </cell>
          <cell r="Q714">
            <v>5.33</v>
          </cell>
          <cell r="R714">
            <v>5.33</v>
          </cell>
        </row>
        <row r="715">
          <cell r="D715" t="str">
            <v>2009/8</v>
          </cell>
          <cell r="I715">
            <v>1.89</v>
          </cell>
          <cell r="J715">
            <v>5.45</v>
          </cell>
          <cell r="M715">
            <v>0.4</v>
          </cell>
          <cell r="Q715">
            <v>7.74</v>
          </cell>
          <cell r="R715">
            <v>7.74</v>
          </cell>
        </row>
        <row r="716">
          <cell r="D716" t="str">
            <v>2009/9</v>
          </cell>
          <cell r="I716">
            <v>3.67</v>
          </cell>
          <cell r="J716">
            <v>10.56</v>
          </cell>
          <cell r="M716">
            <v>0.78</v>
          </cell>
          <cell r="Q716">
            <v>15.01</v>
          </cell>
          <cell r="R716">
            <v>15.01</v>
          </cell>
        </row>
        <row r="717">
          <cell r="D717" t="str">
            <v>2009/10</v>
          </cell>
          <cell r="I717">
            <v>6.05</v>
          </cell>
          <cell r="J717">
            <v>17.38</v>
          </cell>
          <cell r="M717">
            <v>1.29</v>
          </cell>
          <cell r="Q717">
            <v>24.72</v>
          </cell>
          <cell r="R717">
            <v>24.72</v>
          </cell>
        </row>
        <row r="718">
          <cell r="D718" t="str">
            <v>2009/11</v>
          </cell>
          <cell r="I718">
            <v>22.05</v>
          </cell>
          <cell r="J718">
            <v>63.45</v>
          </cell>
          <cell r="M718">
            <v>4.71</v>
          </cell>
          <cell r="Q718">
            <v>90.21</v>
          </cell>
          <cell r="R718">
            <v>90.21</v>
          </cell>
        </row>
        <row r="719">
          <cell r="D719" t="str">
            <v>2009/12</v>
          </cell>
          <cell r="I719">
            <v>27.42</v>
          </cell>
          <cell r="J719">
            <v>78.88</v>
          </cell>
          <cell r="M719">
            <v>5.85</v>
          </cell>
          <cell r="Q719">
            <v>112.15</v>
          </cell>
          <cell r="R719">
            <v>112.15</v>
          </cell>
        </row>
        <row r="720">
          <cell r="C720" t="str">
            <v>Total A1600A</v>
          </cell>
          <cell r="I720">
            <v>62.38</v>
          </cell>
          <cell r="J720">
            <v>179.47</v>
          </cell>
          <cell r="M720">
            <v>13.31</v>
          </cell>
          <cell r="Q720">
            <v>255.16</v>
          </cell>
          <cell r="R720">
            <v>255.16</v>
          </cell>
        </row>
        <row r="721">
          <cell r="C721" t="str">
            <v>A1600B</v>
          </cell>
          <cell r="D721" t="str">
            <v>2009/7</v>
          </cell>
          <cell r="I721">
            <v>85.28</v>
          </cell>
          <cell r="J721">
            <v>245.33</v>
          </cell>
          <cell r="M721">
            <v>18.190000000000001</v>
          </cell>
          <cell r="Q721">
            <v>348.8</v>
          </cell>
          <cell r="R721">
            <v>348.8</v>
          </cell>
        </row>
        <row r="722">
          <cell r="D722" t="str">
            <v>2009/8</v>
          </cell>
          <cell r="I722">
            <v>105.62</v>
          </cell>
          <cell r="J722">
            <v>303.83999999999997</v>
          </cell>
          <cell r="M722">
            <v>22.54</v>
          </cell>
          <cell r="Q722">
            <v>432</v>
          </cell>
          <cell r="R722">
            <v>432</v>
          </cell>
        </row>
        <row r="723">
          <cell r="D723" t="str">
            <v>2009/9</v>
          </cell>
          <cell r="I723">
            <v>135.22999999999999</v>
          </cell>
          <cell r="J723">
            <v>389.04</v>
          </cell>
          <cell r="M723">
            <v>28.86</v>
          </cell>
          <cell r="Q723">
            <v>553.13</v>
          </cell>
          <cell r="R723">
            <v>553.13</v>
          </cell>
        </row>
        <row r="724">
          <cell r="D724" t="str">
            <v>2009/10</v>
          </cell>
          <cell r="I724">
            <v>221.58</v>
          </cell>
          <cell r="J724">
            <v>637.44000000000005</v>
          </cell>
          <cell r="M724">
            <v>47.29</v>
          </cell>
          <cell r="Q724">
            <v>906.31</v>
          </cell>
          <cell r="R724">
            <v>906.31</v>
          </cell>
        </row>
        <row r="725">
          <cell r="D725" t="str">
            <v>2009/11</v>
          </cell>
          <cell r="I725">
            <v>370.72</v>
          </cell>
          <cell r="J725">
            <v>1066.51</v>
          </cell>
          <cell r="M725">
            <v>79.12</v>
          </cell>
          <cell r="Q725">
            <v>1516.35</v>
          </cell>
          <cell r="R725">
            <v>1516.35</v>
          </cell>
        </row>
        <row r="726">
          <cell r="D726" t="str">
            <v>2009/12</v>
          </cell>
          <cell r="I726">
            <v>452.21</v>
          </cell>
          <cell r="J726">
            <v>1300.93</v>
          </cell>
          <cell r="M726">
            <v>96.51</v>
          </cell>
          <cell r="Q726">
            <v>1849.65</v>
          </cell>
          <cell r="R726">
            <v>1849.65</v>
          </cell>
        </row>
        <row r="727">
          <cell r="C727" t="str">
            <v>Total A1600B</v>
          </cell>
          <cell r="I727">
            <v>1370.64</v>
          </cell>
          <cell r="J727">
            <v>3943.09</v>
          </cell>
          <cell r="M727">
            <v>292.51</v>
          </cell>
          <cell r="Q727">
            <v>5606.24</v>
          </cell>
          <cell r="R727">
            <v>5606.24</v>
          </cell>
        </row>
        <row r="728">
          <cell r="C728" t="str">
            <v>A1600C</v>
          </cell>
          <cell r="D728" t="str">
            <v>2009/7</v>
          </cell>
          <cell r="I728">
            <v>10.66</v>
          </cell>
          <cell r="J728">
            <v>30.66</v>
          </cell>
          <cell r="M728">
            <v>2.2799999999999998</v>
          </cell>
          <cell r="Q728">
            <v>43.6</v>
          </cell>
          <cell r="R728">
            <v>43.6</v>
          </cell>
        </row>
        <row r="729">
          <cell r="D729" t="str">
            <v>2009/8</v>
          </cell>
          <cell r="I729">
            <v>33.6</v>
          </cell>
          <cell r="J729">
            <v>96.68</v>
          </cell>
          <cell r="M729">
            <v>7.18</v>
          </cell>
          <cell r="Q729">
            <v>137.46</v>
          </cell>
          <cell r="R729">
            <v>137.46</v>
          </cell>
        </row>
        <row r="730">
          <cell r="D730" t="str">
            <v>2009/9</v>
          </cell>
          <cell r="I730">
            <v>64.7</v>
          </cell>
          <cell r="J730">
            <v>186.14</v>
          </cell>
          <cell r="M730">
            <v>13.8</v>
          </cell>
          <cell r="Q730">
            <v>264.64</v>
          </cell>
          <cell r="R730">
            <v>264.64</v>
          </cell>
        </row>
        <row r="731">
          <cell r="D731" t="str">
            <v>2009/10</v>
          </cell>
          <cell r="I731">
            <v>63.52</v>
          </cell>
          <cell r="J731">
            <v>182.74</v>
          </cell>
          <cell r="M731">
            <v>13.56</v>
          </cell>
          <cell r="Q731">
            <v>259.82</v>
          </cell>
          <cell r="R731">
            <v>259.82</v>
          </cell>
        </row>
        <row r="732">
          <cell r="D732" t="str">
            <v>2009/11</v>
          </cell>
          <cell r="I732">
            <v>74.36</v>
          </cell>
          <cell r="J732">
            <v>213.94</v>
          </cell>
          <cell r="M732">
            <v>15.88</v>
          </cell>
          <cell r="Q732">
            <v>304.18</v>
          </cell>
          <cell r="R732">
            <v>304.18</v>
          </cell>
        </row>
        <row r="733">
          <cell r="D733" t="str">
            <v>2009/12</v>
          </cell>
          <cell r="I733">
            <v>91.32</v>
          </cell>
          <cell r="J733">
            <v>262.74</v>
          </cell>
          <cell r="M733">
            <v>19.5</v>
          </cell>
          <cell r="Q733">
            <v>373.56</v>
          </cell>
          <cell r="R733">
            <v>373.56</v>
          </cell>
        </row>
        <row r="734">
          <cell r="C734" t="str">
            <v>Total A1600C</v>
          </cell>
          <cell r="I734">
            <v>338.16</v>
          </cell>
          <cell r="J734">
            <v>972.9</v>
          </cell>
          <cell r="M734">
            <v>72.2</v>
          </cell>
          <cell r="Q734">
            <v>1383.26</v>
          </cell>
          <cell r="R734">
            <v>1383.26</v>
          </cell>
        </row>
        <row r="735">
          <cell r="C735" t="str">
            <v>A1600D</v>
          </cell>
          <cell r="D735" t="str">
            <v>2009/7</v>
          </cell>
          <cell r="I735">
            <v>53.98</v>
          </cell>
          <cell r="J735">
            <v>155.26</v>
          </cell>
          <cell r="M735">
            <v>11.52</v>
          </cell>
          <cell r="Q735">
            <v>220.76</v>
          </cell>
          <cell r="R735">
            <v>220.76</v>
          </cell>
        </row>
        <row r="736">
          <cell r="D736" t="str">
            <v>2009/8</v>
          </cell>
          <cell r="I736">
            <v>59.1</v>
          </cell>
          <cell r="J736">
            <v>170.02</v>
          </cell>
          <cell r="M736">
            <v>12.62</v>
          </cell>
          <cell r="Q736">
            <v>241.74</v>
          </cell>
          <cell r="R736">
            <v>241.74</v>
          </cell>
        </row>
        <row r="737">
          <cell r="D737" t="str">
            <v>2009/9</v>
          </cell>
          <cell r="I737">
            <v>150.97999999999999</v>
          </cell>
          <cell r="J737">
            <v>434.32</v>
          </cell>
          <cell r="M737">
            <v>32.22</v>
          </cell>
          <cell r="Q737">
            <v>617.52</v>
          </cell>
          <cell r="R737">
            <v>617.52</v>
          </cell>
        </row>
        <row r="738">
          <cell r="D738" t="str">
            <v>2009/10</v>
          </cell>
          <cell r="I738">
            <v>325.82</v>
          </cell>
          <cell r="J738">
            <v>937.3</v>
          </cell>
          <cell r="M738">
            <v>69.540000000000006</v>
          </cell>
          <cell r="Q738">
            <v>1332.66</v>
          </cell>
          <cell r="R738">
            <v>1332.66</v>
          </cell>
        </row>
        <row r="739">
          <cell r="D739" t="str">
            <v>2009/11</v>
          </cell>
          <cell r="I739">
            <v>316.22000000000003</v>
          </cell>
          <cell r="J739">
            <v>909.72</v>
          </cell>
          <cell r="M739">
            <v>67.5</v>
          </cell>
          <cell r="Q739">
            <v>1293.44</v>
          </cell>
          <cell r="R739">
            <v>1293.44</v>
          </cell>
        </row>
        <row r="740">
          <cell r="D740" t="str">
            <v>2009/12</v>
          </cell>
          <cell r="I740">
            <v>388.02</v>
          </cell>
          <cell r="J740">
            <v>1116.3</v>
          </cell>
          <cell r="M740">
            <v>82.82</v>
          </cell>
          <cell r="Q740">
            <v>1587.14</v>
          </cell>
          <cell r="R740">
            <v>1587.14</v>
          </cell>
        </row>
        <row r="741">
          <cell r="C741" t="str">
            <v>Total A1600D</v>
          </cell>
          <cell r="I741">
            <v>1294.1199999999999</v>
          </cell>
          <cell r="J741">
            <v>3722.92</v>
          </cell>
          <cell r="M741">
            <v>276.22000000000003</v>
          </cell>
          <cell r="Q741">
            <v>5293.26</v>
          </cell>
          <cell r="R741">
            <v>5293.26</v>
          </cell>
        </row>
        <row r="742">
          <cell r="I742">
            <v>3065.3</v>
          </cell>
          <cell r="J742">
            <v>8818.3799999999992</v>
          </cell>
          <cell r="M742">
            <v>654.24</v>
          </cell>
          <cell r="Q742">
            <v>12537.92</v>
          </cell>
          <cell r="R742">
            <v>12537.92</v>
          </cell>
        </row>
        <row r="743">
          <cell r="C743" t="str">
            <v>A1100A</v>
          </cell>
          <cell r="D743" t="str">
            <v>2009/1</v>
          </cell>
          <cell r="E743">
            <v>211.08</v>
          </cell>
          <cell r="F743">
            <v>256.66000000000003</v>
          </cell>
          <cell r="G743">
            <v>60.8</v>
          </cell>
          <cell r="H743">
            <v>528.54</v>
          </cell>
          <cell r="J743">
            <v>339.34</v>
          </cell>
          <cell r="Q743">
            <v>339.34</v>
          </cell>
          <cell r="R743">
            <v>867.88</v>
          </cell>
        </row>
        <row r="744">
          <cell r="D744" t="str">
            <v>2009/2</v>
          </cell>
          <cell r="E744">
            <v>201.34</v>
          </cell>
          <cell r="F744">
            <v>244.81</v>
          </cell>
          <cell r="G744">
            <v>58</v>
          </cell>
          <cell r="H744">
            <v>504.15</v>
          </cell>
          <cell r="J744">
            <v>323.66000000000003</v>
          </cell>
          <cell r="Q744">
            <v>323.66000000000003</v>
          </cell>
          <cell r="R744">
            <v>827.81</v>
          </cell>
        </row>
        <row r="745">
          <cell r="D745" t="str">
            <v>2009/3</v>
          </cell>
          <cell r="E745">
            <v>194.38</v>
          </cell>
          <cell r="F745">
            <v>236.35</v>
          </cell>
          <cell r="G745">
            <v>55.99</v>
          </cell>
          <cell r="H745">
            <v>486.72</v>
          </cell>
          <cell r="J745">
            <v>312.49</v>
          </cell>
          <cell r="Q745">
            <v>312.49</v>
          </cell>
          <cell r="R745">
            <v>799.21</v>
          </cell>
        </row>
        <row r="746">
          <cell r="D746" t="str">
            <v>2009/4</v>
          </cell>
          <cell r="E746">
            <v>183.53</v>
          </cell>
          <cell r="F746">
            <v>223.15</v>
          </cell>
          <cell r="G746">
            <v>52.87</v>
          </cell>
          <cell r="H746">
            <v>459.55</v>
          </cell>
          <cell r="J746">
            <v>295.02999999999997</v>
          </cell>
          <cell r="Q746">
            <v>295.02999999999997</v>
          </cell>
          <cell r="R746">
            <v>754.58</v>
          </cell>
        </row>
        <row r="747">
          <cell r="D747" t="str">
            <v>2009/5</v>
          </cell>
          <cell r="E747">
            <v>181.41</v>
          </cell>
          <cell r="F747">
            <v>220.58</v>
          </cell>
          <cell r="G747">
            <v>52.25</v>
          </cell>
          <cell r="H747">
            <v>454.24</v>
          </cell>
          <cell r="J747">
            <v>291.64</v>
          </cell>
          <cell r="Q747">
            <v>291.64</v>
          </cell>
          <cell r="R747">
            <v>745.88</v>
          </cell>
        </row>
        <row r="748">
          <cell r="D748" t="str">
            <v>2009/6</v>
          </cell>
          <cell r="E748">
            <v>190.16</v>
          </cell>
          <cell r="F748">
            <v>231.22</v>
          </cell>
          <cell r="G748">
            <v>54.78</v>
          </cell>
          <cell r="H748">
            <v>476.16</v>
          </cell>
          <cell r="J748">
            <v>305.7</v>
          </cell>
          <cell r="Q748">
            <v>305.7</v>
          </cell>
          <cell r="R748">
            <v>781.86</v>
          </cell>
        </row>
        <row r="749">
          <cell r="D749" t="str">
            <v>2009/7</v>
          </cell>
          <cell r="E749">
            <v>159.5</v>
          </cell>
          <cell r="F749">
            <v>193.94</v>
          </cell>
          <cell r="G749">
            <v>45.94</v>
          </cell>
          <cell r="H749">
            <v>399.38</v>
          </cell>
          <cell r="J749">
            <v>256.42</v>
          </cell>
          <cell r="Q749">
            <v>256.42</v>
          </cell>
          <cell r="R749">
            <v>655.8</v>
          </cell>
        </row>
        <row r="750">
          <cell r="D750" t="str">
            <v>2009/8</v>
          </cell>
          <cell r="E750">
            <v>162.38999999999999</v>
          </cell>
          <cell r="F750">
            <v>197.45</v>
          </cell>
          <cell r="G750">
            <v>46.78</v>
          </cell>
          <cell r="H750">
            <v>406.62</v>
          </cell>
          <cell r="J750">
            <v>261.07</v>
          </cell>
          <cell r="Q750">
            <v>261.07</v>
          </cell>
          <cell r="R750">
            <v>667.69</v>
          </cell>
        </row>
        <row r="751">
          <cell r="D751" t="str">
            <v>2009/9</v>
          </cell>
          <cell r="E751">
            <v>173.37</v>
          </cell>
          <cell r="F751">
            <v>210.8</v>
          </cell>
          <cell r="G751">
            <v>49.94</v>
          </cell>
          <cell r="H751">
            <v>434.11</v>
          </cell>
          <cell r="J751">
            <v>278.70999999999998</v>
          </cell>
          <cell r="Q751">
            <v>278.70999999999998</v>
          </cell>
          <cell r="R751">
            <v>712.82</v>
          </cell>
        </row>
        <row r="752">
          <cell r="D752" t="str">
            <v>2009/10</v>
          </cell>
          <cell r="E752">
            <v>123.73</v>
          </cell>
          <cell r="F752">
            <v>150.44999999999999</v>
          </cell>
          <cell r="G752">
            <v>35.65</v>
          </cell>
          <cell r="H752">
            <v>309.83</v>
          </cell>
          <cell r="J752">
            <v>198.91</v>
          </cell>
          <cell r="Q752">
            <v>198.91</v>
          </cell>
          <cell r="R752">
            <v>508.74</v>
          </cell>
        </row>
        <row r="753">
          <cell r="D753" t="str">
            <v>2009/11</v>
          </cell>
          <cell r="E753">
            <v>134.88999999999999</v>
          </cell>
          <cell r="F753">
            <v>164.01</v>
          </cell>
          <cell r="G753">
            <v>38.86</v>
          </cell>
          <cell r="H753">
            <v>337.76</v>
          </cell>
          <cell r="J753">
            <v>216.85</v>
          </cell>
          <cell r="Q753">
            <v>216.85</v>
          </cell>
          <cell r="R753">
            <v>554.61</v>
          </cell>
        </row>
        <row r="754">
          <cell r="D754" t="str">
            <v>2009/12</v>
          </cell>
          <cell r="E754">
            <v>130.57</v>
          </cell>
          <cell r="F754">
            <v>158.76</v>
          </cell>
          <cell r="G754">
            <v>37.61</v>
          </cell>
          <cell r="H754">
            <v>326.94</v>
          </cell>
          <cell r="J754">
            <v>209.91</v>
          </cell>
          <cell r="Q754">
            <v>209.91</v>
          </cell>
          <cell r="R754">
            <v>536.85</v>
          </cell>
        </row>
        <row r="755">
          <cell r="C755" t="str">
            <v>Total A1100A</v>
          </cell>
          <cell r="E755">
            <v>2046.35</v>
          </cell>
          <cell r="F755">
            <v>2488.1799999999998</v>
          </cell>
          <cell r="G755">
            <v>589.47</v>
          </cell>
          <cell r="H755">
            <v>5124</v>
          </cell>
          <cell r="J755">
            <v>3289.73</v>
          </cell>
          <cell r="Q755">
            <v>3289.73</v>
          </cell>
          <cell r="R755">
            <v>8413.73</v>
          </cell>
        </row>
        <row r="756">
          <cell r="E756">
            <v>2046.35</v>
          </cell>
          <cell r="F756">
            <v>2488.1799999999998</v>
          </cell>
          <cell r="G756">
            <v>589.47</v>
          </cell>
          <cell r="H756">
            <v>5124</v>
          </cell>
          <cell r="J756">
            <v>3289.73</v>
          </cell>
          <cell r="Q756">
            <v>3289.73</v>
          </cell>
          <cell r="R756">
            <v>8413.73</v>
          </cell>
        </row>
        <row r="757">
          <cell r="C757" t="str">
            <v>A0200F</v>
          </cell>
          <cell r="D757" t="str">
            <v>2009/1</v>
          </cell>
          <cell r="E757">
            <v>11.44</v>
          </cell>
          <cell r="G757">
            <v>3.35</v>
          </cell>
          <cell r="H757">
            <v>14.79</v>
          </cell>
          <cell r="J757">
            <v>21.71</v>
          </cell>
          <cell r="Q757">
            <v>21.71</v>
          </cell>
          <cell r="R757">
            <v>36.5</v>
          </cell>
        </row>
        <row r="758">
          <cell r="D758" t="str">
            <v>2009/2</v>
          </cell>
          <cell r="E758">
            <v>15.97</v>
          </cell>
          <cell r="G758">
            <v>4.67</v>
          </cell>
          <cell r="H758">
            <v>20.64</v>
          </cell>
          <cell r="J758">
            <v>30.31</v>
          </cell>
          <cell r="Q758">
            <v>30.31</v>
          </cell>
          <cell r="R758">
            <v>50.95</v>
          </cell>
        </row>
        <row r="759">
          <cell r="D759" t="str">
            <v>2009/3</v>
          </cell>
          <cell r="E759">
            <v>16.25</v>
          </cell>
          <cell r="G759">
            <v>4.76</v>
          </cell>
          <cell r="H759">
            <v>21.01</v>
          </cell>
          <cell r="J759">
            <v>30.86</v>
          </cell>
          <cell r="Q759">
            <v>30.86</v>
          </cell>
          <cell r="R759">
            <v>51.87</v>
          </cell>
        </row>
        <row r="760">
          <cell r="D760" t="str">
            <v>2009/4</v>
          </cell>
          <cell r="E760">
            <v>16.25</v>
          </cell>
          <cell r="G760">
            <v>4.76</v>
          </cell>
          <cell r="H760">
            <v>21.01</v>
          </cell>
          <cell r="J760">
            <v>30.86</v>
          </cell>
          <cell r="Q760">
            <v>30.86</v>
          </cell>
          <cell r="R760">
            <v>51.87</v>
          </cell>
        </row>
        <row r="761">
          <cell r="D761" t="str">
            <v>2009/5</v>
          </cell>
          <cell r="E761">
            <v>13.77</v>
          </cell>
          <cell r="G761">
            <v>4.03</v>
          </cell>
          <cell r="H761">
            <v>17.8</v>
          </cell>
          <cell r="J761">
            <v>26.15</v>
          </cell>
          <cell r="Q761">
            <v>26.15</v>
          </cell>
          <cell r="R761">
            <v>43.95</v>
          </cell>
        </row>
        <row r="762">
          <cell r="D762" t="str">
            <v>2009/6</v>
          </cell>
          <cell r="E762">
            <v>14.35</v>
          </cell>
          <cell r="G762">
            <v>4.2</v>
          </cell>
          <cell r="H762">
            <v>18.55</v>
          </cell>
          <cell r="J762">
            <v>27.26</v>
          </cell>
          <cell r="Q762">
            <v>27.26</v>
          </cell>
          <cell r="R762">
            <v>45.81</v>
          </cell>
        </row>
        <row r="763">
          <cell r="D763" t="str">
            <v>2009/7</v>
          </cell>
          <cell r="E763">
            <v>1.35</v>
          </cell>
          <cell r="G763">
            <v>0.39999999999999947</v>
          </cell>
          <cell r="H763">
            <v>1.75</v>
          </cell>
          <cell r="J763">
            <v>2.56</v>
          </cell>
          <cell r="Q763">
            <v>2.56</v>
          </cell>
          <cell r="R763">
            <v>4.3099999999999996</v>
          </cell>
        </row>
        <row r="764">
          <cell r="D764" t="str">
            <v>2009/8</v>
          </cell>
          <cell r="E764">
            <v>7.85</v>
          </cell>
          <cell r="G764">
            <v>2.2999999999999998</v>
          </cell>
          <cell r="H764">
            <v>10.15</v>
          </cell>
          <cell r="J764">
            <v>14.91</v>
          </cell>
          <cell r="Q764">
            <v>14.91</v>
          </cell>
          <cell r="R764">
            <v>25.06</v>
          </cell>
        </row>
        <row r="765">
          <cell r="D765" t="str">
            <v>2009/9</v>
          </cell>
          <cell r="E765">
            <v>7.34</v>
          </cell>
          <cell r="G765">
            <v>2.15</v>
          </cell>
          <cell r="H765">
            <v>9.49</v>
          </cell>
          <cell r="J765">
            <v>13.93</v>
          </cell>
          <cell r="Q765">
            <v>13.93</v>
          </cell>
          <cell r="R765">
            <v>23.42</v>
          </cell>
        </row>
        <row r="766">
          <cell r="D766" t="str">
            <v>2009/10</v>
          </cell>
          <cell r="E766">
            <v>4.33</v>
          </cell>
          <cell r="G766">
            <v>1.27</v>
          </cell>
          <cell r="H766">
            <v>5.6</v>
          </cell>
          <cell r="J766">
            <v>8.2200000000000006</v>
          </cell>
          <cell r="Q766">
            <v>8.2200000000000006</v>
          </cell>
          <cell r="R766">
            <v>13.82</v>
          </cell>
        </row>
        <row r="767">
          <cell r="D767" t="str">
            <v>2009/11</v>
          </cell>
          <cell r="E767">
            <v>1.53</v>
          </cell>
          <cell r="G767">
            <v>0.45</v>
          </cell>
          <cell r="H767">
            <v>1.98</v>
          </cell>
          <cell r="J767">
            <v>2.9</v>
          </cell>
          <cell r="Q767">
            <v>2.9</v>
          </cell>
          <cell r="R767">
            <v>4.88</v>
          </cell>
        </row>
        <row r="768">
          <cell r="D768" t="str">
            <v>2009/12</v>
          </cell>
          <cell r="E768">
            <v>1.53</v>
          </cell>
          <cell r="G768">
            <v>0.45</v>
          </cell>
          <cell r="H768">
            <v>1.98</v>
          </cell>
          <cell r="J768">
            <v>2.9</v>
          </cell>
          <cell r="Q768">
            <v>2.9</v>
          </cell>
          <cell r="R768">
            <v>4.88</v>
          </cell>
        </row>
        <row r="769">
          <cell r="C769" t="str">
            <v>Total A0200F</v>
          </cell>
          <cell r="E769">
            <v>111.96</v>
          </cell>
          <cell r="G769">
            <v>32.79</v>
          </cell>
          <cell r="H769">
            <v>144.75</v>
          </cell>
          <cell r="J769">
            <v>212.57</v>
          </cell>
          <cell r="Q769">
            <v>212.57</v>
          </cell>
          <cell r="R769">
            <v>357.32</v>
          </cell>
        </row>
        <row r="770">
          <cell r="C770" t="str">
            <v>A0200D</v>
          </cell>
          <cell r="D770" t="str">
            <v>2009/1</v>
          </cell>
          <cell r="E770">
            <v>2168.81</v>
          </cell>
          <cell r="G770">
            <v>487.11</v>
          </cell>
          <cell r="H770">
            <v>2655.92</v>
          </cell>
          <cell r="J770">
            <v>3143.04</v>
          </cell>
          <cell r="Q770">
            <v>3143.04</v>
          </cell>
          <cell r="R770">
            <v>5798.96</v>
          </cell>
        </row>
        <row r="771">
          <cell r="D771" t="str">
            <v>2009/2</v>
          </cell>
          <cell r="E771">
            <v>2129.4</v>
          </cell>
          <cell r="G771">
            <v>478.26</v>
          </cell>
          <cell r="H771">
            <v>2607.66</v>
          </cell>
          <cell r="J771">
            <v>3085.92</v>
          </cell>
          <cell r="Q771">
            <v>3085.92</v>
          </cell>
          <cell r="R771">
            <v>5693.58</v>
          </cell>
        </row>
        <row r="772">
          <cell r="D772" t="str">
            <v>2009/3</v>
          </cell>
          <cell r="E772">
            <v>2107.52</v>
          </cell>
          <cell r="G772">
            <v>473.35</v>
          </cell>
          <cell r="H772">
            <v>2580.87</v>
          </cell>
          <cell r="J772">
            <v>3054.22</v>
          </cell>
          <cell r="Q772">
            <v>3054.22</v>
          </cell>
          <cell r="R772">
            <v>5635.09</v>
          </cell>
        </row>
        <row r="773">
          <cell r="D773" t="str">
            <v>2009/4</v>
          </cell>
          <cell r="E773">
            <v>1814.79</v>
          </cell>
          <cell r="G773">
            <v>407.6</v>
          </cell>
          <cell r="H773">
            <v>2222.39</v>
          </cell>
          <cell r="J773">
            <v>2629.99</v>
          </cell>
          <cell r="Q773">
            <v>2629.99</v>
          </cell>
          <cell r="R773">
            <v>4852.38</v>
          </cell>
        </row>
        <row r="774">
          <cell r="D774" t="str">
            <v>2009/5</v>
          </cell>
          <cell r="E774">
            <v>1984.51</v>
          </cell>
          <cell r="G774">
            <v>445.72</v>
          </cell>
          <cell r="H774">
            <v>2430.23</v>
          </cell>
          <cell r="J774">
            <v>2875.95</v>
          </cell>
          <cell r="Q774">
            <v>2875.95</v>
          </cell>
          <cell r="R774">
            <v>5306.18</v>
          </cell>
        </row>
        <row r="775">
          <cell r="D775" t="str">
            <v>2009/6</v>
          </cell>
          <cell r="E775">
            <v>1938.43</v>
          </cell>
          <cell r="G775">
            <v>435.37</v>
          </cell>
          <cell r="H775">
            <v>2373.8000000000002</v>
          </cell>
          <cell r="J775">
            <v>2809.17</v>
          </cell>
          <cell r="Q775">
            <v>2809.17</v>
          </cell>
          <cell r="R775">
            <v>5182.97</v>
          </cell>
        </row>
        <row r="776">
          <cell r="D776" t="str">
            <v>2009/7</v>
          </cell>
          <cell r="E776">
            <v>2030.79</v>
          </cell>
          <cell r="G776">
            <v>456.11</v>
          </cell>
          <cell r="H776">
            <v>2486.9</v>
          </cell>
          <cell r="J776">
            <v>2943.02</v>
          </cell>
          <cell r="Q776">
            <v>2943.02</v>
          </cell>
          <cell r="R776">
            <v>5429.92</v>
          </cell>
        </row>
        <row r="777">
          <cell r="D777" t="str">
            <v>2009/8</v>
          </cell>
          <cell r="E777">
            <v>2002.65</v>
          </cell>
          <cell r="G777">
            <v>449.79</v>
          </cell>
          <cell r="H777">
            <v>2452.44</v>
          </cell>
          <cell r="J777">
            <v>2902.23</v>
          </cell>
          <cell r="Q777">
            <v>2902.23</v>
          </cell>
          <cell r="R777">
            <v>5354.67</v>
          </cell>
        </row>
        <row r="778">
          <cell r="D778" t="str">
            <v>2009/9</v>
          </cell>
          <cell r="E778">
            <v>1978.91</v>
          </cell>
          <cell r="G778">
            <v>444.46</v>
          </cell>
          <cell r="H778">
            <v>2423.37</v>
          </cell>
          <cell r="J778">
            <v>2867.83</v>
          </cell>
          <cell r="Q778">
            <v>2867.83</v>
          </cell>
          <cell r="R778">
            <v>5291.2</v>
          </cell>
        </row>
        <row r="779">
          <cell r="D779" t="str">
            <v>2009/10</v>
          </cell>
          <cell r="E779">
            <v>1811.3</v>
          </cell>
          <cell r="G779">
            <v>406.82</v>
          </cell>
          <cell r="H779">
            <v>2218.12</v>
          </cell>
          <cell r="J779">
            <v>2624.93</v>
          </cell>
          <cell r="Q779">
            <v>2624.93</v>
          </cell>
          <cell r="R779">
            <v>4843.05</v>
          </cell>
        </row>
        <row r="780">
          <cell r="D780" t="str">
            <v>2009/11</v>
          </cell>
          <cell r="E780">
            <v>1828.34</v>
          </cell>
          <cell r="G780">
            <v>410.64</v>
          </cell>
          <cell r="H780">
            <v>2238.98</v>
          </cell>
          <cell r="J780">
            <v>2649.62</v>
          </cell>
          <cell r="Q780">
            <v>2649.62</v>
          </cell>
          <cell r="R780">
            <v>4888.6000000000004</v>
          </cell>
        </row>
        <row r="781">
          <cell r="D781" t="str">
            <v>2009/12</v>
          </cell>
          <cell r="E781">
            <v>1823.41</v>
          </cell>
          <cell r="G781">
            <v>409.54</v>
          </cell>
          <cell r="H781">
            <v>2232.9499999999998</v>
          </cell>
          <cell r="J781">
            <v>2642.49</v>
          </cell>
          <cell r="Q781">
            <v>2642.49</v>
          </cell>
          <cell r="R781">
            <v>4875.4399999999996</v>
          </cell>
        </row>
        <row r="782">
          <cell r="C782" t="str">
            <v>Total A0200D</v>
          </cell>
          <cell r="E782">
            <v>23618.86</v>
          </cell>
          <cell r="G782">
            <v>5304.77</v>
          </cell>
          <cell r="H782">
            <v>28923.63</v>
          </cell>
          <cell r="J782">
            <v>34228.410000000003</v>
          </cell>
          <cell r="Q782">
            <v>34228.410000000003</v>
          </cell>
          <cell r="R782">
            <v>63152.04</v>
          </cell>
        </row>
        <row r="783">
          <cell r="C783" t="str">
            <v>A0200H</v>
          </cell>
          <cell r="D783" t="str">
            <v>2009/1</v>
          </cell>
          <cell r="E783">
            <v>29.05</v>
          </cell>
          <cell r="G783">
            <v>5.57</v>
          </cell>
          <cell r="H783">
            <v>34.619999999999997</v>
          </cell>
          <cell r="J783">
            <v>36.08</v>
          </cell>
          <cell r="Q783">
            <v>36.08</v>
          </cell>
          <cell r="R783">
            <v>70.7</v>
          </cell>
        </row>
        <row r="784">
          <cell r="D784" t="str">
            <v>2009/2</v>
          </cell>
          <cell r="E784">
            <v>30.65</v>
          </cell>
          <cell r="G784">
            <v>5.88</v>
          </cell>
          <cell r="H784">
            <v>36.53</v>
          </cell>
          <cell r="J784">
            <v>38.07</v>
          </cell>
          <cell r="Q784">
            <v>38.07</v>
          </cell>
          <cell r="R784">
            <v>74.599999999999994</v>
          </cell>
        </row>
        <row r="785">
          <cell r="D785" t="str">
            <v>2009/3</v>
          </cell>
          <cell r="E785">
            <v>28.12</v>
          </cell>
          <cell r="G785">
            <v>5.39</v>
          </cell>
          <cell r="H785">
            <v>33.51</v>
          </cell>
          <cell r="J785">
            <v>34.94</v>
          </cell>
          <cell r="Q785">
            <v>34.94</v>
          </cell>
          <cell r="R785">
            <v>68.45</v>
          </cell>
        </row>
        <row r="786">
          <cell r="D786" t="str">
            <v>2009/4</v>
          </cell>
          <cell r="E786">
            <v>27.52</v>
          </cell>
          <cell r="G786">
            <v>5.28</v>
          </cell>
          <cell r="H786">
            <v>32.799999999999997</v>
          </cell>
          <cell r="J786">
            <v>34.19</v>
          </cell>
          <cell r="Q786">
            <v>34.19</v>
          </cell>
          <cell r="R786">
            <v>66.989999999999995</v>
          </cell>
        </row>
        <row r="787">
          <cell r="D787" t="str">
            <v>2009/5</v>
          </cell>
          <cell r="E787">
            <v>26.79</v>
          </cell>
          <cell r="G787">
            <v>5.14</v>
          </cell>
          <cell r="H787">
            <v>31.93</v>
          </cell>
          <cell r="J787">
            <v>33.29</v>
          </cell>
          <cell r="Q787">
            <v>33.29</v>
          </cell>
          <cell r="R787">
            <v>65.22</v>
          </cell>
        </row>
        <row r="788">
          <cell r="D788" t="str">
            <v>2009/6</v>
          </cell>
          <cell r="E788">
            <v>26.23</v>
          </cell>
          <cell r="G788">
            <v>5.03</v>
          </cell>
          <cell r="H788">
            <v>31.26</v>
          </cell>
          <cell r="J788">
            <v>32.590000000000003</v>
          </cell>
          <cell r="Q788">
            <v>32.590000000000003</v>
          </cell>
          <cell r="R788">
            <v>63.85</v>
          </cell>
        </row>
        <row r="789">
          <cell r="D789" t="str">
            <v>2009/7</v>
          </cell>
          <cell r="E789">
            <v>28.48</v>
          </cell>
          <cell r="G789">
            <v>5.46</v>
          </cell>
          <cell r="H789">
            <v>33.94</v>
          </cell>
          <cell r="J789">
            <v>35.39</v>
          </cell>
          <cell r="Q789">
            <v>35.39</v>
          </cell>
          <cell r="R789">
            <v>69.33</v>
          </cell>
        </row>
        <row r="790">
          <cell r="D790" t="str">
            <v>2009/8</v>
          </cell>
          <cell r="E790">
            <v>27.99</v>
          </cell>
          <cell r="G790">
            <v>5.37</v>
          </cell>
          <cell r="H790">
            <v>33.36</v>
          </cell>
          <cell r="J790">
            <v>34.770000000000003</v>
          </cell>
          <cell r="Q790">
            <v>34.770000000000003</v>
          </cell>
          <cell r="R790">
            <v>68.13</v>
          </cell>
        </row>
        <row r="791">
          <cell r="D791" t="str">
            <v>2009/9</v>
          </cell>
          <cell r="E791">
            <v>27.83</v>
          </cell>
          <cell r="G791">
            <v>5.34</v>
          </cell>
          <cell r="H791">
            <v>33.17</v>
          </cell>
          <cell r="J791">
            <v>34.590000000000003</v>
          </cell>
          <cell r="Q791">
            <v>34.590000000000003</v>
          </cell>
          <cell r="R791">
            <v>67.760000000000005</v>
          </cell>
        </row>
        <row r="792">
          <cell r="D792" t="str">
            <v>2009/10</v>
          </cell>
          <cell r="E792">
            <v>22.63</v>
          </cell>
          <cell r="G792">
            <v>4.34</v>
          </cell>
          <cell r="H792">
            <v>26.97</v>
          </cell>
          <cell r="J792">
            <v>28.11</v>
          </cell>
          <cell r="Q792">
            <v>28.11</v>
          </cell>
          <cell r="R792">
            <v>55.08</v>
          </cell>
        </row>
        <row r="793">
          <cell r="D793" t="str">
            <v>2009/11</v>
          </cell>
          <cell r="E793">
            <v>24.24</v>
          </cell>
          <cell r="G793">
            <v>4.6500000000000004</v>
          </cell>
          <cell r="H793">
            <v>28.89</v>
          </cell>
          <cell r="J793">
            <v>30.12</v>
          </cell>
          <cell r="Q793">
            <v>30.12</v>
          </cell>
          <cell r="R793">
            <v>59.01</v>
          </cell>
        </row>
        <row r="794">
          <cell r="D794" t="str">
            <v>2009/12</v>
          </cell>
          <cell r="E794">
            <v>25.52</v>
          </cell>
          <cell r="G794">
            <v>4.8899999999999997</v>
          </cell>
          <cell r="H794">
            <v>30.41</v>
          </cell>
          <cell r="J794">
            <v>31.7</v>
          </cell>
          <cell r="Q794">
            <v>31.7</v>
          </cell>
          <cell r="R794">
            <v>62.11</v>
          </cell>
        </row>
        <row r="795">
          <cell r="C795" t="str">
            <v>Total A0200H</v>
          </cell>
          <cell r="E795">
            <v>325.05</v>
          </cell>
          <cell r="G795">
            <v>62.34</v>
          </cell>
          <cell r="H795">
            <v>387.39</v>
          </cell>
          <cell r="J795">
            <v>403.84</v>
          </cell>
          <cell r="Q795">
            <v>403.84</v>
          </cell>
          <cell r="R795">
            <v>791.23</v>
          </cell>
        </row>
        <row r="796">
          <cell r="C796" t="str">
            <v>A0200I</v>
          </cell>
          <cell r="D796" t="str">
            <v>2009/1</v>
          </cell>
          <cell r="E796">
            <v>9.4600000000000009</v>
          </cell>
          <cell r="G796">
            <v>1.85</v>
          </cell>
          <cell r="H796">
            <v>11.31</v>
          </cell>
          <cell r="J796">
            <v>11.92</v>
          </cell>
          <cell r="Q796">
            <v>11.92</v>
          </cell>
          <cell r="R796">
            <v>23.23</v>
          </cell>
        </row>
        <row r="797">
          <cell r="D797" t="str">
            <v>2009/2</v>
          </cell>
          <cell r="E797">
            <v>9.4600000000000009</v>
          </cell>
          <cell r="G797">
            <v>1.85</v>
          </cell>
          <cell r="H797">
            <v>11.31</v>
          </cell>
          <cell r="J797">
            <v>11.92</v>
          </cell>
          <cell r="Q797">
            <v>11.92</v>
          </cell>
          <cell r="R797">
            <v>23.23</v>
          </cell>
        </row>
        <row r="798">
          <cell r="D798" t="str">
            <v>2009/3</v>
          </cell>
          <cell r="E798">
            <v>9.4600000000000009</v>
          </cell>
          <cell r="G798">
            <v>1.85</v>
          </cell>
          <cell r="H798">
            <v>11.31</v>
          </cell>
          <cell r="J798">
            <v>11.92</v>
          </cell>
          <cell r="Q798">
            <v>11.92</v>
          </cell>
          <cell r="R798">
            <v>23.23</v>
          </cell>
        </row>
        <row r="799">
          <cell r="D799" t="str">
            <v>2009/4</v>
          </cell>
          <cell r="E799">
            <v>9.4600000000000009</v>
          </cell>
          <cell r="G799">
            <v>1.85</v>
          </cell>
          <cell r="H799">
            <v>11.31</v>
          </cell>
          <cell r="J799">
            <v>11.92</v>
          </cell>
          <cell r="Q799">
            <v>11.92</v>
          </cell>
          <cell r="R799">
            <v>23.23</v>
          </cell>
        </row>
        <row r="800">
          <cell r="D800" t="str">
            <v>2009/5</v>
          </cell>
          <cell r="E800">
            <v>7.74</v>
          </cell>
          <cell r="G800">
            <v>1.51</v>
          </cell>
          <cell r="H800">
            <v>9.25</v>
          </cell>
          <cell r="J800">
            <v>9.76</v>
          </cell>
          <cell r="Q800">
            <v>9.76</v>
          </cell>
          <cell r="R800">
            <v>19.010000000000002</v>
          </cell>
        </row>
        <row r="801">
          <cell r="D801" t="str">
            <v>2009/6</v>
          </cell>
          <cell r="E801">
            <v>7.31</v>
          </cell>
          <cell r="G801">
            <v>1.43</v>
          </cell>
          <cell r="H801">
            <v>8.74</v>
          </cell>
          <cell r="J801">
            <v>9.2100000000000009</v>
          </cell>
          <cell r="Q801">
            <v>9.2100000000000009</v>
          </cell>
          <cell r="R801">
            <v>17.95</v>
          </cell>
        </row>
        <row r="802">
          <cell r="D802" t="str">
            <v>2009/7</v>
          </cell>
          <cell r="E802">
            <v>9.89</v>
          </cell>
          <cell r="G802">
            <v>1.93</v>
          </cell>
          <cell r="H802">
            <v>11.82</v>
          </cell>
          <cell r="J802">
            <v>12.47</v>
          </cell>
          <cell r="Q802">
            <v>12.47</v>
          </cell>
          <cell r="R802">
            <v>24.29</v>
          </cell>
        </row>
        <row r="803">
          <cell r="D803" t="str">
            <v>2009/8</v>
          </cell>
          <cell r="E803">
            <v>9.4600000000000009</v>
          </cell>
          <cell r="G803">
            <v>1.85</v>
          </cell>
          <cell r="H803">
            <v>11.31</v>
          </cell>
          <cell r="J803">
            <v>11.92</v>
          </cell>
          <cell r="Q803">
            <v>11.92</v>
          </cell>
          <cell r="R803">
            <v>23.23</v>
          </cell>
        </row>
        <row r="804">
          <cell r="D804" t="str">
            <v>2009/9</v>
          </cell>
          <cell r="E804">
            <v>9.4600000000000009</v>
          </cell>
          <cell r="G804">
            <v>1.85</v>
          </cell>
          <cell r="H804">
            <v>11.31</v>
          </cell>
          <cell r="J804">
            <v>11.92</v>
          </cell>
          <cell r="Q804">
            <v>11.92</v>
          </cell>
          <cell r="R804">
            <v>23.23</v>
          </cell>
        </row>
        <row r="805">
          <cell r="D805" t="str">
            <v>2009/10</v>
          </cell>
          <cell r="E805">
            <v>6.88</v>
          </cell>
          <cell r="G805">
            <v>1.34</v>
          </cell>
          <cell r="H805">
            <v>8.2200000000000006</v>
          </cell>
          <cell r="J805">
            <v>8.68</v>
          </cell>
          <cell r="Q805">
            <v>8.68</v>
          </cell>
          <cell r="R805">
            <v>16.899999999999999</v>
          </cell>
        </row>
        <row r="806">
          <cell r="D806" t="str">
            <v>2009/11</v>
          </cell>
          <cell r="E806">
            <v>9.4600000000000009</v>
          </cell>
          <cell r="G806">
            <v>1.85</v>
          </cell>
          <cell r="H806">
            <v>11.31</v>
          </cell>
          <cell r="J806">
            <v>11.92</v>
          </cell>
          <cell r="Q806">
            <v>11.92</v>
          </cell>
          <cell r="R806">
            <v>23.23</v>
          </cell>
        </row>
        <row r="807">
          <cell r="D807" t="str">
            <v>2009/12</v>
          </cell>
          <cell r="E807">
            <v>9.4600000000000009</v>
          </cell>
          <cell r="G807">
            <v>1.85</v>
          </cell>
          <cell r="H807">
            <v>11.31</v>
          </cell>
          <cell r="J807">
            <v>11.92</v>
          </cell>
          <cell r="Q807">
            <v>11.92</v>
          </cell>
          <cell r="R807">
            <v>23.23</v>
          </cell>
        </row>
        <row r="808">
          <cell r="C808" t="str">
            <v>Total A0200I</v>
          </cell>
          <cell r="E808">
            <v>107.5</v>
          </cell>
          <cell r="G808">
            <v>21.01</v>
          </cell>
          <cell r="H808">
            <v>128.51</v>
          </cell>
          <cell r="J808">
            <v>135.47999999999999</v>
          </cell>
          <cell r="Q808">
            <v>135.47999999999999</v>
          </cell>
          <cell r="R808">
            <v>263.99</v>
          </cell>
        </row>
        <row r="809">
          <cell r="C809" t="str">
            <v>A0200E</v>
          </cell>
          <cell r="D809" t="str">
            <v>2009/8</v>
          </cell>
          <cell r="E809">
            <v>2.42</v>
          </cell>
          <cell r="F809">
            <v>4.9000000000000004</v>
          </cell>
          <cell r="G809">
            <v>4.3</v>
          </cell>
          <cell r="H809">
            <v>11.62</v>
          </cell>
          <cell r="J809">
            <v>5.17</v>
          </cell>
          <cell r="Q809">
            <v>5.17</v>
          </cell>
          <cell r="R809">
            <v>16.79</v>
          </cell>
        </row>
        <row r="810">
          <cell r="D810" t="str">
            <v>2009/10</v>
          </cell>
          <cell r="E810">
            <v>6.92</v>
          </cell>
          <cell r="F810">
            <v>14.06</v>
          </cell>
          <cell r="G810">
            <v>12.36</v>
          </cell>
          <cell r="H810">
            <v>33.340000000000003</v>
          </cell>
          <cell r="J810">
            <v>14.83</v>
          </cell>
          <cell r="Q810">
            <v>14.83</v>
          </cell>
          <cell r="R810">
            <v>48.17</v>
          </cell>
        </row>
        <row r="811">
          <cell r="D811" t="str">
            <v>2009/11</v>
          </cell>
          <cell r="E811">
            <v>3.07</v>
          </cell>
          <cell r="F811">
            <v>6.24</v>
          </cell>
          <cell r="G811">
            <v>5.48</v>
          </cell>
          <cell r="H811">
            <v>14.79</v>
          </cell>
          <cell r="J811">
            <v>6.57</v>
          </cell>
          <cell r="Q811">
            <v>6.57</v>
          </cell>
          <cell r="R811">
            <v>21.36</v>
          </cell>
        </row>
        <row r="812">
          <cell r="D812" t="str">
            <v>2009/12</v>
          </cell>
          <cell r="E812">
            <v>3.54</v>
          </cell>
          <cell r="F812">
            <v>7.2</v>
          </cell>
          <cell r="G812">
            <v>6.33</v>
          </cell>
          <cell r="H812">
            <v>17.07</v>
          </cell>
          <cell r="J812">
            <v>7.59</v>
          </cell>
          <cell r="Q812">
            <v>7.59</v>
          </cell>
          <cell r="R812">
            <v>24.66</v>
          </cell>
        </row>
        <row r="813">
          <cell r="C813" t="str">
            <v>Total A0200E</v>
          </cell>
          <cell r="E813">
            <v>15.95</v>
          </cell>
          <cell r="F813">
            <v>32.4</v>
          </cell>
          <cell r="G813">
            <v>28.47</v>
          </cell>
          <cell r="H813">
            <v>76.819999999999993</v>
          </cell>
          <cell r="J813">
            <v>34.159999999999997</v>
          </cell>
          <cell r="Q813">
            <v>34.159999999999997</v>
          </cell>
          <cell r="R813">
            <v>110.98</v>
          </cell>
        </row>
        <row r="814">
          <cell r="C814" t="str">
            <v>A0200C</v>
          </cell>
          <cell r="D814" t="str">
            <v>2009/1</v>
          </cell>
          <cell r="E814">
            <v>1858.63</v>
          </cell>
          <cell r="F814">
            <v>1808.06</v>
          </cell>
          <cell r="G814">
            <v>1681.61</v>
          </cell>
          <cell r="H814">
            <v>5348.3</v>
          </cell>
          <cell r="J814">
            <v>3923.78</v>
          </cell>
          <cell r="Q814">
            <v>3923.78</v>
          </cell>
          <cell r="R814">
            <v>9272.08</v>
          </cell>
        </row>
        <row r="815">
          <cell r="D815" t="str">
            <v>2009/2</v>
          </cell>
          <cell r="E815">
            <v>1777.66</v>
          </cell>
          <cell r="F815">
            <v>1729.28</v>
          </cell>
          <cell r="G815">
            <v>1608.35</v>
          </cell>
          <cell r="H815">
            <v>5115.29</v>
          </cell>
          <cell r="J815">
            <v>3752.82</v>
          </cell>
          <cell r="Q815">
            <v>3752.82</v>
          </cell>
          <cell r="R815">
            <v>8868.11</v>
          </cell>
        </row>
        <row r="816">
          <cell r="D816" t="str">
            <v>2009/3</v>
          </cell>
          <cell r="E816">
            <v>1576.64</v>
          </cell>
          <cell r="F816">
            <v>1533.73</v>
          </cell>
          <cell r="G816">
            <v>1426.47</v>
          </cell>
          <cell r="H816">
            <v>4536.84</v>
          </cell>
          <cell r="J816">
            <v>3328.45</v>
          </cell>
          <cell r="Q816">
            <v>3328.45</v>
          </cell>
          <cell r="R816">
            <v>7865.29</v>
          </cell>
        </row>
        <row r="817">
          <cell r="D817" t="str">
            <v>2009/4</v>
          </cell>
          <cell r="E817">
            <v>1604.21</v>
          </cell>
          <cell r="F817">
            <v>1560.55</v>
          </cell>
          <cell r="G817">
            <v>1451.42</v>
          </cell>
          <cell r="H817">
            <v>4616.18</v>
          </cell>
          <cell r="J817">
            <v>3386.65</v>
          </cell>
          <cell r="Q817">
            <v>3386.65</v>
          </cell>
          <cell r="R817">
            <v>8002.83</v>
          </cell>
        </row>
        <row r="818">
          <cell r="D818" t="str">
            <v>2009/5</v>
          </cell>
          <cell r="E818">
            <v>1355.39</v>
          </cell>
          <cell r="F818">
            <v>1318.5</v>
          </cell>
          <cell r="G818">
            <v>1226.29</v>
          </cell>
          <cell r="H818">
            <v>3900.18</v>
          </cell>
          <cell r="J818">
            <v>2861.35</v>
          </cell>
          <cell r="Q818">
            <v>2861.35</v>
          </cell>
          <cell r="R818">
            <v>6761.53</v>
          </cell>
        </row>
        <row r="819">
          <cell r="D819" t="str">
            <v>2009/6</v>
          </cell>
          <cell r="E819">
            <v>1229.57</v>
          </cell>
          <cell r="F819">
            <v>1196.1099999999999</v>
          </cell>
          <cell r="G819">
            <v>1112.46</v>
          </cell>
          <cell r="H819">
            <v>3538.14</v>
          </cell>
          <cell r="J819">
            <v>2595.7399999999998</v>
          </cell>
          <cell r="Q819">
            <v>2595.7399999999998</v>
          </cell>
          <cell r="R819">
            <v>6133.88</v>
          </cell>
        </row>
        <row r="820">
          <cell r="D820" t="str">
            <v>2009/7</v>
          </cell>
          <cell r="E820">
            <v>1184.8900000000001</v>
          </cell>
          <cell r="F820">
            <v>1152.6500000000001</v>
          </cell>
          <cell r="G820">
            <v>1072.04</v>
          </cell>
          <cell r="H820">
            <v>3409.58</v>
          </cell>
          <cell r="J820">
            <v>2501.44</v>
          </cell>
          <cell r="Q820">
            <v>2501.44</v>
          </cell>
          <cell r="R820">
            <v>5911.02</v>
          </cell>
        </row>
        <row r="821">
          <cell r="D821" t="str">
            <v>2009/8</v>
          </cell>
          <cell r="E821">
            <v>1116.5899999999999</v>
          </cell>
          <cell r="F821">
            <v>1086.21</v>
          </cell>
          <cell r="G821">
            <v>1010.24</v>
          </cell>
          <cell r="H821">
            <v>3213.04</v>
          </cell>
          <cell r="J821">
            <v>2357.2399999999998</v>
          </cell>
          <cell r="Q821">
            <v>2357.2399999999998</v>
          </cell>
          <cell r="R821">
            <v>5570.28</v>
          </cell>
        </row>
        <row r="822">
          <cell r="D822" t="str">
            <v>2009/9</v>
          </cell>
          <cell r="E822">
            <v>1010.59</v>
          </cell>
          <cell r="F822">
            <v>983.08</v>
          </cell>
          <cell r="G822">
            <v>914.33</v>
          </cell>
          <cell r="H822">
            <v>2908</v>
          </cell>
          <cell r="J822">
            <v>2133.4499999999998</v>
          </cell>
          <cell r="Q822">
            <v>2133.4499999999998</v>
          </cell>
          <cell r="R822">
            <v>5041.45</v>
          </cell>
        </row>
        <row r="823">
          <cell r="D823" t="str">
            <v>2009/10</v>
          </cell>
          <cell r="E823">
            <v>980.96</v>
          </cell>
          <cell r="F823">
            <v>954.28</v>
          </cell>
          <cell r="G823">
            <v>887.54</v>
          </cell>
          <cell r="H823">
            <v>2822.78</v>
          </cell>
          <cell r="J823">
            <v>2070.9299999999998</v>
          </cell>
          <cell r="Q823">
            <v>2070.9299999999998</v>
          </cell>
          <cell r="R823">
            <v>4893.71</v>
          </cell>
        </row>
        <row r="824">
          <cell r="D824" t="str">
            <v>2009/11</v>
          </cell>
          <cell r="E824">
            <v>841.14</v>
          </cell>
          <cell r="F824">
            <v>818.25</v>
          </cell>
          <cell r="G824">
            <v>761.02</v>
          </cell>
          <cell r="H824">
            <v>2420.41</v>
          </cell>
          <cell r="J824">
            <v>1775.72</v>
          </cell>
          <cell r="Q824">
            <v>1775.72</v>
          </cell>
          <cell r="R824">
            <v>4196.13</v>
          </cell>
        </row>
        <row r="825">
          <cell r="D825" t="str">
            <v>2009/12</v>
          </cell>
          <cell r="E825">
            <v>730.06</v>
          </cell>
          <cell r="F825">
            <v>710.18</v>
          </cell>
          <cell r="G825">
            <v>660.52</v>
          </cell>
          <cell r="H825">
            <v>2100.7600000000002</v>
          </cell>
          <cell r="J825">
            <v>1541.21</v>
          </cell>
          <cell r="Q825">
            <v>1541.21</v>
          </cell>
          <cell r="R825">
            <v>3641.97</v>
          </cell>
        </row>
        <row r="826">
          <cell r="C826" t="str">
            <v>Total A0200C</v>
          </cell>
          <cell r="E826">
            <v>15266.33</v>
          </cell>
          <cell r="F826">
            <v>14850.88</v>
          </cell>
          <cell r="G826">
            <v>13812.29</v>
          </cell>
          <cell r="H826">
            <v>43929.5</v>
          </cell>
          <cell r="J826">
            <v>32228.78</v>
          </cell>
          <cell r="Q826">
            <v>32228.78</v>
          </cell>
          <cell r="R826">
            <v>76158.28</v>
          </cell>
        </row>
        <row r="827">
          <cell r="C827" t="str">
            <v>A0200G</v>
          </cell>
          <cell r="D827" t="str">
            <v>2009/1</v>
          </cell>
          <cell r="E827">
            <v>8881.7999999999993</v>
          </cell>
          <cell r="F827">
            <v>8640.11</v>
          </cell>
          <cell r="G827">
            <v>8035.87</v>
          </cell>
          <cell r="H827">
            <v>25557.78</v>
          </cell>
          <cell r="J827">
            <v>18750.439999999999</v>
          </cell>
          <cell r="Q827">
            <v>18750.439999999999</v>
          </cell>
          <cell r="R827">
            <v>44308.22</v>
          </cell>
        </row>
        <row r="828">
          <cell r="D828" t="str">
            <v>2009/2</v>
          </cell>
          <cell r="E828">
            <v>9344.65</v>
          </cell>
          <cell r="F828">
            <v>9089.32</v>
          </cell>
          <cell r="G828">
            <v>8453.35</v>
          </cell>
          <cell r="H828">
            <v>26887.32</v>
          </cell>
          <cell r="J828">
            <v>19534.16</v>
          </cell>
          <cell r="Q828">
            <v>19534.16</v>
          </cell>
          <cell r="R828">
            <v>46421.48</v>
          </cell>
        </row>
        <row r="829">
          <cell r="D829" t="str">
            <v>2009/3</v>
          </cell>
          <cell r="E829">
            <v>9142.26</v>
          </cell>
          <cell r="F829">
            <v>8892.4699999999993</v>
          </cell>
          <cell r="G829">
            <v>8270.27</v>
          </cell>
          <cell r="H829">
            <v>26305</v>
          </cell>
          <cell r="J829">
            <v>19111.09</v>
          </cell>
          <cell r="Q829">
            <v>19111.09</v>
          </cell>
          <cell r="R829">
            <v>45416.09</v>
          </cell>
        </row>
        <row r="830">
          <cell r="D830" t="str">
            <v>2009/4</v>
          </cell>
          <cell r="E830">
            <v>9495.34</v>
          </cell>
          <cell r="F830">
            <v>9235.91</v>
          </cell>
          <cell r="G830">
            <v>8589.68</v>
          </cell>
          <cell r="H830">
            <v>27320.93</v>
          </cell>
          <cell r="J830">
            <v>19849.18</v>
          </cell>
          <cell r="Q830">
            <v>19849.18</v>
          </cell>
          <cell r="R830">
            <v>47170.11</v>
          </cell>
        </row>
        <row r="831">
          <cell r="D831" t="str">
            <v>2009/5</v>
          </cell>
          <cell r="E831">
            <v>9258.39</v>
          </cell>
          <cell r="F831">
            <v>9005.42</v>
          </cell>
          <cell r="G831">
            <v>8375.32</v>
          </cell>
          <cell r="H831">
            <v>26639.13</v>
          </cell>
          <cell r="J831">
            <v>19353.849999999999</v>
          </cell>
          <cell r="Q831">
            <v>19353.849999999999</v>
          </cell>
          <cell r="R831">
            <v>45992.98</v>
          </cell>
        </row>
        <row r="832">
          <cell r="D832" t="str">
            <v>2009/6</v>
          </cell>
          <cell r="E832">
            <v>9343.18</v>
          </cell>
          <cell r="F832">
            <v>9087.89</v>
          </cell>
          <cell r="G832">
            <v>8452.02</v>
          </cell>
          <cell r="H832">
            <v>26883.09</v>
          </cell>
          <cell r="J832">
            <v>19531.080000000002</v>
          </cell>
          <cell r="Q832">
            <v>19531.080000000002</v>
          </cell>
          <cell r="R832">
            <v>46414.17</v>
          </cell>
        </row>
        <row r="833">
          <cell r="D833" t="str">
            <v>2009/7</v>
          </cell>
          <cell r="E833">
            <v>9323.2199999999993</v>
          </cell>
          <cell r="F833">
            <v>9068.5</v>
          </cell>
          <cell r="G833">
            <v>8433.9699999999993</v>
          </cell>
          <cell r="H833">
            <v>26825.69</v>
          </cell>
          <cell r="J833">
            <v>19489.37</v>
          </cell>
          <cell r="Q833">
            <v>19489.37</v>
          </cell>
          <cell r="R833">
            <v>46315.06</v>
          </cell>
        </row>
        <row r="834">
          <cell r="D834" t="str">
            <v>2009/8</v>
          </cell>
          <cell r="E834">
            <v>9724.4500000000007</v>
          </cell>
          <cell r="F834">
            <v>9458.75</v>
          </cell>
          <cell r="G834">
            <v>8796.93</v>
          </cell>
          <cell r="H834">
            <v>27980.13</v>
          </cell>
          <cell r="J834">
            <v>20328.099999999999</v>
          </cell>
          <cell r="Q834">
            <v>20328.099999999999</v>
          </cell>
          <cell r="R834">
            <v>48308.23</v>
          </cell>
        </row>
        <row r="835">
          <cell r="D835" t="str">
            <v>2009/9</v>
          </cell>
          <cell r="E835">
            <v>9839.48</v>
          </cell>
          <cell r="F835">
            <v>9570.64</v>
          </cell>
          <cell r="G835">
            <v>8900.99</v>
          </cell>
          <cell r="H835">
            <v>28311.11</v>
          </cell>
          <cell r="J835">
            <v>20568.560000000001</v>
          </cell>
          <cell r="Q835">
            <v>20568.560000000001</v>
          </cell>
          <cell r="R835">
            <v>48879.67</v>
          </cell>
        </row>
        <row r="836">
          <cell r="D836" t="str">
            <v>2009/10</v>
          </cell>
          <cell r="E836">
            <v>9212.16</v>
          </cell>
          <cell r="F836">
            <v>8960.44</v>
          </cell>
          <cell r="G836">
            <v>8333.49</v>
          </cell>
          <cell r="H836">
            <v>26506.09</v>
          </cell>
          <cell r="J836">
            <v>19257.18</v>
          </cell>
          <cell r="Q836">
            <v>19257.18</v>
          </cell>
          <cell r="R836">
            <v>45763.27</v>
          </cell>
        </row>
        <row r="837">
          <cell r="D837" t="str">
            <v>2009/11</v>
          </cell>
          <cell r="E837">
            <v>8784.69</v>
          </cell>
          <cell r="F837">
            <v>8544.68</v>
          </cell>
          <cell r="G837">
            <v>7946.81</v>
          </cell>
          <cell r="H837">
            <v>25276.18</v>
          </cell>
          <cell r="J837">
            <v>18363.63</v>
          </cell>
          <cell r="Q837">
            <v>18363.63</v>
          </cell>
          <cell r="R837">
            <v>43639.81</v>
          </cell>
        </row>
        <row r="838">
          <cell r="D838" t="str">
            <v>2009/12</v>
          </cell>
          <cell r="E838">
            <v>8869.8799999999992</v>
          </cell>
          <cell r="F838">
            <v>8627.5300000000007</v>
          </cell>
          <cell r="G838">
            <v>8023.86</v>
          </cell>
          <cell r="H838">
            <v>25521.27</v>
          </cell>
          <cell r="J838">
            <v>18541.7</v>
          </cell>
          <cell r="Q838">
            <v>18541.7</v>
          </cell>
          <cell r="R838">
            <v>44062.97</v>
          </cell>
        </row>
        <row r="839">
          <cell r="C839" t="str">
            <v>Total A0200G</v>
          </cell>
          <cell r="E839">
            <v>111219.5</v>
          </cell>
          <cell r="F839">
            <v>108181.66</v>
          </cell>
          <cell r="G839">
            <v>100612.56</v>
          </cell>
          <cell r="H839">
            <v>320013.71999999997</v>
          </cell>
          <cell r="J839">
            <v>232678.34</v>
          </cell>
          <cell r="Q839">
            <v>232678.34</v>
          </cell>
          <cell r="R839">
            <v>552692.06000000006</v>
          </cell>
        </row>
        <row r="840">
          <cell r="C840" t="str">
            <v>A0200A</v>
          </cell>
          <cell r="D840" t="str">
            <v>2009/1</v>
          </cell>
          <cell r="E840">
            <v>23.18</v>
          </cell>
          <cell r="H840">
            <v>23.18</v>
          </cell>
          <cell r="R840">
            <v>23.18</v>
          </cell>
        </row>
        <row r="841">
          <cell r="D841" t="str">
            <v>2009/2</v>
          </cell>
          <cell r="E841">
            <v>2.4700000000000002</v>
          </cell>
          <cell r="H841">
            <v>2.4700000000000002</v>
          </cell>
          <cell r="R841">
            <v>2.4700000000000002</v>
          </cell>
        </row>
        <row r="842">
          <cell r="D842" t="str">
            <v>2009/3</v>
          </cell>
          <cell r="E842">
            <v>10.73</v>
          </cell>
          <cell r="H842">
            <v>10.73</v>
          </cell>
          <cell r="R842">
            <v>10.73</v>
          </cell>
        </row>
        <row r="843">
          <cell r="D843" t="str">
            <v>2009/4</v>
          </cell>
          <cell r="E843">
            <v>10.73</v>
          </cell>
          <cell r="H843">
            <v>10.73</v>
          </cell>
          <cell r="R843">
            <v>10.73</v>
          </cell>
        </row>
        <row r="844">
          <cell r="D844" t="str">
            <v>2009/5</v>
          </cell>
          <cell r="E844">
            <v>0.97</v>
          </cell>
          <cell r="H844">
            <v>0.97</v>
          </cell>
          <cell r="R844">
            <v>0.97</v>
          </cell>
        </row>
        <row r="845">
          <cell r="D845" t="str">
            <v>2009/6</v>
          </cell>
          <cell r="E845">
            <v>-4.58</v>
          </cell>
          <cell r="H845">
            <v>-4.58</v>
          </cell>
          <cell r="R845">
            <v>-4.58</v>
          </cell>
        </row>
        <row r="846">
          <cell r="D846" t="str">
            <v>2009/7</v>
          </cell>
          <cell r="E846">
            <v>5.52</v>
          </cell>
          <cell r="H846">
            <v>5.52</v>
          </cell>
          <cell r="R846">
            <v>5.52</v>
          </cell>
        </row>
        <row r="847">
          <cell r="D847" t="str">
            <v>2009/8</v>
          </cell>
          <cell r="E847">
            <v>2.36</v>
          </cell>
          <cell r="H847">
            <v>2.36</v>
          </cell>
          <cell r="R847">
            <v>2.36</v>
          </cell>
        </row>
        <row r="848">
          <cell r="D848" t="str">
            <v>2009/9</v>
          </cell>
          <cell r="E848">
            <v>-0.62</v>
          </cell>
          <cell r="H848">
            <v>-0.62</v>
          </cell>
          <cell r="R848">
            <v>-0.62</v>
          </cell>
        </row>
        <row r="849">
          <cell r="D849" t="str">
            <v>2009/10</v>
          </cell>
          <cell r="E849">
            <v>1.81</v>
          </cell>
          <cell r="H849">
            <v>1.81</v>
          </cell>
          <cell r="R849">
            <v>1.81</v>
          </cell>
        </row>
        <row r="850">
          <cell r="D850" t="str">
            <v>2009/11</v>
          </cell>
          <cell r="E850">
            <v>4.2300000000000004</v>
          </cell>
          <cell r="H850">
            <v>4.2300000000000004</v>
          </cell>
          <cell r="R850">
            <v>4.2300000000000004</v>
          </cell>
        </row>
        <row r="851">
          <cell r="D851" t="str">
            <v>2009/12</v>
          </cell>
          <cell r="E851">
            <v>3.6082248300317588E-16</v>
          </cell>
          <cell r="H851">
            <v>3.6082248300317588E-16</v>
          </cell>
          <cell r="R851">
            <v>3.6082248300317588E-16</v>
          </cell>
        </row>
        <row r="852">
          <cell r="C852" t="str">
            <v>Total A0200A</v>
          </cell>
          <cell r="E852">
            <v>56.8</v>
          </cell>
          <cell r="H852">
            <v>56.8</v>
          </cell>
          <cell r="R852">
            <v>56.8</v>
          </cell>
        </row>
        <row r="853">
          <cell r="C853" t="str">
            <v>A0200B</v>
          </cell>
          <cell r="D853" t="str">
            <v>2009/1</v>
          </cell>
          <cell r="E853">
            <v>0.04</v>
          </cell>
          <cell r="F853">
            <v>0.28000000000000003</v>
          </cell>
          <cell r="G853">
            <v>0.2</v>
          </cell>
          <cell r="H853">
            <v>0.52</v>
          </cell>
          <cell r="J853">
            <v>0.3</v>
          </cell>
          <cell r="Q853">
            <v>0.3</v>
          </cell>
          <cell r="R853">
            <v>0.82</v>
          </cell>
        </row>
        <row r="854">
          <cell r="D854" t="str">
            <v>2009/3</v>
          </cell>
          <cell r="E854">
            <v>0.04</v>
          </cell>
          <cell r="F854">
            <v>0.28000000000000003</v>
          </cell>
          <cell r="G854">
            <v>0.2</v>
          </cell>
          <cell r="H854">
            <v>0.52</v>
          </cell>
          <cell r="J854">
            <v>0.3</v>
          </cell>
          <cell r="Q854">
            <v>0.3</v>
          </cell>
          <cell r="R854">
            <v>0.82</v>
          </cell>
        </row>
        <row r="855">
          <cell r="D855" t="str">
            <v>2009/4</v>
          </cell>
          <cell r="E855">
            <v>0.04</v>
          </cell>
          <cell r="F855">
            <v>0.28000000000000003</v>
          </cell>
          <cell r="G855">
            <v>0.2</v>
          </cell>
          <cell r="H855">
            <v>0.52</v>
          </cell>
          <cell r="J855">
            <v>0.3</v>
          </cell>
          <cell r="Q855">
            <v>0.3</v>
          </cell>
          <cell r="R855">
            <v>0.82</v>
          </cell>
        </row>
        <row r="856">
          <cell r="D856" t="str">
            <v>2009/6</v>
          </cell>
          <cell r="E856">
            <v>-0.01</v>
          </cell>
          <cell r="F856">
            <v>-7.0000000000000007E-2</v>
          </cell>
          <cell r="G856">
            <v>-0.05</v>
          </cell>
          <cell r="H856">
            <v>-0.13</v>
          </cell>
          <cell r="J856">
            <v>-0.08</v>
          </cell>
          <cell r="Q856">
            <v>-0.08</v>
          </cell>
          <cell r="R856">
            <v>-0.21</v>
          </cell>
        </row>
        <row r="857">
          <cell r="D857" t="str">
            <v>2009/7</v>
          </cell>
          <cell r="E857">
            <v>0.05</v>
          </cell>
          <cell r="F857">
            <v>0.35</v>
          </cell>
          <cell r="G857">
            <v>0.25</v>
          </cell>
          <cell r="H857">
            <v>0.65</v>
          </cell>
          <cell r="J857">
            <v>0.38</v>
          </cell>
          <cell r="Q857">
            <v>0.38</v>
          </cell>
          <cell r="R857">
            <v>1.03</v>
          </cell>
        </row>
        <row r="858">
          <cell r="C858" t="str">
            <v>Total A0200B</v>
          </cell>
          <cell r="E858">
            <v>0.16</v>
          </cell>
          <cell r="F858">
            <v>1.1200000000000001</v>
          </cell>
          <cell r="G858">
            <v>0.8</v>
          </cell>
          <cell r="H858">
            <v>2.08</v>
          </cell>
          <cell r="J858">
            <v>1.2</v>
          </cell>
          <cell r="Q858">
            <v>1.2</v>
          </cell>
          <cell r="R858">
            <v>3.28</v>
          </cell>
        </row>
        <row r="859">
          <cell r="C859" t="str">
            <v>A0200K</v>
          </cell>
          <cell r="D859" t="str">
            <v>2009/10</v>
          </cell>
          <cell r="E859">
            <v>13.34</v>
          </cell>
          <cell r="F859">
            <v>14.63</v>
          </cell>
          <cell r="H859">
            <v>27.97</v>
          </cell>
          <cell r="R859">
            <v>27.97</v>
          </cell>
        </row>
        <row r="860">
          <cell r="D860" t="str">
            <v>2009/11</v>
          </cell>
          <cell r="E860">
            <v>44.4</v>
          </cell>
          <cell r="F860">
            <v>48.65</v>
          </cell>
          <cell r="H860">
            <v>93.05</v>
          </cell>
          <cell r="R860">
            <v>93.05</v>
          </cell>
        </row>
        <row r="861">
          <cell r="D861" t="str">
            <v>2009/12</v>
          </cell>
          <cell r="E861">
            <v>190.97</v>
          </cell>
          <cell r="F861">
            <v>205.73</v>
          </cell>
          <cell r="H861">
            <v>396.7</v>
          </cell>
          <cell r="R861">
            <v>396.7</v>
          </cell>
        </row>
        <row r="862">
          <cell r="C862" t="str">
            <v>Total A0200K</v>
          </cell>
          <cell r="E862">
            <v>248.71</v>
          </cell>
          <cell r="F862">
            <v>269.01</v>
          </cell>
          <cell r="H862">
            <v>517.72</v>
          </cell>
          <cell r="R862">
            <v>517.72</v>
          </cell>
        </row>
        <row r="863">
          <cell r="E863">
            <v>150970.82</v>
          </cell>
          <cell r="F863">
            <v>123335.07</v>
          </cell>
          <cell r="G863">
            <v>119875.03</v>
          </cell>
          <cell r="H863">
            <v>394180.92</v>
          </cell>
          <cell r="J863">
            <v>299922.78000000003</v>
          </cell>
          <cell r="Q863">
            <v>299922.78000000003</v>
          </cell>
          <cell r="R863">
            <v>694103.7</v>
          </cell>
        </row>
        <row r="864">
          <cell r="C864" t="str">
            <v>R0900M</v>
          </cell>
          <cell r="D864" t="str">
            <v>2009/1</v>
          </cell>
          <cell r="E864">
            <v>623.38</v>
          </cell>
          <cell r="F864">
            <v>2048.6999999999998</v>
          </cell>
          <cell r="G864">
            <v>1132.28</v>
          </cell>
          <cell r="H864">
            <v>3804.36</v>
          </cell>
          <cell r="I864">
            <v>0</v>
          </cell>
          <cell r="J864">
            <v>2561.0700000000002</v>
          </cell>
          <cell r="M864">
            <v>0</v>
          </cell>
          <cell r="Q864">
            <v>2561.0700000000002</v>
          </cell>
          <cell r="R864">
            <v>6365.43</v>
          </cell>
        </row>
        <row r="865">
          <cell r="D865" t="str">
            <v>2009/2</v>
          </cell>
          <cell r="E865">
            <v>-582.66</v>
          </cell>
          <cell r="F865">
            <v>-1914.79</v>
          </cell>
          <cell r="G865">
            <v>-1058.1600000000001</v>
          </cell>
          <cell r="H865">
            <v>-3555.61</v>
          </cell>
          <cell r="J865">
            <v>-2370.11</v>
          </cell>
          <cell r="Q865">
            <v>-2370.11</v>
          </cell>
          <cell r="R865">
            <v>-5925.72</v>
          </cell>
        </row>
        <row r="866">
          <cell r="D866" t="str">
            <v>2009/3</v>
          </cell>
          <cell r="E866">
            <v>-1274.6500000000001</v>
          </cell>
          <cell r="F866">
            <v>-4188.8999999999996</v>
          </cell>
          <cell r="G866">
            <v>-2314.88</v>
          </cell>
          <cell r="H866">
            <v>-7778.43</v>
          </cell>
          <cell r="J866">
            <v>-5184.97</v>
          </cell>
          <cell r="Q866">
            <v>-5184.97</v>
          </cell>
          <cell r="R866">
            <v>-12963.4</v>
          </cell>
        </row>
        <row r="867">
          <cell r="D867" t="str">
            <v>2009/4</v>
          </cell>
          <cell r="E867">
            <v>-516</v>
          </cell>
          <cell r="F867">
            <v>-1695.71</v>
          </cell>
          <cell r="G867">
            <v>-937.09</v>
          </cell>
          <cell r="H867">
            <v>-3148.8</v>
          </cell>
          <cell r="J867">
            <v>-2098.9299999999998</v>
          </cell>
          <cell r="Q867">
            <v>-2098.9299999999998</v>
          </cell>
          <cell r="R867">
            <v>-5247.73</v>
          </cell>
        </row>
        <row r="868">
          <cell r="D868" t="str">
            <v>2009/6</v>
          </cell>
          <cell r="E868">
            <v>-1516.85</v>
          </cell>
          <cell r="F868">
            <v>-4925.6899999999996</v>
          </cell>
          <cell r="G868">
            <v>-2722.34</v>
          </cell>
          <cell r="H868">
            <v>-9164.8799999999992</v>
          </cell>
          <cell r="I868">
            <v>0</v>
          </cell>
          <cell r="J868">
            <v>-6228.65</v>
          </cell>
          <cell r="M868">
            <v>0</v>
          </cell>
          <cell r="Q868">
            <v>-6228.65</v>
          </cell>
          <cell r="R868">
            <v>-15393.53</v>
          </cell>
        </row>
        <row r="869">
          <cell r="D869" t="str">
            <v>2009/7</v>
          </cell>
          <cell r="E869">
            <v>270.08999999999997</v>
          </cell>
          <cell r="F869">
            <v>828.29</v>
          </cell>
          <cell r="G869">
            <v>457.78</v>
          </cell>
          <cell r="H869">
            <v>1556.16</v>
          </cell>
          <cell r="J869">
            <v>1106.51</v>
          </cell>
          <cell r="Q869">
            <v>1106.51</v>
          </cell>
          <cell r="R869">
            <v>2662.67</v>
          </cell>
        </row>
        <row r="870">
          <cell r="D870" t="str">
            <v>2009/9</v>
          </cell>
          <cell r="E870">
            <v>-377.28</v>
          </cell>
          <cell r="F870">
            <v>-1173.98</v>
          </cell>
          <cell r="G870">
            <v>-648.83000000000004</v>
          </cell>
          <cell r="H870">
            <v>-2200.09</v>
          </cell>
          <cell r="J870">
            <v>-1563.13</v>
          </cell>
          <cell r="Q870">
            <v>-1563.13</v>
          </cell>
          <cell r="R870">
            <v>-3763.22</v>
          </cell>
        </row>
        <row r="871">
          <cell r="D871" t="str">
            <v>2009/10</v>
          </cell>
          <cell r="E871">
            <v>377.28</v>
          </cell>
          <cell r="F871">
            <v>1173.98</v>
          </cell>
          <cell r="G871">
            <v>648.83000000000004</v>
          </cell>
          <cell r="H871">
            <v>2200.09</v>
          </cell>
          <cell r="J871">
            <v>1563.13</v>
          </cell>
          <cell r="Q871">
            <v>1563.13</v>
          </cell>
          <cell r="R871">
            <v>3763.22</v>
          </cell>
        </row>
        <row r="872">
          <cell r="D872" t="str">
            <v>2009/11</v>
          </cell>
          <cell r="E872">
            <v>-56</v>
          </cell>
          <cell r="F872">
            <v>-184.03</v>
          </cell>
          <cell r="G872">
            <v>-101.7</v>
          </cell>
          <cell r="H872">
            <v>-341.73</v>
          </cell>
          <cell r="J872">
            <v>-227.79</v>
          </cell>
          <cell r="Q872">
            <v>-227.79</v>
          </cell>
          <cell r="R872">
            <v>-569.52</v>
          </cell>
        </row>
        <row r="873">
          <cell r="C873" t="str">
            <v>Total R0900M</v>
          </cell>
          <cell r="E873">
            <v>-3052.69</v>
          </cell>
          <cell r="F873">
            <v>-10032.129999999999</v>
          </cell>
          <cell r="G873">
            <v>-5544.11</v>
          </cell>
          <cell r="H873">
            <v>-18628.93</v>
          </cell>
          <cell r="I873">
            <v>0</v>
          </cell>
          <cell r="J873">
            <v>-12442.87</v>
          </cell>
          <cell r="M873">
            <v>0</v>
          </cell>
          <cell r="Q873">
            <v>-12442.87</v>
          </cell>
          <cell r="R873">
            <v>-31071.8</v>
          </cell>
        </row>
        <row r="874">
          <cell r="C874" t="str">
            <v>R0900P</v>
          </cell>
          <cell r="D874" t="str">
            <v>2009/4</v>
          </cell>
          <cell r="E874">
            <v>-17.34</v>
          </cell>
          <cell r="F874">
            <v>-56.96</v>
          </cell>
          <cell r="G874">
            <v>-31.48</v>
          </cell>
          <cell r="H874">
            <v>-105.78</v>
          </cell>
          <cell r="J874">
            <v>-70.510000000000005</v>
          </cell>
          <cell r="Q874">
            <v>-70.510000000000005</v>
          </cell>
          <cell r="R874">
            <v>-176.29</v>
          </cell>
        </row>
        <row r="875">
          <cell r="D875" t="str">
            <v>2009/5</v>
          </cell>
          <cell r="E875">
            <v>-467.82</v>
          </cell>
          <cell r="F875">
            <v>-1537.38</v>
          </cell>
          <cell r="G875">
            <v>-849.59</v>
          </cell>
          <cell r="H875">
            <v>-2854.79</v>
          </cell>
          <cell r="J875">
            <v>-1902.95</v>
          </cell>
          <cell r="Q875">
            <v>-1902.95</v>
          </cell>
          <cell r="R875">
            <v>-4757.74</v>
          </cell>
        </row>
        <row r="876">
          <cell r="D876" t="str">
            <v>2009/6</v>
          </cell>
          <cell r="E876">
            <v>-696.89</v>
          </cell>
          <cell r="F876">
            <v>-2290.19</v>
          </cell>
          <cell r="G876">
            <v>-1265.6099999999999</v>
          </cell>
          <cell r="H876">
            <v>-4252.6899999999996</v>
          </cell>
          <cell r="J876">
            <v>-2834.77</v>
          </cell>
          <cell r="Q876">
            <v>-2834.77</v>
          </cell>
          <cell r="R876">
            <v>-7087.46</v>
          </cell>
        </row>
        <row r="877">
          <cell r="D877" t="str">
            <v>2009/7</v>
          </cell>
          <cell r="E877">
            <v>396.51</v>
          </cell>
          <cell r="F877">
            <v>1303.04</v>
          </cell>
          <cell r="G877">
            <v>720.08</v>
          </cell>
          <cell r="H877">
            <v>2419.63</v>
          </cell>
          <cell r="J877">
            <v>1612.88</v>
          </cell>
          <cell r="Q877">
            <v>1612.88</v>
          </cell>
          <cell r="R877">
            <v>4032.51</v>
          </cell>
        </row>
        <row r="878">
          <cell r="D878" t="str">
            <v>2009/8</v>
          </cell>
          <cell r="E878">
            <v>-28.83</v>
          </cell>
          <cell r="F878">
            <v>-94.75</v>
          </cell>
          <cell r="G878">
            <v>-52.36</v>
          </cell>
          <cell r="H878">
            <v>-175.94</v>
          </cell>
          <cell r="J878">
            <v>-117.28</v>
          </cell>
          <cell r="Q878">
            <v>-117.28</v>
          </cell>
          <cell r="R878">
            <v>-293.22000000000003</v>
          </cell>
        </row>
        <row r="879">
          <cell r="D879" t="str">
            <v>2009/9</v>
          </cell>
          <cell r="E879">
            <v>-270.79000000000002</v>
          </cell>
          <cell r="F879">
            <v>-888.08</v>
          </cell>
          <cell r="G879">
            <v>-490.77</v>
          </cell>
          <cell r="H879">
            <v>-1649.64</v>
          </cell>
          <cell r="J879">
            <v>-1099.25</v>
          </cell>
          <cell r="Q879">
            <v>-1099.25</v>
          </cell>
          <cell r="R879">
            <v>-2748.89</v>
          </cell>
        </row>
        <row r="880">
          <cell r="D880" t="str">
            <v>2009/10</v>
          </cell>
          <cell r="E880">
            <v>253.74</v>
          </cell>
          <cell r="F880">
            <v>832.04</v>
          </cell>
          <cell r="G880">
            <v>459.8</v>
          </cell>
          <cell r="H880">
            <v>1545.58</v>
          </cell>
          <cell r="J880">
            <v>1029.8800000000001</v>
          </cell>
          <cell r="Q880">
            <v>1029.8800000000001</v>
          </cell>
          <cell r="R880">
            <v>2575.46</v>
          </cell>
        </row>
        <row r="881">
          <cell r="D881" t="str">
            <v>2009/11</v>
          </cell>
          <cell r="E881">
            <v>-224.57</v>
          </cell>
          <cell r="F881">
            <v>-738</v>
          </cell>
          <cell r="G881">
            <v>-407.84</v>
          </cell>
          <cell r="H881">
            <v>-1370.41</v>
          </cell>
          <cell r="J881">
            <v>-913.49</v>
          </cell>
          <cell r="Q881">
            <v>-913.49</v>
          </cell>
          <cell r="R881">
            <v>-2283.9</v>
          </cell>
        </row>
        <row r="882">
          <cell r="D882" t="str">
            <v>2009/12</v>
          </cell>
          <cell r="E882">
            <v>-13.78</v>
          </cell>
          <cell r="F882">
            <v>-45.3</v>
          </cell>
          <cell r="G882">
            <v>-25.03</v>
          </cell>
          <cell r="H882">
            <v>-84.11</v>
          </cell>
          <cell r="J882">
            <v>-56.07</v>
          </cell>
          <cell r="Q882">
            <v>-56.07</v>
          </cell>
          <cell r="R882">
            <v>-140.18</v>
          </cell>
        </row>
        <row r="883">
          <cell r="C883" t="str">
            <v>Total R0900P</v>
          </cell>
          <cell r="E883">
            <v>-1069.77</v>
          </cell>
          <cell r="F883">
            <v>-3515.58</v>
          </cell>
          <cell r="G883">
            <v>-1942.8</v>
          </cell>
          <cell r="H883">
            <v>-6528.15</v>
          </cell>
          <cell r="J883">
            <v>-4351.5600000000004</v>
          </cell>
          <cell r="Q883">
            <v>-4351.5600000000004</v>
          </cell>
          <cell r="R883">
            <v>-10879.71</v>
          </cell>
        </row>
        <row r="884">
          <cell r="C884" t="str">
            <v>R0900A</v>
          </cell>
          <cell r="D884" t="str">
            <v>2009/1</v>
          </cell>
          <cell r="E884">
            <v>5096.8100000000004</v>
          </cell>
          <cell r="F884">
            <v>5311.65</v>
          </cell>
          <cell r="G884">
            <v>873.84</v>
          </cell>
          <cell r="H884">
            <v>11282.3</v>
          </cell>
          <cell r="J884">
            <v>6337.35</v>
          </cell>
          <cell r="M884">
            <v>0</v>
          </cell>
          <cell r="Q884">
            <v>6337.35</v>
          </cell>
          <cell r="R884">
            <v>17619.650000000001</v>
          </cell>
        </row>
        <row r="885">
          <cell r="D885" t="str">
            <v>2009/2</v>
          </cell>
          <cell r="E885">
            <v>-6825.43</v>
          </cell>
          <cell r="F885">
            <v>-7114.54</v>
          </cell>
          <cell r="G885">
            <v>-1170.9000000000001</v>
          </cell>
          <cell r="H885">
            <v>-15110.87</v>
          </cell>
          <cell r="J885">
            <v>-8404.91</v>
          </cell>
          <cell r="Q885">
            <v>-8404.91</v>
          </cell>
          <cell r="R885">
            <v>-23515.78</v>
          </cell>
        </row>
        <row r="886">
          <cell r="D886" t="str">
            <v>2009/3</v>
          </cell>
          <cell r="E886">
            <v>-4518.6099999999997</v>
          </cell>
          <cell r="F886">
            <v>-4710.01</v>
          </cell>
          <cell r="G886">
            <v>-775.17</v>
          </cell>
          <cell r="H886">
            <v>-10003.790000000001</v>
          </cell>
          <cell r="J886">
            <v>-5564.26</v>
          </cell>
          <cell r="Q886">
            <v>-5564.26</v>
          </cell>
          <cell r="R886">
            <v>-15568.05</v>
          </cell>
        </row>
        <row r="887">
          <cell r="D887" t="str">
            <v>2009/4</v>
          </cell>
          <cell r="E887">
            <v>-4726.99</v>
          </cell>
          <cell r="F887">
            <v>-4927.22</v>
          </cell>
          <cell r="G887">
            <v>-810.91</v>
          </cell>
          <cell r="H887">
            <v>-10465.120000000001</v>
          </cell>
          <cell r="J887">
            <v>-5820.87</v>
          </cell>
          <cell r="Q887">
            <v>-5820.87</v>
          </cell>
          <cell r="R887">
            <v>-16285.99</v>
          </cell>
        </row>
        <row r="888">
          <cell r="D888" t="str">
            <v>2009/5</v>
          </cell>
          <cell r="E888">
            <v>219.15</v>
          </cell>
          <cell r="F888">
            <v>228.44</v>
          </cell>
          <cell r="G888">
            <v>37.6</v>
          </cell>
          <cell r="H888">
            <v>485.19</v>
          </cell>
          <cell r="J888">
            <v>269.87</v>
          </cell>
          <cell r="Q888">
            <v>269.87</v>
          </cell>
          <cell r="R888">
            <v>755.06</v>
          </cell>
        </row>
        <row r="889">
          <cell r="D889" t="str">
            <v>2009/6</v>
          </cell>
          <cell r="E889">
            <v>-11737.16</v>
          </cell>
          <cell r="F889">
            <v>-12138.96</v>
          </cell>
          <cell r="G889">
            <v>-1997.03</v>
          </cell>
          <cell r="H889">
            <v>-25873.15</v>
          </cell>
          <cell r="J889">
            <v>-14607.14</v>
          </cell>
          <cell r="M889">
            <v>0</v>
          </cell>
          <cell r="Q889">
            <v>-14607.14</v>
          </cell>
          <cell r="R889">
            <v>-40480.29</v>
          </cell>
        </row>
        <row r="890">
          <cell r="D890" t="str">
            <v>2009/7</v>
          </cell>
          <cell r="E890">
            <v>2378.33</v>
          </cell>
          <cell r="F890">
            <v>2380.39</v>
          </cell>
          <cell r="G890">
            <v>393.17</v>
          </cell>
          <cell r="H890">
            <v>5151.8900000000003</v>
          </cell>
          <cell r="J890">
            <v>2964.65</v>
          </cell>
          <cell r="Q890">
            <v>2964.65</v>
          </cell>
          <cell r="R890">
            <v>8116.54</v>
          </cell>
        </row>
        <row r="891">
          <cell r="D891" t="str">
            <v>2009/8</v>
          </cell>
          <cell r="E891">
            <v>170.83</v>
          </cell>
          <cell r="F891">
            <v>170.57</v>
          </cell>
          <cell r="G891">
            <v>30.14</v>
          </cell>
          <cell r="H891">
            <v>371.54</v>
          </cell>
          <cell r="J891">
            <v>216.24</v>
          </cell>
          <cell r="Q891">
            <v>216.24</v>
          </cell>
          <cell r="R891">
            <v>587.78</v>
          </cell>
        </row>
        <row r="892">
          <cell r="D892" t="str">
            <v>2009/9</v>
          </cell>
          <cell r="E892">
            <v>-1719.53</v>
          </cell>
          <cell r="F892">
            <v>-1662.67</v>
          </cell>
          <cell r="G892">
            <v>-277.10000000000002</v>
          </cell>
          <cell r="H892">
            <v>-3659.3</v>
          </cell>
          <cell r="J892">
            <v>-2144.37</v>
          </cell>
          <cell r="Q892">
            <v>-2144.37</v>
          </cell>
          <cell r="R892">
            <v>-5803.67</v>
          </cell>
        </row>
        <row r="893">
          <cell r="D893" t="str">
            <v>2009/10</v>
          </cell>
          <cell r="E893">
            <v>2200.1799999999998</v>
          </cell>
          <cell r="F893">
            <v>2176.59</v>
          </cell>
          <cell r="G893">
            <v>358.11</v>
          </cell>
          <cell r="H893">
            <v>4734.88</v>
          </cell>
          <cell r="J893">
            <v>2726.11</v>
          </cell>
          <cell r="Q893">
            <v>2726.11</v>
          </cell>
          <cell r="R893">
            <v>7460.99</v>
          </cell>
        </row>
        <row r="894">
          <cell r="D894" t="str">
            <v>2009/11</v>
          </cell>
          <cell r="E894">
            <v>-3853.69</v>
          </cell>
          <cell r="F894">
            <v>-4016.93</v>
          </cell>
          <cell r="G894">
            <v>-661.1</v>
          </cell>
          <cell r="H894">
            <v>-8531.7199999999993</v>
          </cell>
          <cell r="J894">
            <v>-4745.4799999999996</v>
          </cell>
          <cell r="Q894">
            <v>-4745.4799999999996</v>
          </cell>
          <cell r="R894">
            <v>-13277.2</v>
          </cell>
        </row>
        <row r="895">
          <cell r="C895" t="str">
            <v>Total R0900A</v>
          </cell>
          <cell r="E895">
            <v>-23316.11</v>
          </cell>
          <cell r="F895">
            <v>-24302.69</v>
          </cell>
          <cell r="G895">
            <v>-3999.35</v>
          </cell>
          <cell r="H895">
            <v>-51618.15</v>
          </cell>
          <cell r="J895">
            <v>-28772.81</v>
          </cell>
          <cell r="M895">
            <v>0</v>
          </cell>
          <cell r="Q895">
            <v>-28772.81</v>
          </cell>
          <cell r="R895">
            <v>-80390.960000000006</v>
          </cell>
        </row>
        <row r="896">
          <cell r="C896" t="str">
            <v>R0900G</v>
          </cell>
          <cell r="D896" t="str">
            <v>2009/1</v>
          </cell>
          <cell r="E896">
            <v>328.27</v>
          </cell>
          <cell r="F896">
            <v>413.82</v>
          </cell>
          <cell r="G896">
            <v>48.36</v>
          </cell>
          <cell r="H896">
            <v>790.45</v>
          </cell>
          <cell r="I896">
            <v>0</v>
          </cell>
          <cell r="J896">
            <v>348.09</v>
          </cell>
          <cell r="M896">
            <v>0</v>
          </cell>
          <cell r="Q896">
            <v>348.09</v>
          </cell>
          <cell r="R896">
            <v>1138.54</v>
          </cell>
        </row>
        <row r="897">
          <cell r="D897" t="str">
            <v>2009/2</v>
          </cell>
          <cell r="E897">
            <v>-341.79</v>
          </cell>
          <cell r="F897">
            <v>-430.87</v>
          </cell>
          <cell r="G897">
            <v>-50.35</v>
          </cell>
          <cell r="H897">
            <v>-823.01</v>
          </cell>
          <cell r="J897">
            <v>-362.43</v>
          </cell>
          <cell r="Q897">
            <v>-362.43</v>
          </cell>
          <cell r="R897">
            <v>-1185.44</v>
          </cell>
        </row>
        <row r="898">
          <cell r="D898" t="str">
            <v>2009/3</v>
          </cell>
          <cell r="E898">
            <v>-338.11</v>
          </cell>
          <cell r="F898">
            <v>-426.22</v>
          </cell>
          <cell r="G898">
            <v>-49.81</v>
          </cell>
          <cell r="H898">
            <v>-814.14</v>
          </cell>
          <cell r="J898">
            <v>-358.52</v>
          </cell>
          <cell r="Q898">
            <v>-358.52</v>
          </cell>
          <cell r="R898">
            <v>-1172.6600000000001</v>
          </cell>
        </row>
        <row r="899">
          <cell r="D899" t="str">
            <v>2009/4</v>
          </cell>
          <cell r="E899">
            <v>-356.51</v>
          </cell>
          <cell r="F899">
            <v>-449.42</v>
          </cell>
          <cell r="G899">
            <v>-52.52</v>
          </cell>
          <cell r="H899">
            <v>-858.45</v>
          </cell>
          <cell r="J899">
            <v>-378.03</v>
          </cell>
          <cell r="Q899">
            <v>-378.03</v>
          </cell>
          <cell r="R899">
            <v>-1236.48</v>
          </cell>
        </row>
        <row r="900">
          <cell r="D900" t="str">
            <v>2009/5</v>
          </cell>
          <cell r="E900">
            <v>-380.77</v>
          </cell>
          <cell r="F900">
            <v>-480</v>
          </cell>
          <cell r="G900">
            <v>-56.09</v>
          </cell>
          <cell r="H900">
            <v>-916.86</v>
          </cell>
          <cell r="J900">
            <v>-403.75</v>
          </cell>
          <cell r="Q900">
            <v>-403.75</v>
          </cell>
          <cell r="R900">
            <v>-1320.61</v>
          </cell>
        </row>
        <row r="901">
          <cell r="D901" t="str">
            <v>2009/6</v>
          </cell>
          <cell r="E901">
            <v>-1173.76</v>
          </cell>
          <cell r="F901">
            <v>-1479.66</v>
          </cell>
          <cell r="G901">
            <v>-172.87</v>
          </cell>
          <cell r="H901">
            <v>-2826.29</v>
          </cell>
          <cell r="I901">
            <v>0</v>
          </cell>
          <cell r="J901">
            <v>-1254.8699999999999</v>
          </cell>
          <cell r="M901">
            <v>0</v>
          </cell>
          <cell r="Q901">
            <v>-1254.8699999999999</v>
          </cell>
          <cell r="R901">
            <v>-4081.16</v>
          </cell>
        </row>
        <row r="902">
          <cell r="D902" t="str">
            <v>2009/7</v>
          </cell>
          <cell r="E902">
            <v>-234.84</v>
          </cell>
          <cell r="F902">
            <v>-296.05</v>
          </cell>
          <cell r="G902">
            <v>-34.64</v>
          </cell>
          <cell r="H902">
            <v>-565.53</v>
          </cell>
          <cell r="J902">
            <v>-238.78</v>
          </cell>
          <cell r="Q902">
            <v>-238.78</v>
          </cell>
          <cell r="R902">
            <v>-804.31</v>
          </cell>
        </row>
        <row r="903">
          <cell r="D903" t="str">
            <v>2009/8</v>
          </cell>
          <cell r="E903">
            <v>-367.8</v>
          </cell>
          <cell r="F903">
            <v>-463.65</v>
          </cell>
          <cell r="G903">
            <v>-54.18</v>
          </cell>
          <cell r="H903">
            <v>-885.63</v>
          </cell>
          <cell r="J903">
            <v>-390</v>
          </cell>
          <cell r="Q903">
            <v>-390</v>
          </cell>
          <cell r="R903">
            <v>-1275.6300000000001</v>
          </cell>
        </row>
        <row r="904">
          <cell r="D904" t="str">
            <v>2009/9</v>
          </cell>
          <cell r="E904">
            <v>-539.23</v>
          </cell>
          <cell r="F904">
            <v>-679.78</v>
          </cell>
          <cell r="G904">
            <v>-79.44</v>
          </cell>
          <cell r="H904">
            <v>-1298.45</v>
          </cell>
          <cell r="J904">
            <v>-572.47</v>
          </cell>
          <cell r="Q904">
            <v>-572.47</v>
          </cell>
          <cell r="R904">
            <v>-1870.92</v>
          </cell>
        </row>
        <row r="905">
          <cell r="D905" t="str">
            <v>2009/10</v>
          </cell>
          <cell r="E905">
            <v>-193.2</v>
          </cell>
          <cell r="F905">
            <v>-243.53</v>
          </cell>
          <cell r="G905">
            <v>-28.45</v>
          </cell>
          <cell r="H905">
            <v>-465.18</v>
          </cell>
          <cell r="J905">
            <v>-204.17</v>
          </cell>
          <cell r="Q905">
            <v>-204.17</v>
          </cell>
          <cell r="R905">
            <v>-669.35</v>
          </cell>
        </row>
        <row r="906">
          <cell r="D906" t="str">
            <v>2009/11</v>
          </cell>
          <cell r="E906">
            <v>-364.63</v>
          </cell>
          <cell r="F906">
            <v>-459.66</v>
          </cell>
          <cell r="G906">
            <v>-53.71</v>
          </cell>
          <cell r="H906">
            <v>-878</v>
          </cell>
          <cell r="J906">
            <v>-386.64</v>
          </cell>
          <cell r="Q906">
            <v>-386.64</v>
          </cell>
          <cell r="R906">
            <v>-1264.6400000000001</v>
          </cell>
        </row>
        <row r="907">
          <cell r="D907" t="str">
            <v>2009/12</v>
          </cell>
          <cell r="E907">
            <v>-360.64</v>
          </cell>
          <cell r="F907">
            <v>-454.64</v>
          </cell>
          <cell r="G907">
            <v>-53.13</v>
          </cell>
          <cell r="H907">
            <v>-868.41</v>
          </cell>
          <cell r="J907">
            <v>-382.42</v>
          </cell>
          <cell r="Q907">
            <v>-382.42</v>
          </cell>
          <cell r="R907">
            <v>-1250.83</v>
          </cell>
        </row>
        <row r="908">
          <cell r="C908" t="str">
            <v>Total R0900G</v>
          </cell>
          <cell r="E908">
            <v>-4323.01</v>
          </cell>
          <cell r="F908">
            <v>-5449.66</v>
          </cell>
          <cell r="G908">
            <v>-636.83000000000004</v>
          </cell>
          <cell r="H908">
            <v>-10409.5</v>
          </cell>
          <cell r="I908">
            <v>0</v>
          </cell>
          <cell r="J908">
            <v>-4583.99</v>
          </cell>
          <cell r="M908">
            <v>0</v>
          </cell>
          <cell r="Q908">
            <v>-4583.99</v>
          </cell>
          <cell r="R908">
            <v>-14993.49</v>
          </cell>
        </row>
        <row r="909">
          <cell r="C909" t="str">
            <v>R0900T</v>
          </cell>
          <cell r="D909" t="str">
            <v>2009/5</v>
          </cell>
          <cell r="E909">
            <v>-5880.97</v>
          </cell>
          <cell r="F909">
            <v>-6130.08</v>
          </cell>
          <cell r="G909">
            <v>-1008.88</v>
          </cell>
          <cell r="H909">
            <v>-13019.93</v>
          </cell>
          <cell r="J909">
            <v>-7241.9</v>
          </cell>
          <cell r="Q909">
            <v>-7241.9</v>
          </cell>
          <cell r="R909">
            <v>-20261.830000000002</v>
          </cell>
        </row>
        <row r="910">
          <cell r="D910" t="str">
            <v>2009/6</v>
          </cell>
          <cell r="E910">
            <v>-5369.54</v>
          </cell>
          <cell r="F910">
            <v>-5596.99</v>
          </cell>
          <cell r="G910">
            <v>-921.14</v>
          </cell>
          <cell r="H910">
            <v>-11887.67</v>
          </cell>
          <cell r="J910">
            <v>-6612.11</v>
          </cell>
          <cell r="Q910">
            <v>-6612.11</v>
          </cell>
          <cell r="R910">
            <v>-18499.78</v>
          </cell>
        </row>
        <row r="911">
          <cell r="D911" t="str">
            <v>2009/7</v>
          </cell>
          <cell r="E911">
            <v>-4257.0600000000004</v>
          </cell>
          <cell r="F911">
            <v>-4437.37</v>
          </cell>
          <cell r="G911">
            <v>-730.3</v>
          </cell>
          <cell r="H911">
            <v>-9424.73</v>
          </cell>
          <cell r="J911">
            <v>-5242.1899999999996</v>
          </cell>
          <cell r="Q911">
            <v>-5242.1899999999996</v>
          </cell>
          <cell r="R911">
            <v>-14666.92</v>
          </cell>
        </row>
        <row r="912">
          <cell r="D912" t="str">
            <v>2009/8</v>
          </cell>
          <cell r="E912">
            <v>-3949.64</v>
          </cell>
          <cell r="F912">
            <v>-4116.9399999999996</v>
          </cell>
          <cell r="G912">
            <v>-677.56</v>
          </cell>
          <cell r="H912">
            <v>-8744.14</v>
          </cell>
          <cell r="J912">
            <v>-4863.63</v>
          </cell>
          <cell r="Q912">
            <v>-4863.63</v>
          </cell>
          <cell r="R912">
            <v>-13607.77</v>
          </cell>
        </row>
        <row r="913">
          <cell r="D913" t="str">
            <v>2009/9</v>
          </cell>
          <cell r="E913">
            <v>-4640.43</v>
          </cell>
          <cell r="F913">
            <v>-4829.51</v>
          </cell>
          <cell r="G913">
            <v>-794.84</v>
          </cell>
          <cell r="H913">
            <v>-10264.780000000001</v>
          </cell>
          <cell r="J913">
            <v>-5705.44</v>
          </cell>
          <cell r="Q913">
            <v>-5705.44</v>
          </cell>
          <cell r="R913">
            <v>-15970.22</v>
          </cell>
        </row>
        <row r="914">
          <cell r="D914" t="str">
            <v>2009/10</v>
          </cell>
          <cell r="E914">
            <v>-6902.31</v>
          </cell>
          <cell r="F914">
            <v>-7202.16</v>
          </cell>
          <cell r="G914">
            <v>-1185.31</v>
          </cell>
          <cell r="H914">
            <v>-15289.78</v>
          </cell>
          <cell r="J914">
            <v>-8508.43</v>
          </cell>
          <cell r="Q914">
            <v>-8508.43</v>
          </cell>
          <cell r="R914">
            <v>-23798.21</v>
          </cell>
        </row>
        <row r="915">
          <cell r="D915" t="str">
            <v>2009/11</v>
          </cell>
          <cell r="E915">
            <v>-27794.3</v>
          </cell>
          <cell r="F915">
            <v>-28971.62</v>
          </cell>
          <cell r="G915">
            <v>-4768.1000000000004</v>
          </cell>
          <cell r="H915">
            <v>-61534.02</v>
          </cell>
          <cell r="J915">
            <v>-34226.22</v>
          </cell>
          <cell r="Q915">
            <v>-34226.22</v>
          </cell>
          <cell r="R915">
            <v>-95760.24</v>
          </cell>
        </row>
        <row r="916">
          <cell r="D916" t="str">
            <v>2009/12</v>
          </cell>
          <cell r="E916">
            <v>-10610.12</v>
          </cell>
          <cell r="F916">
            <v>-11059.54</v>
          </cell>
          <cell r="G916">
            <v>-1820.16</v>
          </cell>
          <cell r="H916">
            <v>-23489.82</v>
          </cell>
          <cell r="J916">
            <v>-13065.42</v>
          </cell>
          <cell r="Q916">
            <v>-13065.42</v>
          </cell>
          <cell r="R916">
            <v>-36555.24</v>
          </cell>
        </row>
        <row r="917">
          <cell r="C917" t="str">
            <v>Total R0900T</v>
          </cell>
          <cell r="E917">
            <v>-69404.37</v>
          </cell>
          <cell r="F917">
            <v>-72344.210000000006</v>
          </cell>
          <cell r="G917">
            <v>-11906.29</v>
          </cell>
          <cell r="H917">
            <v>-153654.87</v>
          </cell>
          <cell r="J917">
            <v>-85465.34</v>
          </cell>
          <cell r="Q917">
            <v>-85465.34</v>
          </cell>
          <cell r="R917">
            <v>-239120.21</v>
          </cell>
        </row>
        <row r="918">
          <cell r="C918" t="str">
            <v>R0900C</v>
          </cell>
          <cell r="D918" t="str">
            <v>2009/1</v>
          </cell>
          <cell r="E918">
            <v>19677.689999999999</v>
          </cell>
          <cell r="F918">
            <v>20511.2</v>
          </cell>
          <cell r="G918">
            <v>3375.7</v>
          </cell>
          <cell r="H918">
            <v>43564.59</v>
          </cell>
          <cell r="I918">
            <v>0</v>
          </cell>
          <cell r="J918">
            <v>24231.33</v>
          </cell>
          <cell r="M918">
            <v>0</v>
          </cell>
          <cell r="Q918">
            <v>24231.33</v>
          </cell>
          <cell r="R918">
            <v>67795.92</v>
          </cell>
        </row>
        <row r="919">
          <cell r="D919" t="str">
            <v>2009/2</v>
          </cell>
          <cell r="E919">
            <v>-14106.63</v>
          </cell>
          <cell r="F919">
            <v>-14704.16</v>
          </cell>
          <cell r="G919">
            <v>-2419.9899999999998</v>
          </cell>
          <cell r="H919">
            <v>-31230.78</v>
          </cell>
          <cell r="J919">
            <v>-17371.060000000001</v>
          </cell>
          <cell r="Q919">
            <v>-17371.060000000001</v>
          </cell>
          <cell r="R919">
            <v>-48601.84</v>
          </cell>
        </row>
        <row r="920">
          <cell r="D920" t="str">
            <v>2009/3</v>
          </cell>
          <cell r="E920">
            <v>-6210.83</v>
          </cell>
          <cell r="F920">
            <v>-6473.91</v>
          </cell>
          <cell r="G920">
            <v>-1065.47</v>
          </cell>
          <cell r="H920">
            <v>-13750.21</v>
          </cell>
          <cell r="J920">
            <v>-7648.08</v>
          </cell>
          <cell r="Q920">
            <v>-7648.08</v>
          </cell>
          <cell r="R920">
            <v>-21398.29</v>
          </cell>
        </row>
        <row r="921">
          <cell r="D921" t="str">
            <v>2009/4</v>
          </cell>
          <cell r="E921">
            <v>-12868.26</v>
          </cell>
          <cell r="F921">
            <v>-13413.33</v>
          </cell>
          <cell r="G921">
            <v>-2207.54</v>
          </cell>
          <cell r="H921">
            <v>-28489.13</v>
          </cell>
          <cell r="J921">
            <v>-15846.12</v>
          </cell>
          <cell r="Q921">
            <v>-15846.12</v>
          </cell>
          <cell r="R921">
            <v>-44335.25</v>
          </cell>
        </row>
        <row r="922">
          <cell r="D922" t="str">
            <v>2009/5</v>
          </cell>
          <cell r="E922">
            <v>-6980.68</v>
          </cell>
          <cell r="F922">
            <v>-7276.37</v>
          </cell>
          <cell r="G922">
            <v>-1197.53</v>
          </cell>
          <cell r="H922">
            <v>-15454.58</v>
          </cell>
          <cell r="J922">
            <v>-8596.09</v>
          </cell>
          <cell r="Q922">
            <v>-8596.09</v>
          </cell>
          <cell r="R922">
            <v>-24050.67</v>
          </cell>
        </row>
        <row r="923">
          <cell r="D923" t="str">
            <v>2009/6</v>
          </cell>
          <cell r="E923">
            <v>-43723.22</v>
          </cell>
          <cell r="F923">
            <v>-45278.84</v>
          </cell>
          <cell r="G923">
            <v>-7451.64</v>
          </cell>
          <cell r="H923">
            <v>-96453.7</v>
          </cell>
          <cell r="I923">
            <v>0</v>
          </cell>
          <cell r="J923">
            <v>-53889.55</v>
          </cell>
          <cell r="M923">
            <v>0</v>
          </cell>
          <cell r="Q923">
            <v>-53889.55</v>
          </cell>
          <cell r="R923">
            <v>-150343.25</v>
          </cell>
        </row>
        <row r="924">
          <cell r="D924" t="str">
            <v>2009/7</v>
          </cell>
          <cell r="E924">
            <v>11800.71</v>
          </cell>
          <cell r="F924">
            <v>12004.15</v>
          </cell>
          <cell r="G924">
            <v>1975.34</v>
          </cell>
          <cell r="H924">
            <v>25780.2</v>
          </cell>
          <cell r="J924">
            <v>14579.8</v>
          </cell>
          <cell r="Q924">
            <v>14579.8</v>
          </cell>
          <cell r="R924">
            <v>40360</v>
          </cell>
        </row>
        <row r="925">
          <cell r="D925" t="str">
            <v>2009/8</v>
          </cell>
          <cell r="E925">
            <v>1173.6199999999999</v>
          </cell>
          <cell r="F925">
            <v>1223.33</v>
          </cell>
          <cell r="G925">
            <v>201.33</v>
          </cell>
          <cell r="H925">
            <v>2598.2800000000002</v>
          </cell>
          <cell r="J925">
            <v>1445.21</v>
          </cell>
          <cell r="Q925">
            <v>1445.21</v>
          </cell>
          <cell r="R925">
            <v>4043.49</v>
          </cell>
        </row>
        <row r="926">
          <cell r="D926" t="str">
            <v>2009/9</v>
          </cell>
          <cell r="E926">
            <v>-5080.74</v>
          </cell>
          <cell r="F926">
            <v>-4901.8</v>
          </cell>
          <cell r="G926">
            <v>-806.44</v>
          </cell>
          <cell r="H926">
            <v>-10788.98</v>
          </cell>
          <cell r="J926">
            <v>-6207.43</v>
          </cell>
          <cell r="Q926">
            <v>-6207.43</v>
          </cell>
          <cell r="R926">
            <v>-16996.41</v>
          </cell>
        </row>
        <row r="927">
          <cell r="D927" t="str">
            <v>2009/10</v>
          </cell>
          <cell r="E927">
            <v>8218.39</v>
          </cell>
          <cell r="F927">
            <v>8172.37</v>
          </cell>
          <cell r="G927">
            <v>1344.71</v>
          </cell>
          <cell r="H927">
            <v>17735.47</v>
          </cell>
          <cell r="J927">
            <v>10071.18</v>
          </cell>
          <cell r="Q927">
            <v>10071.18</v>
          </cell>
          <cell r="R927">
            <v>27806.65</v>
          </cell>
        </row>
        <row r="928">
          <cell r="D928" t="str">
            <v>2009/11</v>
          </cell>
          <cell r="E928">
            <v>-3976.08</v>
          </cell>
          <cell r="F928">
            <v>-4144.5</v>
          </cell>
          <cell r="G928">
            <v>-682.09</v>
          </cell>
          <cell r="H928">
            <v>-8802.67</v>
          </cell>
          <cell r="J928">
            <v>-4896.1899999999996</v>
          </cell>
          <cell r="Q928">
            <v>-4896.1899999999996</v>
          </cell>
          <cell r="R928">
            <v>-13698.86</v>
          </cell>
        </row>
        <row r="929">
          <cell r="D929" t="str">
            <v>2009/12</v>
          </cell>
          <cell r="E929">
            <v>1060.54</v>
          </cell>
          <cell r="F929">
            <v>1105.46</v>
          </cell>
          <cell r="G929">
            <v>181.93</v>
          </cell>
          <cell r="H929">
            <v>2347.9299999999998</v>
          </cell>
          <cell r="J929">
            <v>1305.96</v>
          </cell>
          <cell r="Q929">
            <v>1305.96</v>
          </cell>
          <cell r="R929">
            <v>3653.89</v>
          </cell>
        </row>
        <row r="930">
          <cell r="C930" t="str">
            <v>Total R0900C</v>
          </cell>
          <cell r="E930">
            <v>-51015.49</v>
          </cell>
          <cell r="F930">
            <v>-53176.4</v>
          </cell>
          <cell r="G930">
            <v>-8751.69</v>
          </cell>
          <cell r="H930">
            <v>-112943.58</v>
          </cell>
          <cell r="I930">
            <v>0</v>
          </cell>
          <cell r="J930">
            <v>-62821.04</v>
          </cell>
          <cell r="M930">
            <v>0</v>
          </cell>
          <cell r="Q930">
            <v>-62821.04</v>
          </cell>
          <cell r="R930">
            <v>-175764.62</v>
          </cell>
        </row>
        <row r="931">
          <cell r="C931" t="str">
            <v>R0900U</v>
          </cell>
          <cell r="D931" t="str">
            <v>2009/5</v>
          </cell>
          <cell r="E931">
            <v>-2024.27</v>
          </cell>
          <cell r="F931">
            <v>-2110.02</v>
          </cell>
          <cell r="G931">
            <v>-347.26</v>
          </cell>
          <cell r="H931">
            <v>-4481.55</v>
          </cell>
          <cell r="J931">
            <v>-2492.71</v>
          </cell>
          <cell r="Q931">
            <v>-2492.71</v>
          </cell>
          <cell r="R931">
            <v>-6974.26</v>
          </cell>
        </row>
        <row r="932">
          <cell r="D932" t="str">
            <v>2009/6</v>
          </cell>
          <cell r="E932">
            <v>-12373.67</v>
          </cell>
          <cell r="F932">
            <v>-12897.8</v>
          </cell>
          <cell r="G932">
            <v>-2122.6999999999998</v>
          </cell>
          <cell r="H932">
            <v>-27394.17</v>
          </cell>
          <cell r="J932">
            <v>-15237.08</v>
          </cell>
          <cell r="Q932">
            <v>-15237.08</v>
          </cell>
          <cell r="R932">
            <v>-42631.25</v>
          </cell>
        </row>
        <row r="933">
          <cell r="D933" t="str">
            <v>2009/7</v>
          </cell>
          <cell r="E933">
            <v>-1235.82</v>
          </cell>
          <cell r="F933">
            <v>-1288.17</v>
          </cell>
          <cell r="G933">
            <v>-212</v>
          </cell>
          <cell r="H933">
            <v>-2735.99</v>
          </cell>
          <cell r="J933">
            <v>-1521.8</v>
          </cell>
          <cell r="Q933">
            <v>-1521.8</v>
          </cell>
          <cell r="R933">
            <v>-4257.79</v>
          </cell>
        </row>
        <row r="934">
          <cell r="D934" t="str">
            <v>2009/8</v>
          </cell>
          <cell r="E934">
            <v>-6351.21</v>
          </cell>
          <cell r="F934">
            <v>-6620.24</v>
          </cell>
          <cell r="G934">
            <v>-1089.55</v>
          </cell>
          <cell r="H934">
            <v>-14061</v>
          </cell>
          <cell r="J934">
            <v>-7820.96</v>
          </cell>
          <cell r="Q934">
            <v>-7820.96</v>
          </cell>
          <cell r="R934">
            <v>-21881.96</v>
          </cell>
        </row>
        <row r="935">
          <cell r="D935" t="str">
            <v>2009/9</v>
          </cell>
          <cell r="E935">
            <v>-6813.82</v>
          </cell>
          <cell r="F935">
            <v>-7081.51</v>
          </cell>
          <cell r="G935">
            <v>-1165.46</v>
          </cell>
          <cell r="H935">
            <v>-15060.79</v>
          </cell>
          <cell r="J935">
            <v>-8365.89</v>
          </cell>
          <cell r="Q935">
            <v>-8365.89</v>
          </cell>
          <cell r="R935">
            <v>-23426.68</v>
          </cell>
        </row>
        <row r="936">
          <cell r="D936" t="str">
            <v>2009/10</v>
          </cell>
          <cell r="E936">
            <v>-3226.18</v>
          </cell>
          <cell r="F936">
            <v>-3383.76</v>
          </cell>
          <cell r="G936">
            <v>-556.9</v>
          </cell>
          <cell r="H936">
            <v>-7166.84</v>
          </cell>
          <cell r="J936">
            <v>-3997.47</v>
          </cell>
          <cell r="Q936">
            <v>-3997.47</v>
          </cell>
          <cell r="R936">
            <v>-11164.31</v>
          </cell>
        </row>
        <row r="937">
          <cell r="D937" t="str">
            <v>2009/11</v>
          </cell>
          <cell r="E937">
            <v>-4204.78</v>
          </cell>
          <cell r="F937">
            <v>-4382.88</v>
          </cell>
          <cell r="G937">
            <v>-721.33</v>
          </cell>
          <cell r="H937">
            <v>-9308.99</v>
          </cell>
          <cell r="J937">
            <v>-5177.8100000000004</v>
          </cell>
          <cell r="Q937">
            <v>-5177.8100000000004</v>
          </cell>
          <cell r="R937">
            <v>-14486.8</v>
          </cell>
        </row>
        <row r="938">
          <cell r="D938" t="str">
            <v>2009/12</v>
          </cell>
          <cell r="E938">
            <v>-3664.09</v>
          </cell>
          <cell r="F938">
            <v>-3819.29</v>
          </cell>
          <cell r="G938">
            <v>-628.57000000000005</v>
          </cell>
          <cell r="H938">
            <v>-8111.95</v>
          </cell>
          <cell r="J938">
            <v>-4512</v>
          </cell>
          <cell r="Q938">
            <v>-4512</v>
          </cell>
          <cell r="R938">
            <v>-12623.95</v>
          </cell>
        </row>
        <row r="939">
          <cell r="C939" t="str">
            <v>Total R0900U</v>
          </cell>
          <cell r="E939">
            <v>-39893.839999999997</v>
          </cell>
          <cell r="F939">
            <v>-41583.67</v>
          </cell>
          <cell r="G939">
            <v>-6843.77</v>
          </cell>
          <cell r="H939">
            <v>-88321.279999999999</v>
          </cell>
          <cell r="J939">
            <v>-49125.72</v>
          </cell>
          <cell r="Q939">
            <v>-49125.72</v>
          </cell>
          <cell r="R939">
            <v>-137447</v>
          </cell>
        </row>
        <row r="940">
          <cell r="C940" t="str">
            <v>R0900AA</v>
          </cell>
          <cell r="D940" t="str">
            <v>2009/9</v>
          </cell>
          <cell r="E940">
            <v>-104.82</v>
          </cell>
          <cell r="F940">
            <v>-132.13</v>
          </cell>
          <cell r="G940">
            <v>-15.44</v>
          </cell>
          <cell r="H940">
            <v>-252.39</v>
          </cell>
          <cell r="J940">
            <v>-111.14</v>
          </cell>
          <cell r="Q940">
            <v>-111.14</v>
          </cell>
          <cell r="R940">
            <v>-363.53</v>
          </cell>
        </row>
        <row r="941">
          <cell r="D941" t="str">
            <v>2009/10</v>
          </cell>
          <cell r="E941">
            <v>-80.42</v>
          </cell>
          <cell r="F941">
            <v>-101.38</v>
          </cell>
          <cell r="G941">
            <v>-11.84</v>
          </cell>
          <cell r="H941">
            <v>-193.64</v>
          </cell>
          <cell r="J941">
            <v>-85.28</v>
          </cell>
          <cell r="Q941">
            <v>-85.28</v>
          </cell>
          <cell r="R941">
            <v>-278.92</v>
          </cell>
        </row>
        <row r="942">
          <cell r="D942" t="str">
            <v>2009/11</v>
          </cell>
          <cell r="E942">
            <v>-95.78</v>
          </cell>
          <cell r="F942">
            <v>-120.74</v>
          </cell>
          <cell r="G942">
            <v>-14.11</v>
          </cell>
          <cell r="H942">
            <v>-230.63</v>
          </cell>
          <cell r="J942">
            <v>-101.56</v>
          </cell>
          <cell r="Q942">
            <v>-101.56</v>
          </cell>
          <cell r="R942">
            <v>-332.19</v>
          </cell>
        </row>
        <row r="943">
          <cell r="D943" t="str">
            <v>2009/12</v>
          </cell>
          <cell r="E943">
            <v>-118.21</v>
          </cell>
          <cell r="F943">
            <v>-149.03</v>
          </cell>
          <cell r="G943">
            <v>-17.41</v>
          </cell>
          <cell r="H943">
            <v>-284.64999999999998</v>
          </cell>
          <cell r="J943">
            <v>-125.35</v>
          </cell>
          <cell r="Q943">
            <v>-125.35</v>
          </cell>
          <cell r="R943">
            <v>-410</v>
          </cell>
        </row>
        <row r="944">
          <cell r="C944" t="str">
            <v>Total R0900AA</v>
          </cell>
          <cell r="E944">
            <v>-399.23</v>
          </cell>
          <cell r="F944">
            <v>-503.28</v>
          </cell>
          <cell r="G944">
            <v>-58.8</v>
          </cell>
          <cell r="H944">
            <v>-961.31</v>
          </cell>
          <cell r="J944">
            <v>-423.33</v>
          </cell>
          <cell r="Q944">
            <v>-423.33</v>
          </cell>
          <cell r="R944">
            <v>-1384.64</v>
          </cell>
        </row>
        <row r="945">
          <cell r="C945" t="str">
            <v>R0900L</v>
          </cell>
          <cell r="D945" t="str">
            <v>2009/1</v>
          </cell>
          <cell r="E945">
            <v>379.07</v>
          </cell>
          <cell r="F945">
            <v>1245.8</v>
          </cell>
          <cell r="G945">
            <v>688.53</v>
          </cell>
          <cell r="H945">
            <v>2313.4</v>
          </cell>
          <cell r="I945">
            <v>0</v>
          </cell>
          <cell r="J945">
            <v>1557.38</v>
          </cell>
          <cell r="M945">
            <v>0</v>
          </cell>
          <cell r="Q945">
            <v>1557.38</v>
          </cell>
          <cell r="R945">
            <v>3870.78</v>
          </cell>
        </row>
        <row r="946">
          <cell r="D946" t="str">
            <v>2009/2</v>
          </cell>
          <cell r="E946">
            <v>-285.14999999999998</v>
          </cell>
          <cell r="F946">
            <v>-937.12</v>
          </cell>
          <cell r="G946">
            <v>-517.92999999999995</v>
          </cell>
          <cell r="H946">
            <v>-1740.2</v>
          </cell>
          <cell r="J946">
            <v>-1171.49</v>
          </cell>
          <cell r="Q946">
            <v>-1171.49</v>
          </cell>
          <cell r="R946">
            <v>-2911.69</v>
          </cell>
        </row>
        <row r="947">
          <cell r="D947" t="str">
            <v>2009/3</v>
          </cell>
          <cell r="E947">
            <v>-479.33</v>
          </cell>
          <cell r="F947">
            <v>-1575.3</v>
          </cell>
          <cell r="G947">
            <v>-870.64</v>
          </cell>
          <cell r="H947">
            <v>-2925.27</v>
          </cell>
          <cell r="J947">
            <v>-1969.28</v>
          </cell>
          <cell r="Q947">
            <v>-1969.28</v>
          </cell>
          <cell r="R947">
            <v>-4894.55</v>
          </cell>
        </row>
        <row r="948">
          <cell r="D948" t="str">
            <v>2009/4</v>
          </cell>
          <cell r="E948">
            <v>-693.54</v>
          </cell>
          <cell r="F948">
            <v>-2279.1799999999998</v>
          </cell>
          <cell r="G948">
            <v>-1259.53</v>
          </cell>
          <cell r="H948">
            <v>-4232.25</v>
          </cell>
          <cell r="J948">
            <v>-2821.14</v>
          </cell>
          <cell r="Q948">
            <v>-2821.14</v>
          </cell>
          <cell r="R948">
            <v>-7053.39</v>
          </cell>
        </row>
        <row r="949">
          <cell r="D949" t="str">
            <v>2009/5</v>
          </cell>
          <cell r="E949">
            <v>4.55</v>
          </cell>
          <cell r="F949">
            <v>14.98</v>
          </cell>
          <cell r="G949">
            <v>8.2799999999999994</v>
          </cell>
          <cell r="H949">
            <v>27.81</v>
          </cell>
          <cell r="J949">
            <v>18.54</v>
          </cell>
          <cell r="Q949">
            <v>18.54</v>
          </cell>
          <cell r="R949">
            <v>46.35</v>
          </cell>
        </row>
        <row r="950">
          <cell r="D950" t="str">
            <v>2009/6</v>
          </cell>
          <cell r="E950">
            <v>-980.03</v>
          </cell>
          <cell r="F950">
            <v>-3235.4</v>
          </cell>
          <cell r="G950">
            <v>-1788.15</v>
          </cell>
          <cell r="H950">
            <v>-6003.58</v>
          </cell>
          <cell r="I950">
            <v>0</v>
          </cell>
          <cell r="J950">
            <v>-4108.3999999999996</v>
          </cell>
          <cell r="M950">
            <v>0</v>
          </cell>
          <cell r="Q950">
            <v>-4108.3999999999996</v>
          </cell>
          <cell r="R950">
            <v>-10111.98</v>
          </cell>
        </row>
        <row r="951">
          <cell r="D951" t="str">
            <v>2009/7</v>
          </cell>
          <cell r="E951">
            <v>230.24</v>
          </cell>
          <cell r="F951">
            <v>771.26</v>
          </cell>
          <cell r="G951">
            <v>426.26</v>
          </cell>
          <cell r="H951">
            <v>1427.76</v>
          </cell>
          <cell r="J951">
            <v>1027.6199999999999</v>
          </cell>
          <cell r="Q951">
            <v>1027.6199999999999</v>
          </cell>
          <cell r="R951">
            <v>2455.38</v>
          </cell>
        </row>
        <row r="952">
          <cell r="D952" t="str">
            <v>2009/9</v>
          </cell>
          <cell r="E952">
            <v>-238.42</v>
          </cell>
          <cell r="F952">
            <v>-805.66</v>
          </cell>
          <cell r="G952">
            <v>-445.27</v>
          </cell>
          <cell r="H952">
            <v>-1489.35</v>
          </cell>
          <cell r="J952">
            <v>-1068.44</v>
          </cell>
          <cell r="Q952">
            <v>-1068.44</v>
          </cell>
          <cell r="R952">
            <v>-2557.79</v>
          </cell>
        </row>
        <row r="953">
          <cell r="D953" t="str">
            <v>2009/10</v>
          </cell>
          <cell r="E953">
            <v>288.72000000000003</v>
          </cell>
          <cell r="F953">
            <v>970.96</v>
          </cell>
          <cell r="G953">
            <v>536.62</v>
          </cell>
          <cell r="H953">
            <v>1796.3</v>
          </cell>
          <cell r="J953">
            <v>1273.05</v>
          </cell>
          <cell r="Q953">
            <v>1273.05</v>
          </cell>
          <cell r="R953">
            <v>3069.35</v>
          </cell>
        </row>
        <row r="954">
          <cell r="D954" t="str">
            <v>2009/11</v>
          </cell>
          <cell r="E954">
            <v>-84.15</v>
          </cell>
          <cell r="F954">
            <v>-276.54000000000002</v>
          </cell>
          <cell r="G954">
            <v>-152.82</v>
          </cell>
          <cell r="H954">
            <v>-513.51</v>
          </cell>
          <cell r="J954">
            <v>-342.3</v>
          </cell>
          <cell r="Q954">
            <v>-342.3</v>
          </cell>
          <cell r="R954">
            <v>-855.81</v>
          </cell>
        </row>
        <row r="955">
          <cell r="C955" t="str">
            <v>Total R0900L</v>
          </cell>
          <cell r="E955">
            <v>-1858.04</v>
          </cell>
          <cell r="F955">
            <v>-6106.2</v>
          </cell>
          <cell r="G955">
            <v>-3374.65</v>
          </cell>
          <cell r="H955">
            <v>-11338.89</v>
          </cell>
          <cell r="I955">
            <v>0</v>
          </cell>
          <cell r="J955">
            <v>-7604.46</v>
          </cell>
          <cell r="M955">
            <v>0</v>
          </cell>
          <cell r="Q955">
            <v>-7604.46</v>
          </cell>
          <cell r="R955">
            <v>-18943.349999999999</v>
          </cell>
        </row>
        <row r="956">
          <cell r="C956" t="str">
            <v>R0900O</v>
          </cell>
          <cell r="D956" t="str">
            <v>2009/4</v>
          </cell>
          <cell r="E956">
            <v>-48.49</v>
          </cell>
          <cell r="F956">
            <v>-159.35</v>
          </cell>
          <cell r="G956">
            <v>-88.06</v>
          </cell>
          <cell r="H956">
            <v>-295.89999999999998</v>
          </cell>
          <cell r="J956">
            <v>-197.25</v>
          </cell>
          <cell r="Q956">
            <v>-197.25</v>
          </cell>
          <cell r="R956">
            <v>-493.15</v>
          </cell>
        </row>
        <row r="957">
          <cell r="D957" t="str">
            <v>2009/5</v>
          </cell>
          <cell r="E957">
            <v>-875.2</v>
          </cell>
          <cell r="F957">
            <v>-2876.18</v>
          </cell>
          <cell r="G957">
            <v>-1589.44</v>
          </cell>
          <cell r="H957">
            <v>-5340.82</v>
          </cell>
          <cell r="J957">
            <v>-3560.1</v>
          </cell>
          <cell r="Q957">
            <v>-3560.1</v>
          </cell>
          <cell r="R957">
            <v>-8900.92</v>
          </cell>
        </row>
        <row r="958">
          <cell r="D958" t="str">
            <v>2009/6</v>
          </cell>
          <cell r="E958">
            <v>-552.21</v>
          </cell>
          <cell r="F958">
            <v>-1814.71</v>
          </cell>
          <cell r="G958">
            <v>-1002.85</v>
          </cell>
          <cell r="H958">
            <v>-3369.77</v>
          </cell>
          <cell r="J958">
            <v>-2246.23</v>
          </cell>
          <cell r="Q958">
            <v>-2246.23</v>
          </cell>
          <cell r="R958">
            <v>-5616</v>
          </cell>
        </row>
        <row r="959">
          <cell r="D959" t="str">
            <v>2009/7</v>
          </cell>
          <cell r="E959">
            <v>-554.87</v>
          </cell>
          <cell r="F959">
            <v>-1823.5</v>
          </cell>
          <cell r="G959">
            <v>-1007.71</v>
          </cell>
          <cell r="H959">
            <v>-3386.08</v>
          </cell>
          <cell r="J959">
            <v>-2257.11</v>
          </cell>
          <cell r="Q959">
            <v>-2257.11</v>
          </cell>
          <cell r="R959">
            <v>-5643.19</v>
          </cell>
        </row>
        <row r="960">
          <cell r="D960" t="str">
            <v>2009/8</v>
          </cell>
          <cell r="E960">
            <v>-363.55</v>
          </cell>
          <cell r="F960">
            <v>-1194.74</v>
          </cell>
          <cell r="G960">
            <v>-660.24</v>
          </cell>
          <cell r="H960">
            <v>-2218.5300000000002</v>
          </cell>
          <cell r="J960">
            <v>-1478.84</v>
          </cell>
          <cell r="Q960">
            <v>-1478.84</v>
          </cell>
          <cell r="R960">
            <v>-3697.37</v>
          </cell>
        </row>
        <row r="961">
          <cell r="D961" t="str">
            <v>2009/9</v>
          </cell>
          <cell r="E961">
            <v>-643.62</v>
          </cell>
          <cell r="F961">
            <v>-2105.69</v>
          </cell>
          <cell r="G961">
            <v>-1163.6600000000001</v>
          </cell>
          <cell r="H961">
            <v>-3912.97</v>
          </cell>
          <cell r="J961">
            <v>-2606.4</v>
          </cell>
          <cell r="Q961">
            <v>-2606.4</v>
          </cell>
          <cell r="R961">
            <v>-6519.37</v>
          </cell>
        </row>
        <row r="962">
          <cell r="D962" t="str">
            <v>2009/10</v>
          </cell>
          <cell r="E962">
            <v>-123.35</v>
          </cell>
          <cell r="F962">
            <v>-414.7999999999995</v>
          </cell>
          <cell r="G962">
            <v>-229.22</v>
          </cell>
          <cell r="H962">
            <v>-767.36999999999921</v>
          </cell>
          <cell r="J962">
            <v>-513.42999999999995</v>
          </cell>
          <cell r="Q962">
            <v>-513.42999999999995</v>
          </cell>
          <cell r="R962">
            <v>-1280.8</v>
          </cell>
        </row>
        <row r="963">
          <cell r="D963" t="str">
            <v>2009/11</v>
          </cell>
          <cell r="E963">
            <v>-1114</v>
          </cell>
          <cell r="F963">
            <v>-3660.96</v>
          </cell>
          <cell r="G963">
            <v>-2023.13</v>
          </cell>
          <cell r="H963">
            <v>-6798.09</v>
          </cell>
          <cell r="J963">
            <v>-4531.5</v>
          </cell>
          <cell r="Q963">
            <v>-4531.5</v>
          </cell>
          <cell r="R963">
            <v>-11329.59</v>
          </cell>
        </row>
        <row r="964">
          <cell r="D964" t="str">
            <v>2009/12</v>
          </cell>
          <cell r="E964">
            <v>-583.07000000000005</v>
          </cell>
          <cell r="F964">
            <v>-1916.15</v>
          </cell>
          <cell r="G964">
            <v>-1058.9100000000001</v>
          </cell>
          <cell r="H964">
            <v>-3558.13</v>
          </cell>
          <cell r="J964">
            <v>-2371.7800000000002</v>
          </cell>
          <cell r="Q964">
            <v>-2371.7800000000002</v>
          </cell>
          <cell r="R964">
            <v>-5929.91</v>
          </cell>
        </row>
        <row r="965">
          <cell r="C965" t="str">
            <v>Total R0900O</v>
          </cell>
          <cell r="E965">
            <v>-4858.3599999999997</v>
          </cell>
          <cell r="F965">
            <v>-15966.08</v>
          </cell>
          <cell r="G965">
            <v>-8823.2199999999993</v>
          </cell>
          <cell r="H965">
            <v>-29647.66</v>
          </cell>
          <cell r="J965">
            <v>-19762.64</v>
          </cell>
          <cell r="Q965">
            <v>-19762.64</v>
          </cell>
          <cell r="R965">
            <v>-49410.3</v>
          </cell>
        </row>
        <row r="966">
          <cell r="C966" t="str">
            <v>R0900N</v>
          </cell>
          <cell r="D966" t="str">
            <v>2009/3</v>
          </cell>
          <cell r="E966">
            <v>-956.51</v>
          </cell>
          <cell r="H966">
            <v>-956.51</v>
          </cell>
          <cell r="R966">
            <v>-956.51</v>
          </cell>
        </row>
        <row r="967">
          <cell r="D967" t="str">
            <v>2009/4</v>
          </cell>
          <cell r="E967">
            <v>-1688.94</v>
          </cell>
          <cell r="H967">
            <v>-1688.94</v>
          </cell>
          <cell r="R967">
            <v>-1688.94</v>
          </cell>
        </row>
        <row r="968">
          <cell r="D968" t="str">
            <v>2009/5</v>
          </cell>
          <cell r="E968">
            <v>9.1300000000000008</v>
          </cell>
          <cell r="H968">
            <v>9.1300000000000008</v>
          </cell>
          <cell r="R968">
            <v>9.1300000000000008</v>
          </cell>
        </row>
        <row r="969">
          <cell r="D969" t="str">
            <v>2009/6</v>
          </cell>
          <cell r="E969">
            <v>-35.92</v>
          </cell>
          <cell r="H969">
            <v>-35.92</v>
          </cell>
          <cell r="R969">
            <v>-35.92</v>
          </cell>
        </row>
        <row r="970">
          <cell r="D970" t="str">
            <v>2009/7</v>
          </cell>
          <cell r="E970">
            <v>32.31</v>
          </cell>
          <cell r="H970">
            <v>32.31</v>
          </cell>
          <cell r="R970">
            <v>32.31</v>
          </cell>
        </row>
        <row r="971">
          <cell r="D971" t="str">
            <v>2009/9</v>
          </cell>
          <cell r="E971">
            <v>-45.57</v>
          </cell>
          <cell r="H971">
            <v>-45.57</v>
          </cell>
          <cell r="R971">
            <v>-45.57</v>
          </cell>
        </row>
        <row r="972">
          <cell r="D972" t="str">
            <v>2009/10</v>
          </cell>
          <cell r="E972">
            <v>45.57</v>
          </cell>
          <cell r="H972">
            <v>45.57</v>
          </cell>
          <cell r="R972">
            <v>45.57</v>
          </cell>
        </row>
        <row r="973">
          <cell r="D973" t="str">
            <v>2009/11</v>
          </cell>
          <cell r="E973">
            <v>-95.06</v>
          </cell>
          <cell r="H973">
            <v>-95.06</v>
          </cell>
          <cell r="R973">
            <v>-95.06</v>
          </cell>
        </row>
        <row r="974">
          <cell r="C974" t="str">
            <v>Total R0900N</v>
          </cell>
          <cell r="E974">
            <v>-2734.99</v>
          </cell>
          <cell r="H974">
            <v>-2734.99</v>
          </cell>
          <cell r="R974">
            <v>-2734.99</v>
          </cell>
        </row>
        <row r="975">
          <cell r="C975" t="str">
            <v>R0900Q</v>
          </cell>
          <cell r="D975" t="str">
            <v>2009/4</v>
          </cell>
          <cell r="E975">
            <v>-43.22</v>
          </cell>
          <cell r="H975">
            <v>-43.22</v>
          </cell>
          <cell r="R975">
            <v>-43.22</v>
          </cell>
        </row>
        <row r="976">
          <cell r="D976" t="str">
            <v>2009/5</v>
          </cell>
          <cell r="E976">
            <v>-1675.65</v>
          </cell>
          <cell r="H976">
            <v>-1675.65</v>
          </cell>
          <cell r="R976">
            <v>-1675.65</v>
          </cell>
        </row>
        <row r="977">
          <cell r="D977" t="str">
            <v>2009/6</v>
          </cell>
          <cell r="E977">
            <v>-871.04</v>
          </cell>
          <cell r="H977">
            <v>-871.04</v>
          </cell>
          <cell r="R977">
            <v>-871.04</v>
          </cell>
        </row>
        <row r="978">
          <cell r="D978" t="str">
            <v>2009/7</v>
          </cell>
          <cell r="E978">
            <v>-2279.9499999999998</v>
          </cell>
          <cell r="H978">
            <v>-2279.9499999999998</v>
          </cell>
          <cell r="R978">
            <v>-2279.9499999999998</v>
          </cell>
        </row>
        <row r="979">
          <cell r="D979" t="str">
            <v>2009/8</v>
          </cell>
          <cell r="E979">
            <v>-1705.5</v>
          </cell>
          <cell r="H979">
            <v>-1705.5</v>
          </cell>
          <cell r="R979">
            <v>-1705.5</v>
          </cell>
        </row>
        <row r="980">
          <cell r="D980" t="str">
            <v>2009/9</v>
          </cell>
          <cell r="E980">
            <v>-1711.03</v>
          </cell>
          <cell r="H980">
            <v>-1711.03</v>
          </cell>
          <cell r="R980">
            <v>-1711.03</v>
          </cell>
        </row>
        <row r="981">
          <cell r="D981" t="str">
            <v>2009/10</v>
          </cell>
          <cell r="E981">
            <v>-1266.3699999999999</v>
          </cell>
          <cell r="H981">
            <v>-1266.3699999999999</v>
          </cell>
          <cell r="R981">
            <v>-1266.3699999999999</v>
          </cell>
        </row>
        <row r="982">
          <cell r="D982" t="str">
            <v>2009/11</v>
          </cell>
          <cell r="E982">
            <v>-3337.29</v>
          </cell>
          <cell r="H982">
            <v>-3337.29</v>
          </cell>
          <cell r="R982">
            <v>-3337.29</v>
          </cell>
        </row>
        <row r="983">
          <cell r="D983" t="str">
            <v>2009/12</v>
          </cell>
          <cell r="E983">
            <v>-3087.69</v>
          </cell>
          <cell r="H983">
            <v>-3087.69</v>
          </cell>
          <cell r="R983">
            <v>-3087.69</v>
          </cell>
        </row>
        <row r="984">
          <cell r="C984" t="str">
            <v>Total R0900Q</v>
          </cell>
          <cell r="E984">
            <v>-15977.74</v>
          </cell>
          <cell r="H984">
            <v>-15977.74</v>
          </cell>
          <cell r="R984">
            <v>-15977.74</v>
          </cell>
        </row>
        <row r="985">
          <cell r="C985" t="str">
            <v>R0900J</v>
          </cell>
          <cell r="D985" t="str">
            <v>2009/6</v>
          </cell>
          <cell r="I985">
            <v>-24.72</v>
          </cell>
          <cell r="J985">
            <v>-32.549999999999997</v>
          </cell>
          <cell r="M985">
            <v>-5.42</v>
          </cell>
          <cell r="Q985">
            <v>-62.69</v>
          </cell>
          <cell r="R985">
            <v>-62.69</v>
          </cell>
        </row>
        <row r="986">
          <cell r="D986" t="str">
            <v>2009/7</v>
          </cell>
          <cell r="I986">
            <v>24.72</v>
          </cell>
          <cell r="J986">
            <v>32.549999999999997</v>
          </cell>
          <cell r="M986">
            <v>5.42</v>
          </cell>
          <cell r="Q986">
            <v>62.69</v>
          </cell>
          <cell r="R986">
            <v>62.69</v>
          </cell>
        </row>
        <row r="987">
          <cell r="D987" t="str">
            <v>2009/9</v>
          </cell>
          <cell r="I987">
            <v>-11.55</v>
          </cell>
          <cell r="J987">
            <v>-15.21</v>
          </cell>
          <cell r="M987">
            <v>-2.5299999999999998</v>
          </cell>
          <cell r="Q987">
            <v>-29.29</v>
          </cell>
          <cell r="R987">
            <v>-29.29</v>
          </cell>
        </row>
        <row r="988">
          <cell r="D988" t="str">
            <v>2009/10</v>
          </cell>
          <cell r="I988">
            <v>11.55</v>
          </cell>
          <cell r="J988">
            <v>15.21</v>
          </cell>
          <cell r="M988">
            <v>2.5299999999999998</v>
          </cell>
          <cell r="Q988">
            <v>29.29</v>
          </cell>
          <cell r="R988">
            <v>29.29</v>
          </cell>
        </row>
        <row r="989">
          <cell r="D989" t="str">
            <v>2009/12</v>
          </cell>
          <cell r="I989">
            <v>78.62</v>
          </cell>
          <cell r="J989">
            <v>103.51</v>
          </cell>
          <cell r="M989">
            <v>17.22</v>
          </cell>
          <cell r="Q989">
            <v>199.35</v>
          </cell>
          <cell r="R989">
            <v>199.35</v>
          </cell>
        </row>
        <row r="990">
          <cell r="C990" t="str">
            <v>Total R0900J</v>
          </cell>
          <cell r="I990">
            <v>78.62</v>
          </cell>
          <cell r="J990">
            <v>103.51</v>
          </cell>
          <cell r="M990">
            <v>17.22</v>
          </cell>
          <cell r="Q990">
            <v>199.35</v>
          </cell>
          <cell r="R990">
            <v>199.35</v>
          </cell>
        </row>
        <row r="991">
          <cell r="C991" t="str">
            <v>R0900I</v>
          </cell>
          <cell r="D991" t="str">
            <v>2009/6</v>
          </cell>
          <cell r="E991">
            <v>-48.42</v>
          </cell>
          <cell r="F991">
            <v>-54.03</v>
          </cell>
          <cell r="G991">
            <v>-11.99</v>
          </cell>
          <cell r="H991">
            <v>-114.44</v>
          </cell>
          <cell r="J991">
            <v>-76.95</v>
          </cell>
          <cell r="Q991">
            <v>-76.95</v>
          </cell>
          <cell r="R991">
            <v>-191.39</v>
          </cell>
        </row>
        <row r="992">
          <cell r="D992" t="str">
            <v>2009/7</v>
          </cell>
          <cell r="E992">
            <v>48.42</v>
          </cell>
          <cell r="F992">
            <v>54.03</v>
          </cell>
          <cell r="G992">
            <v>11.99</v>
          </cell>
          <cell r="H992">
            <v>114.44</v>
          </cell>
          <cell r="J992">
            <v>76.95</v>
          </cell>
          <cell r="Q992">
            <v>76.95</v>
          </cell>
          <cell r="R992">
            <v>191.39</v>
          </cell>
        </row>
        <row r="993">
          <cell r="D993" t="str">
            <v>2009/9</v>
          </cell>
          <cell r="E993">
            <v>-51.27</v>
          </cell>
          <cell r="F993">
            <v>-55.78</v>
          </cell>
          <cell r="G993">
            <v>-12.37</v>
          </cell>
          <cell r="H993">
            <v>-119.42</v>
          </cell>
          <cell r="J993">
            <v>-79.44</v>
          </cell>
          <cell r="Q993">
            <v>-79.44</v>
          </cell>
          <cell r="R993">
            <v>-198.86</v>
          </cell>
        </row>
        <row r="994">
          <cell r="D994" t="str">
            <v>2009/10</v>
          </cell>
          <cell r="E994">
            <v>51.27</v>
          </cell>
          <cell r="F994">
            <v>55.78</v>
          </cell>
          <cell r="G994">
            <v>12.37</v>
          </cell>
          <cell r="H994">
            <v>119.42</v>
          </cell>
          <cell r="J994">
            <v>79.44</v>
          </cell>
          <cell r="Q994">
            <v>79.44</v>
          </cell>
          <cell r="R994">
            <v>198.86</v>
          </cell>
        </row>
        <row r="995">
          <cell r="D995" t="str">
            <v>2009/11</v>
          </cell>
          <cell r="E995">
            <v>43.49</v>
          </cell>
          <cell r="F995">
            <v>46.73</v>
          </cell>
          <cell r="G995">
            <v>10.36</v>
          </cell>
          <cell r="H995">
            <v>100.58</v>
          </cell>
          <cell r="J995">
            <v>62.28</v>
          </cell>
          <cell r="Q995">
            <v>62.28</v>
          </cell>
          <cell r="R995">
            <v>162.86000000000001</v>
          </cell>
        </row>
        <row r="996">
          <cell r="C996" t="str">
            <v>Total R0900I</v>
          </cell>
          <cell r="E996">
            <v>43.49</v>
          </cell>
          <cell r="F996">
            <v>46.73</v>
          </cell>
          <cell r="G996">
            <v>10.36</v>
          </cell>
          <cell r="H996">
            <v>100.58</v>
          </cell>
          <cell r="J996">
            <v>62.28</v>
          </cell>
          <cell r="Q996">
            <v>62.28</v>
          </cell>
          <cell r="R996">
            <v>162.86000000000001</v>
          </cell>
        </row>
        <row r="997">
          <cell r="C997" t="str">
            <v>R0900K</v>
          </cell>
          <cell r="D997" t="str">
            <v>2009/6</v>
          </cell>
          <cell r="E997">
            <v>-1.41</v>
          </cell>
          <cell r="F997">
            <v>-1.52</v>
          </cell>
          <cell r="G997">
            <v>-0.34</v>
          </cell>
          <cell r="H997">
            <v>-3.27</v>
          </cell>
          <cell r="J997">
            <v>-2.16</v>
          </cell>
          <cell r="Q997">
            <v>-2.16</v>
          </cell>
          <cell r="R997">
            <v>-5.43</v>
          </cell>
        </row>
        <row r="998">
          <cell r="D998" t="str">
            <v>2009/7</v>
          </cell>
          <cell r="E998">
            <v>1.41</v>
          </cell>
          <cell r="F998">
            <v>1.52</v>
          </cell>
          <cell r="G998">
            <v>0.34</v>
          </cell>
          <cell r="H998">
            <v>3.27</v>
          </cell>
          <cell r="J998">
            <v>2.16</v>
          </cell>
          <cell r="Q998">
            <v>2.16</v>
          </cell>
          <cell r="R998">
            <v>5.43</v>
          </cell>
        </row>
        <row r="999">
          <cell r="D999" t="str">
            <v>2009/9</v>
          </cell>
          <cell r="E999">
            <v>-0.84</v>
          </cell>
          <cell r="F999">
            <v>-0.89</v>
          </cell>
          <cell r="G999">
            <v>-0.2</v>
          </cell>
          <cell r="H999">
            <v>-1.93</v>
          </cell>
          <cell r="J999">
            <v>-1.27</v>
          </cell>
          <cell r="Q999">
            <v>-1.27</v>
          </cell>
          <cell r="R999">
            <v>-3.2</v>
          </cell>
        </row>
        <row r="1000">
          <cell r="D1000" t="str">
            <v>2009/10</v>
          </cell>
          <cell r="E1000">
            <v>0.84</v>
          </cell>
          <cell r="F1000">
            <v>0.89</v>
          </cell>
          <cell r="G1000">
            <v>0.2</v>
          </cell>
          <cell r="H1000">
            <v>1.93</v>
          </cell>
          <cell r="J1000">
            <v>1.27</v>
          </cell>
          <cell r="Q1000">
            <v>1.27</v>
          </cell>
          <cell r="R1000">
            <v>3.2</v>
          </cell>
        </row>
        <row r="1001">
          <cell r="C1001" t="str">
            <v>Total R0900K</v>
          </cell>
          <cell r="E1001">
            <v>0</v>
          </cell>
          <cell r="F1001">
            <v>0</v>
          </cell>
          <cell r="G1001">
            <v>0</v>
          </cell>
          <cell r="H1001">
            <v>0</v>
          </cell>
          <cell r="J1001">
            <v>0</v>
          </cell>
          <cell r="Q1001">
            <v>0</v>
          </cell>
          <cell r="R1001">
            <v>0</v>
          </cell>
        </row>
        <row r="1002">
          <cell r="C1002" t="str">
            <v>R0900B</v>
          </cell>
          <cell r="D1002" t="str">
            <v>2009/1</v>
          </cell>
          <cell r="E1002">
            <v>0</v>
          </cell>
          <cell r="F1002">
            <v>0</v>
          </cell>
          <cell r="G1002">
            <v>0</v>
          </cell>
          <cell r="H1002">
            <v>0</v>
          </cell>
          <cell r="I1002">
            <v>4276.33</v>
          </cell>
          <cell r="J1002">
            <v>5051.75</v>
          </cell>
          <cell r="M1002">
            <v>703.19</v>
          </cell>
          <cell r="Q1002">
            <v>10031.27</v>
          </cell>
          <cell r="R1002">
            <v>10031.27</v>
          </cell>
        </row>
        <row r="1003">
          <cell r="D1003" t="str">
            <v>2009/2</v>
          </cell>
          <cell r="I1003">
            <v>-2543.36</v>
          </cell>
          <cell r="J1003">
            <v>-354.03</v>
          </cell>
          <cell r="M1003">
            <v>-2152.96</v>
          </cell>
          <cell r="Q1003">
            <v>-5050.3500000000004</v>
          </cell>
          <cell r="R1003">
            <v>-5050.3500000000004</v>
          </cell>
        </row>
        <row r="1004">
          <cell r="D1004" t="str">
            <v>2009/3</v>
          </cell>
          <cell r="I1004">
            <v>-3594.48</v>
          </cell>
          <cell r="J1004">
            <v>-500.34</v>
          </cell>
          <cell r="M1004">
            <v>-3042.75</v>
          </cell>
          <cell r="Q1004">
            <v>-7137.57</v>
          </cell>
          <cell r="R1004">
            <v>-7137.57</v>
          </cell>
        </row>
        <row r="1005">
          <cell r="D1005" t="str">
            <v>2009/4</v>
          </cell>
          <cell r="I1005">
            <v>-6464.46</v>
          </cell>
          <cell r="J1005">
            <v>-899.84</v>
          </cell>
          <cell r="M1005">
            <v>-5472.2</v>
          </cell>
          <cell r="Q1005">
            <v>-12836.5</v>
          </cell>
          <cell r="R1005">
            <v>-12836.5</v>
          </cell>
        </row>
        <row r="1006">
          <cell r="D1006" t="str">
            <v>2009/5</v>
          </cell>
          <cell r="I1006">
            <v>-8423.08</v>
          </cell>
          <cell r="J1006">
            <v>-1172.47</v>
          </cell>
          <cell r="M1006">
            <v>-7130.18</v>
          </cell>
          <cell r="Q1006">
            <v>-16725.73</v>
          </cell>
          <cell r="R1006">
            <v>-16725.73</v>
          </cell>
        </row>
        <row r="1007">
          <cell r="D1007" t="str">
            <v>2009/6</v>
          </cell>
          <cell r="E1007">
            <v>0</v>
          </cell>
          <cell r="F1007">
            <v>0</v>
          </cell>
          <cell r="G1007">
            <v>0</v>
          </cell>
          <cell r="H1007">
            <v>0</v>
          </cell>
          <cell r="I1007">
            <v>-10433.280000000001</v>
          </cell>
          <cell r="J1007">
            <v>-12325.13</v>
          </cell>
          <cell r="M1007">
            <v>-1715.62</v>
          </cell>
          <cell r="Q1007">
            <v>-24474.03</v>
          </cell>
          <cell r="R1007">
            <v>-24474.03</v>
          </cell>
        </row>
        <row r="1008">
          <cell r="D1008" t="str">
            <v>2009/7</v>
          </cell>
          <cell r="I1008">
            <v>5394.09</v>
          </cell>
          <cell r="J1008">
            <v>6372.2</v>
          </cell>
          <cell r="M1008">
            <v>886.99</v>
          </cell>
          <cell r="Q1008">
            <v>12653.28</v>
          </cell>
          <cell r="R1008">
            <v>12653.28</v>
          </cell>
        </row>
        <row r="1009">
          <cell r="D1009" t="str">
            <v>2009/8</v>
          </cell>
          <cell r="I1009">
            <v>812.99</v>
          </cell>
          <cell r="J1009">
            <v>960.4</v>
          </cell>
          <cell r="M1009">
            <v>133.69</v>
          </cell>
          <cell r="Q1009">
            <v>1907.08</v>
          </cell>
          <cell r="R1009">
            <v>1907.08</v>
          </cell>
        </row>
        <row r="1010">
          <cell r="D1010" t="str">
            <v>2009/9</v>
          </cell>
          <cell r="I1010">
            <v>-2767.51</v>
          </cell>
          <cell r="J1010">
            <v>-3024.69</v>
          </cell>
          <cell r="M1010">
            <v>-615.20000000000005</v>
          </cell>
          <cell r="Q1010">
            <v>-6407.4</v>
          </cell>
          <cell r="R1010">
            <v>-6407.4</v>
          </cell>
        </row>
        <row r="1011">
          <cell r="D1011" t="str">
            <v>2009/10</v>
          </cell>
          <cell r="I1011">
            <v>2741.96</v>
          </cell>
          <cell r="J1011">
            <v>2994.5</v>
          </cell>
          <cell r="M1011">
            <v>611</v>
          </cell>
          <cell r="Q1011">
            <v>6347.46</v>
          </cell>
          <cell r="R1011">
            <v>6347.46</v>
          </cell>
        </row>
        <row r="1012">
          <cell r="D1012" t="str">
            <v>2009/11</v>
          </cell>
          <cell r="I1012">
            <v>-1582.34</v>
          </cell>
          <cell r="J1012">
            <v>-1869.26</v>
          </cell>
          <cell r="M1012">
            <v>-260.2</v>
          </cell>
          <cell r="Q1012">
            <v>-3711.8</v>
          </cell>
          <cell r="R1012">
            <v>-3711.8</v>
          </cell>
        </row>
        <row r="1013">
          <cell r="D1013" t="str">
            <v>2009/12</v>
          </cell>
          <cell r="I1013">
            <v>833.16</v>
          </cell>
          <cell r="J1013">
            <v>984.23</v>
          </cell>
          <cell r="M1013">
            <v>137</v>
          </cell>
          <cell r="Q1013">
            <v>1954.39</v>
          </cell>
          <cell r="R1013">
            <v>1954.39</v>
          </cell>
        </row>
        <row r="1014">
          <cell r="C1014" t="str">
            <v>Total R0900B</v>
          </cell>
          <cell r="E1014">
            <v>0</v>
          </cell>
          <cell r="F1014">
            <v>0</v>
          </cell>
          <cell r="G1014">
            <v>0</v>
          </cell>
          <cell r="H1014">
            <v>0</v>
          </cell>
          <cell r="I1014">
            <v>-21749.98</v>
          </cell>
          <cell r="J1014">
            <v>-3782.68</v>
          </cell>
          <cell r="M1014">
            <v>-17917.240000000002</v>
          </cell>
          <cell r="Q1014">
            <v>-43449.9</v>
          </cell>
          <cell r="R1014">
            <v>-43449.9</v>
          </cell>
        </row>
        <row r="1015">
          <cell r="C1015" t="str">
            <v>R0900V</v>
          </cell>
          <cell r="D1015" t="str">
            <v>2009/5</v>
          </cell>
          <cell r="I1015">
            <v>-5344.25</v>
          </cell>
          <cell r="J1015">
            <v>-743.91</v>
          </cell>
          <cell r="M1015">
            <v>-4523.93</v>
          </cell>
          <cell r="Q1015">
            <v>-10612.09</v>
          </cell>
          <cell r="R1015">
            <v>-10612.09</v>
          </cell>
        </row>
        <row r="1016">
          <cell r="D1016" t="str">
            <v>2009/6</v>
          </cell>
          <cell r="I1016">
            <v>-5319.67</v>
          </cell>
          <cell r="J1016">
            <v>-6284.27</v>
          </cell>
          <cell r="M1016">
            <v>-874.76</v>
          </cell>
          <cell r="Q1016">
            <v>-12478.7</v>
          </cell>
          <cell r="R1016">
            <v>-12478.7</v>
          </cell>
        </row>
        <row r="1017">
          <cell r="D1017" t="str">
            <v>2009/7</v>
          </cell>
          <cell r="E1017">
            <v>1.1368683772161603E-13</v>
          </cell>
          <cell r="F1017">
            <v>0</v>
          </cell>
          <cell r="G1017">
            <v>0</v>
          </cell>
          <cell r="H1017">
            <v>1.1368683772161603E-13</v>
          </cell>
          <cell r="I1017">
            <v>-23055.88</v>
          </cell>
          <cell r="J1017">
            <v>-27236.55</v>
          </cell>
          <cell r="M1017">
            <v>-3791.26</v>
          </cell>
          <cell r="Q1017">
            <v>-54083.69</v>
          </cell>
          <cell r="R1017">
            <v>-54083.69</v>
          </cell>
        </row>
        <row r="1018">
          <cell r="D1018" t="str">
            <v>2009/8</v>
          </cell>
          <cell r="I1018">
            <v>-18684.34</v>
          </cell>
          <cell r="J1018">
            <v>-22072.33</v>
          </cell>
          <cell r="M1018">
            <v>-3072.42</v>
          </cell>
          <cell r="Q1018">
            <v>-43829.09</v>
          </cell>
          <cell r="R1018">
            <v>-43829.09</v>
          </cell>
        </row>
        <row r="1019">
          <cell r="D1019" t="str">
            <v>2009/9</v>
          </cell>
          <cell r="I1019">
            <v>-12241.94</v>
          </cell>
          <cell r="J1019">
            <v>-14410.86</v>
          </cell>
          <cell r="M1019">
            <v>-2046.34</v>
          </cell>
          <cell r="Q1019">
            <v>-28699.14</v>
          </cell>
          <cell r="R1019">
            <v>-28699.14</v>
          </cell>
        </row>
        <row r="1020">
          <cell r="D1020" t="str">
            <v>2009/10</v>
          </cell>
          <cell r="I1020">
            <v>-18905.37</v>
          </cell>
          <cell r="J1020">
            <v>-22384.32</v>
          </cell>
          <cell r="M1020">
            <v>-3075.47</v>
          </cell>
          <cell r="Q1020">
            <v>-44365.16</v>
          </cell>
          <cell r="R1020">
            <v>-44365.16</v>
          </cell>
        </row>
        <row r="1021">
          <cell r="D1021" t="str">
            <v>2009/11</v>
          </cell>
          <cell r="I1021">
            <v>-16981.419999999998</v>
          </cell>
          <cell r="J1021">
            <v>-20060.63</v>
          </cell>
          <cell r="M1021">
            <v>-2792.39</v>
          </cell>
          <cell r="Q1021">
            <v>-39834.44</v>
          </cell>
          <cell r="R1021">
            <v>-39834.44</v>
          </cell>
        </row>
        <row r="1022">
          <cell r="D1022" t="str">
            <v>2009/12</v>
          </cell>
          <cell r="I1022">
            <v>-6201.43</v>
          </cell>
          <cell r="J1022">
            <v>-7325.92</v>
          </cell>
          <cell r="M1022">
            <v>-1019.75</v>
          </cell>
          <cell r="Q1022">
            <v>-14547.1</v>
          </cell>
          <cell r="R1022">
            <v>-14547.1</v>
          </cell>
        </row>
        <row r="1023">
          <cell r="C1023" t="str">
            <v>Total R0900V</v>
          </cell>
          <cell r="E1023">
            <v>1.1368683772161603E-13</v>
          </cell>
          <cell r="F1023">
            <v>0</v>
          </cell>
          <cell r="G1023">
            <v>0</v>
          </cell>
          <cell r="H1023">
            <v>1.1368683772161603E-13</v>
          </cell>
          <cell r="I1023">
            <v>-106734.3</v>
          </cell>
          <cell r="J1023">
            <v>-120518.79</v>
          </cell>
          <cell r="M1023">
            <v>-21196.32</v>
          </cell>
          <cell r="Q1023">
            <v>-248449.41</v>
          </cell>
          <cell r="R1023">
            <v>-248449.41</v>
          </cell>
        </row>
        <row r="1024">
          <cell r="C1024" t="str">
            <v>R0900E</v>
          </cell>
          <cell r="D1024" t="str">
            <v>2009/1</v>
          </cell>
          <cell r="E1024">
            <v>23075.79</v>
          </cell>
          <cell r="H1024">
            <v>23075.79</v>
          </cell>
          <cell r="R1024">
            <v>23075.79</v>
          </cell>
        </row>
        <row r="1025">
          <cell r="D1025" t="str">
            <v>2009/2</v>
          </cell>
          <cell r="E1025">
            <v>-17997.689999999999</v>
          </cell>
          <cell r="H1025">
            <v>-17997.689999999999</v>
          </cell>
          <cell r="R1025">
            <v>-17997.689999999999</v>
          </cell>
        </row>
        <row r="1026">
          <cell r="D1026" t="str">
            <v>2009/3</v>
          </cell>
          <cell r="E1026">
            <v>-20263.099999999999</v>
          </cell>
          <cell r="H1026">
            <v>-20263.099999999999</v>
          </cell>
          <cell r="R1026">
            <v>-20263.099999999999</v>
          </cell>
        </row>
        <row r="1027">
          <cell r="D1027" t="str">
            <v>2009/4</v>
          </cell>
          <cell r="E1027">
            <v>-36658.019999999997</v>
          </cell>
          <cell r="H1027">
            <v>-36658.019999999997</v>
          </cell>
          <cell r="R1027">
            <v>-36658.019999999997</v>
          </cell>
        </row>
        <row r="1028">
          <cell r="D1028" t="str">
            <v>2009/5</v>
          </cell>
          <cell r="E1028">
            <v>579.49</v>
          </cell>
          <cell r="H1028">
            <v>579.49</v>
          </cell>
          <cell r="R1028">
            <v>579.49</v>
          </cell>
        </row>
        <row r="1029">
          <cell r="D1029" t="str">
            <v>2009/6</v>
          </cell>
          <cell r="E1029">
            <v>-52772.959999999999</v>
          </cell>
          <cell r="H1029">
            <v>-52772.959999999999</v>
          </cell>
          <cell r="R1029">
            <v>-52772.959999999999</v>
          </cell>
        </row>
        <row r="1030">
          <cell r="D1030" t="str">
            <v>2009/7</v>
          </cell>
          <cell r="E1030">
            <v>8203.09</v>
          </cell>
          <cell r="H1030">
            <v>8203.09</v>
          </cell>
          <cell r="R1030">
            <v>8203.09</v>
          </cell>
        </row>
        <row r="1031">
          <cell r="D1031" t="str">
            <v>2009/8</v>
          </cell>
          <cell r="E1031">
            <v>-8.43</v>
          </cell>
          <cell r="H1031">
            <v>-8.43</v>
          </cell>
          <cell r="R1031">
            <v>-8.43</v>
          </cell>
        </row>
        <row r="1032">
          <cell r="D1032" t="str">
            <v>2009/9</v>
          </cell>
          <cell r="E1032">
            <v>-8718.84</v>
          </cell>
          <cell r="H1032">
            <v>-8718.84</v>
          </cell>
          <cell r="R1032">
            <v>-8718.84</v>
          </cell>
        </row>
        <row r="1033">
          <cell r="D1033" t="str">
            <v>2009/10</v>
          </cell>
          <cell r="E1033">
            <v>9232.69</v>
          </cell>
          <cell r="H1033">
            <v>9232.69</v>
          </cell>
          <cell r="R1033">
            <v>9232.69</v>
          </cell>
        </row>
        <row r="1034">
          <cell r="D1034" t="str">
            <v>2009/11</v>
          </cell>
          <cell r="E1034">
            <v>-10268.85</v>
          </cell>
          <cell r="H1034">
            <v>-10268.85</v>
          </cell>
          <cell r="R1034">
            <v>-10268.85</v>
          </cell>
        </row>
        <row r="1035">
          <cell r="D1035" t="str">
            <v>2009/12</v>
          </cell>
          <cell r="E1035">
            <v>519.14</v>
          </cell>
          <cell r="H1035">
            <v>519.14</v>
          </cell>
          <cell r="R1035">
            <v>519.14</v>
          </cell>
        </row>
        <row r="1036">
          <cell r="C1036" t="str">
            <v>Total R0900E</v>
          </cell>
          <cell r="E1036">
            <v>-105077.69</v>
          </cell>
          <cell r="H1036">
            <v>-105077.69</v>
          </cell>
          <cell r="R1036">
            <v>-105077.69</v>
          </cell>
        </row>
        <row r="1037">
          <cell r="C1037" t="str">
            <v>R0900F</v>
          </cell>
          <cell r="D1037" t="str">
            <v>2009/1</v>
          </cell>
          <cell r="E1037">
            <v>1928.12</v>
          </cell>
          <cell r="F1037">
            <v>0</v>
          </cell>
          <cell r="G1037">
            <v>0</v>
          </cell>
          <cell r="H1037">
            <v>1928.12</v>
          </cell>
          <cell r="I1037">
            <v>0</v>
          </cell>
          <cell r="J1037">
            <v>0</v>
          </cell>
          <cell r="M1037">
            <v>0</v>
          </cell>
          <cell r="Q1037">
            <v>0</v>
          </cell>
          <cell r="R1037">
            <v>1928.12</v>
          </cell>
        </row>
        <row r="1038">
          <cell r="D1038" t="str">
            <v>2009/2</v>
          </cell>
          <cell r="E1038">
            <v>-1998.97</v>
          </cell>
          <cell r="H1038">
            <v>-1998.97</v>
          </cell>
          <cell r="R1038">
            <v>-1998.97</v>
          </cell>
        </row>
        <row r="1039">
          <cell r="D1039" t="str">
            <v>2009/3</v>
          </cell>
          <cell r="E1039">
            <v>-2080.3000000000002</v>
          </cell>
          <cell r="H1039">
            <v>-2080.3000000000002</v>
          </cell>
          <cell r="R1039">
            <v>-2080.3000000000002</v>
          </cell>
        </row>
        <row r="1040">
          <cell r="D1040" t="str">
            <v>2009/4</v>
          </cell>
          <cell r="E1040">
            <v>-2137.46</v>
          </cell>
          <cell r="H1040">
            <v>-2137.46</v>
          </cell>
          <cell r="R1040">
            <v>-2137.46</v>
          </cell>
        </row>
        <row r="1041">
          <cell r="D1041" t="str">
            <v>2009/5</v>
          </cell>
          <cell r="E1041">
            <v>-2200.4299999999998</v>
          </cell>
          <cell r="H1041">
            <v>-2200.4299999999998</v>
          </cell>
          <cell r="R1041">
            <v>-2200.4299999999998</v>
          </cell>
        </row>
        <row r="1042">
          <cell r="D1042" t="str">
            <v>2009/6</v>
          </cell>
          <cell r="E1042">
            <v>-6878.01</v>
          </cell>
          <cell r="F1042">
            <v>0</v>
          </cell>
          <cell r="G1042">
            <v>0</v>
          </cell>
          <cell r="H1042">
            <v>-6878.01</v>
          </cell>
          <cell r="I1042">
            <v>0</v>
          </cell>
          <cell r="J1042">
            <v>0</v>
          </cell>
          <cell r="M1042">
            <v>0</v>
          </cell>
          <cell r="Q1042">
            <v>0</v>
          </cell>
          <cell r="R1042">
            <v>-6878.01</v>
          </cell>
        </row>
        <row r="1043">
          <cell r="D1043" t="str">
            <v>2009/7</v>
          </cell>
          <cell r="E1043">
            <v>-1366.25</v>
          </cell>
          <cell r="H1043">
            <v>-1366.25</v>
          </cell>
          <cell r="R1043">
            <v>-1366.25</v>
          </cell>
        </row>
        <row r="1044">
          <cell r="D1044" t="str">
            <v>2009/8</v>
          </cell>
          <cell r="E1044">
            <v>-2177.52</v>
          </cell>
          <cell r="H1044">
            <v>-2177.52</v>
          </cell>
          <cell r="R1044">
            <v>-2177.52</v>
          </cell>
        </row>
        <row r="1045">
          <cell r="D1045" t="str">
            <v>2009/9</v>
          </cell>
          <cell r="E1045">
            <v>-3183.74</v>
          </cell>
          <cell r="H1045">
            <v>-3183.74</v>
          </cell>
          <cell r="R1045">
            <v>-3183.74</v>
          </cell>
        </row>
        <row r="1046">
          <cell r="D1046" t="str">
            <v>2009/10</v>
          </cell>
          <cell r="E1046">
            <v>-1158.0899999999999</v>
          </cell>
          <cell r="H1046">
            <v>-1158.0899999999999</v>
          </cell>
          <cell r="R1046">
            <v>-1158.0899999999999</v>
          </cell>
        </row>
        <row r="1047">
          <cell r="D1047" t="str">
            <v>2009/11</v>
          </cell>
          <cell r="E1047">
            <v>-2164.6</v>
          </cell>
          <cell r="H1047">
            <v>-2164.6</v>
          </cell>
          <cell r="R1047">
            <v>-2164.6</v>
          </cell>
        </row>
        <row r="1048">
          <cell r="D1048" t="str">
            <v>2009/12</v>
          </cell>
          <cell r="E1048">
            <v>-2136.62</v>
          </cell>
          <cell r="H1048">
            <v>-2136.62</v>
          </cell>
          <cell r="R1048">
            <v>-2136.62</v>
          </cell>
        </row>
        <row r="1049">
          <cell r="C1049" t="str">
            <v>Total R0900F</v>
          </cell>
          <cell r="E1049">
            <v>-25553.87</v>
          </cell>
          <cell r="F1049">
            <v>0</v>
          </cell>
          <cell r="G1049">
            <v>0</v>
          </cell>
          <cell r="H1049">
            <v>-25553.87</v>
          </cell>
          <cell r="I1049">
            <v>0</v>
          </cell>
          <cell r="J1049">
            <v>0</v>
          </cell>
          <cell r="M1049">
            <v>0</v>
          </cell>
          <cell r="Q1049">
            <v>0</v>
          </cell>
          <cell r="R1049">
            <v>-25553.87</v>
          </cell>
        </row>
        <row r="1050">
          <cell r="C1050" t="str">
            <v>R0900D</v>
          </cell>
          <cell r="D1050" t="str">
            <v>2009/1</v>
          </cell>
          <cell r="E1050">
            <v>1515.69</v>
          </cell>
          <cell r="F1050">
            <v>1579.45</v>
          </cell>
          <cell r="H1050">
            <v>3095.14</v>
          </cell>
          <cell r="I1050">
            <v>0</v>
          </cell>
          <cell r="Q1050">
            <v>0</v>
          </cell>
          <cell r="R1050">
            <v>3095.14</v>
          </cell>
        </row>
        <row r="1051">
          <cell r="D1051" t="str">
            <v>2009/2</v>
          </cell>
          <cell r="E1051">
            <v>-370.65</v>
          </cell>
          <cell r="F1051">
            <v>-386.24</v>
          </cell>
          <cell r="H1051">
            <v>-756.89</v>
          </cell>
          <cell r="R1051">
            <v>-756.89</v>
          </cell>
        </row>
        <row r="1052">
          <cell r="D1052" t="str">
            <v>2009/3</v>
          </cell>
          <cell r="E1052">
            <v>-337.1</v>
          </cell>
          <cell r="F1052">
            <v>-351.29</v>
          </cell>
          <cell r="H1052">
            <v>-688.39</v>
          </cell>
          <cell r="R1052">
            <v>-688.39</v>
          </cell>
        </row>
        <row r="1053">
          <cell r="D1053" t="str">
            <v>2009/4</v>
          </cell>
          <cell r="E1053">
            <v>-990.7</v>
          </cell>
          <cell r="F1053">
            <v>-1032.3699999999999</v>
          </cell>
          <cell r="H1053">
            <v>-2023.07</v>
          </cell>
          <cell r="R1053">
            <v>-2023.07</v>
          </cell>
        </row>
        <row r="1054">
          <cell r="D1054" t="str">
            <v>2009/6</v>
          </cell>
          <cell r="E1054">
            <v>-3278.94</v>
          </cell>
          <cell r="F1054">
            <v>-3391.28</v>
          </cell>
          <cell r="H1054">
            <v>-6670.22</v>
          </cell>
          <cell r="I1054">
            <v>0</v>
          </cell>
          <cell r="Q1054">
            <v>0</v>
          </cell>
          <cell r="R1054">
            <v>-6670.22</v>
          </cell>
        </row>
        <row r="1055">
          <cell r="D1055" t="str">
            <v>2009/7</v>
          </cell>
          <cell r="E1055">
            <v>247.56</v>
          </cell>
          <cell r="F1055">
            <v>232.38</v>
          </cell>
          <cell r="H1055">
            <v>479.94</v>
          </cell>
          <cell r="R1055">
            <v>479.94</v>
          </cell>
        </row>
        <row r="1056">
          <cell r="D1056" t="str">
            <v>2009/8</v>
          </cell>
          <cell r="E1056">
            <v>107.23</v>
          </cell>
          <cell r="F1056">
            <v>111.74</v>
          </cell>
          <cell r="H1056">
            <v>218.97</v>
          </cell>
          <cell r="R1056">
            <v>218.97</v>
          </cell>
        </row>
        <row r="1057">
          <cell r="D1057" t="str">
            <v>2009/9</v>
          </cell>
          <cell r="E1057">
            <v>-385.41</v>
          </cell>
          <cell r="F1057">
            <v>-377.83</v>
          </cell>
          <cell r="H1057">
            <v>-763.24</v>
          </cell>
          <cell r="R1057">
            <v>-763.24</v>
          </cell>
        </row>
        <row r="1058">
          <cell r="D1058" t="str">
            <v>2009/10</v>
          </cell>
          <cell r="E1058">
            <v>419.13</v>
          </cell>
          <cell r="F1058">
            <v>412.98</v>
          </cell>
          <cell r="H1058">
            <v>832.11</v>
          </cell>
          <cell r="R1058">
            <v>832.11</v>
          </cell>
        </row>
        <row r="1059">
          <cell r="D1059" t="str">
            <v>2009/11</v>
          </cell>
          <cell r="E1059">
            <v>-395.87</v>
          </cell>
          <cell r="F1059">
            <v>-412.52</v>
          </cell>
          <cell r="H1059">
            <v>-808.39</v>
          </cell>
          <cell r="R1059">
            <v>-808.39</v>
          </cell>
        </row>
        <row r="1060">
          <cell r="C1060" t="str">
            <v>Total R0900D</v>
          </cell>
          <cell r="E1060">
            <v>-3469.06</v>
          </cell>
          <cell r="F1060">
            <v>-3614.98</v>
          </cell>
          <cell r="H1060">
            <v>-7084.04</v>
          </cell>
          <cell r="I1060">
            <v>0</v>
          </cell>
          <cell r="Q1060">
            <v>0</v>
          </cell>
          <cell r="R1060">
            <v>-7084.04</v>
          </cell>
        </row>
        <row r="1061">
          <cell r="C1061" t="str">
            <v>R0900H</v>
          </cell>
          <cell r="D1061" t="str">
            <v>2009/1</v>
          </cell>
          <cell r="E1061">
            <v>177.03</v>
          </cell>
          <cell r="F1061">
            <v>223.13</v>
          </cell>
          <cell r="H1061">
            <v>400.16</v>
          </cell>
          <cell r="I1061">
            <v>0</v>
          </cell>
          <cell r="J1061">
            <v>0</v>
          </cell>
          <cell r="M1061">
            <v>0</v>
          </cell>
          <cell r="Q1061">
            <v>0</v>
          </cell>
          <cell r="R1061">
            <v>400.16</v>
          </cell>
        </row>
        <row r="1062">
          <cell r="D1062" t="str">
            <v>2009/2</v>
          </cell>
          <cell r="E1062">
            <v>-177.03</v>
          </cell>
          <cell r="F1062">
            <v>-223.13</v>
          </cell>
          <cell r="H1062">
            <v>-400.16</v>
          </cell>
          <cell r="R1062">
            <v>-400.16</v>
          </cell>
        </row>
        <row r="1063">
          <cell r="D1063" t="str">
            <v>2009/3</v>
          </cell>
          <cell r="E1063">
            <v>-172.98</v>
          </cell>
          <cell r="F1063">
            <v>-218.02</v>
          </cell>
          <cell r="H1063">
            <v>-391</v>
          </cell>
          <cell r="R1063">
            <v>-391</v>
          </cell>
        </row>
        <row r="1064">
          <cell r="D1064" t="str">
            <v>2009/4</v>
          </cell>
          <cell r="E1064">
            <v>-181.36</v>
          </cell>
          <cell r="F1064">
            <v>-228.57</v>
          </cell>
          <cell r="H1064">
            <v>-409.93</v>
          </cell>
          <cell r="R1064">
            <v>-409.93</v>
          </cell>
        </row>
        <row r="1065">
          <cell r="D1065" t="str">
            <v>2009/5</v>
          </cell>
          <cell r="E1065">
            <v>-179.05</v>
          </cell>
          <cell r="F1065">
            <v>-225.67</v>
          </cell>
          <cell r="H1065">
            <v>-404.72</v>
          </cell>
          <cell r="R1065">
            <v>-404.72</v>
          </cell>
        </row>
        <row r="1066">
          <cell r="D1066" t="str">
            <v>2009/6</v>
          </cell>
          <cell r="E1066">
            <v>-602.73</v>
          </cell>
          <cell r="F1066">
            <v>-759.69</v>
          </cell>
          <cell r="H1066">
            <v>-1362.42</v>
          </cell>
          <cell r="I1066">
            <v>0</v>
          </cell>
          <cell r="J1066">
            <v>0</v>
          </cell>
          <cell r="M1066">
            <v>0</v>
          </cell>
          <cell r="Q1066">
            <v>0</v>
          </cell>
          <cell r="R1066">
            <v>-1362.42</v>
          </cell>
        </row>
        <row r="1067">
          <cell r="D1067" t="str">
            <v>2009/7</v>
          </cell>
          <cell r="E1067">
            <v>-107.28</v>
          </cell>
          <cell r="F1067">
            <v>-135.21</v>
          </cell>
          <cell r="H1067">
            <v>-242.49</v>
          </cell>
          <cell r="R1067">
            <v>-242.49</v>
          </cell>
        </row>
        <row r="1068">
          <cell r="D1068" t="str">
            <v>2009/8</v>
          </cell>
          <cell r="E1068">
            <v>-173.7</v>
          </cell>
          <cell r="F1068">
            <v>-218.93</v>
          </cell>
          <cell r="H1068">
            <v>-392.63</v>
          </cell>
          <cell r="R1068">
            <v>-392.63</v>
          </cell>
        </row>
        <row r="1069">
          <cell r="D1069" t="str">
            <v>2009/9</v>
          </cell>
          <cell r="E1069">
            <v>-260.95999999999998</v>
          </cell>
          <cell r="F1069">
            <v>-328.91</v>
          </cell>
          <cell r="H1069">
            <v>-589.87</v>
          </cell>
          <cell r="R1069">
            <v>-589.87</v>
          </cell>
        </row>
        <row r="1070">
          <cell r="D1070" t="str">
            <v>2009/10</v>
          </cell>
          <cell r="E1070">
            <v>-83.73</v>
          </cell>
          <cell r="F1070">
            <v>-105.54</v>
          </cell>
          <cell r="H1070">
            <v>-189.27</v>
          </cell>
          <cell r="R1070">
            <v>-189.27</v>
          </cell>
        </row>
        <row r="1071">
          <cell r="D1071" t="str">
            <v>2009/11</v>
          </cell>
          <cell r="E1071">
            <v>-170.99</v>
          </cell>
          <cell r="F1071">
            <v>-215.52</v>
          </cell>
          <cell r="H1071">
            <v>-386.51</v>
          </cell>
          <cell r="R1071">
            <v>-386.51</v>
          </cell>
        </row>
        <row r="1072">
          <cell r="D1072" t="str">
            <v>2009/12</v>
          </cell>
          <cell r="E1072">
            <v>-161.31</v>
          </cell>
          <cell r="F1072">
            <v>-203.32</v>
          </cell>
          <cell r="H1072">
            <v>-364.63</v>
          </cell>
          <cell r="R1072">
            <v>-364.63</v>
          </cell>
        </row>
        <row r="1073">
          <cell r="C1073" t="str">
            <v>Total R0900H</v>
          </cell>
          <cell r="E1073">
            <v>-2094.09</v>
          </cell>
          <cell r="F1073">
            <v>-2639.38</v>
          </cell>
          <cell r="H1073">
            <v>-4733.47</v>
          </cell>
          <cell r="I1073">
            <v>0</v>
          </cell>
          <cell r="J1073">
            <v>0</v>
          </cell>
          <cell r="M1073">
            <v>0</v>
          </cell>
          <cell r="Q1073">
            <v>0</v>
          </cell>
          <cell r="R1073">
            <v>-4733.47</v>
          </cell>
        </row>
        <row r="1074">
          <cell r="C1074" t="str">
            <v>R0900S</v>
          </cell>
          <cell r="D1074" t="str">
            <v>2009/5</v>
          </cell>
          <cell r="E1074">
            <v>-928.17</v>
          </cell>
          <cell r="F1074">
            <v>-967.21</v>
          </cell>
          <cell r="H1074">
            <v>-1895.38</v>
          </cell>
          <cell r="R1074">
            <v>-1895.38</v>
          </cell>
        </row>
        <row r="1075">
          <cell r="D1075" t="str">
            <v>2009/6</v>
          </cell>
          <cell r="E1075">
            <v>-828.46</v>
          </cell>
          <cell r="F1075">
            <v>-863.31</v>
          </cell>
          <cell r="H1075">
            <v>-1691.77</v>
          </cell>
          <cell r="R1075">
            <v>-1691.77</v>
          </cell>
        </row>
        <row r="1076">
          <cell r="D1076" t="str">
            <v>2009/7</v>
          </cell>
          <cell r="E1076">
            <v>-931.91</v>
          </cell>
          <cell r="F1076">
            <v>-971.13</v>
          </cell>
          <cell r="H1076">
            <v>-1903.04</v>
          </cell>
          <cell r="R1076">
            <v>-1903.04</v>
          </cell>
        </row>
        <row r="1077">
          <cell r="D1077" t="str">
            <v>2009/8</v>
          </cell>
          <cell r="E1077">
            <v>-862.21</v>
          </cell>
          <cell r="F1077">
            <v>-898.47</v>
          </cell>
          <cell r="H1077">
            <v>-1760.68</v>
          </cell>
          <cell r="R1077">
            <v>-1760.68</v>
          </cell>
        </row>
        <row r="1078">
          <cell r="D1078" t="str">
            <v>2009/9</v>
          </cell>
          <cell r="E1078">
            <v>-898.41</v>
          </cell>
          <cell r="F1078">
            <v>-934.55</v>
          </cell>
          <cell r="H1078">
            <v>-1832.96</v>
          </cell>
          <cell r="R1078">
            <v>-1832.96</v>
          </cell>
        </row>
        <row r="1079">
          <cell r="D1079" t="str">
            <v>2009/10</v>
          </cell>
          <cell r="E1079">
            <v>-2341.36</v>
          </cell>
          <cell r="F1079">
            <v>-2441.4899999999998</v>
          </cell>
          <cell r="H1079">
            <v>-4782.8500000000004</v>
          </cell>
          <cell r="R1079">
            <v>-4782.8500000000004</v>
          </cell>
        </row>
        <row r="1080">
          <cell r="D1080" t="str">
            <v>2009/11</v>
          </cell>
          <cell r="E1080">
            <v>-3650.19</v>
          </cell>
          <cell r="F1080">
            <v>-3803.74</v>
          </cell>
          <cell r="H1080">
            <v>-7453.93</v>
          </cell>
          <cell r="R1080">
            <v>-7453.93</v>
          </cell>
        </row>
        <row r="1081">
          <cell r="D1081" t="str">
            <v>2009/12</v>
          </cell>
          <cell r="E1081">
            <v>-2049.64</v>
          </cell>
          <cell r="F1081">
            <v>-2135.86</v>
          </cell>
          <cell r="H1081">
            <v>-4185.5</v>
          </cell>
          <cell r="R1081">
            <v>-4185.5</v>
          </cell>
        </row>
        <row r="1082">
          <cell r="C1082" t="str">
            <v>Total R0900S</v>
          </cell>
          <cell r="E1082">
            <v>-12490.35</v>
          </cell>
          <cell r="F1082">
            <v>-13015.76</v>
          </cell>
          <cell r="H1082">
            <v>-25506.11</v>
          </cell>
          <cell r="R1082">
            <v>-25506.11</v>
          </cell>
        </row>
        <row r="1083">
          <cell r="C1083" t="str">
            <v>R0900Z</v>
          </cell>
          <cell r="D1083" t="str">
            <v>2009/5</v>
          </cell>
          <cell r="E1083">
            <v>-8.3000000000000007</v>
          </cell>
          <cell r="F1083">
            <v>-10.46</v>
          </cell>
          <cell r="H1083">
            <v>-18.760000000000002</v>
          </cell>
          <cell r="R1083">
            <v>-18.760000000000002</v>
          </cell>
        </row>
        <row r="1084">
          <cell r="D1084" t="str">
            <v>2009/6</v>
          </cell>
          <cell r="E1084">
            <v>-10.37</v>
          </cell>
          <cell r="F1084">
            <v>-13.07</v>
          </cell>
          <cell r="H1084">
            <v>-23.44</v>
          </cell>
          <cell r="R1084">
            <v>-23.44</v>
          </cell>
        </row>
        <row r="1085">
          <cell r="D1085" t="str">
            <v>2009/7</v>
          </cell>
          <cell r="E1085">
            <v>-20.65</v>
          </cell>
          <cell r="F1085">
            <v>-26.01</v>
          </cell>
          <cell r="H1085">
            <v>-46.66</v>
          </cell>
          <cell r="R1085">
            <v>-46.66</v>
          </cell>
        </row>
        <row r="1086">
          <cell r="D1086" t="str">
            <v>2009/8</v>
          </cell>
          <cell r="E1086">
            <v>-19.43</v>
          </cell>
          <cell r="F1086">
            <v>-24.49</v>
          </cell>
          <cell r="H1086">
            <v>-43.92</v>
          </cell>
          <cell r="R1086">
            <v>-43.92</v>
          </cell>
        </row>
        <row r="1087">
          <cell r="D1087" t="str">
            <v>2009/9</v>
          </cell>
          <cell r="E1087">
            <v>-28.26</v>
          </cell>
          <cell r="F1087">
            <v>-35.61</v>
          </cell>
          <cell r="H1087">
            <v>-63.87</v>
          </cell>
          <cell r="R1087">
            <v>-63.87</v>
          </cell>
        </row>
        <row r="1088">
          <cell r="D1088" t="str">
            <v>2009/10</v>
          </cell>
          <cell r="E1088">
            <v>-17.98</v>
          </cell>
          <cell r="F1088">
            <v>-22.66</v>
          </cell>
          <cell r="H1088">
            <v>-40.64</v>
          </cell>
          <cell r="R1088">
            <v>-40.64</v>
          </cell>
        </row>
        <row r="1089">
          <cell r="D1089" t="str">
            <v>2009/11</v>
          </cell>
          <cell r="E1089">
            <v>-31.39</v>
          </cell>
          <cell r="F1089">
            <v>-39.57</v>
          </cell>
          <cell r="H1089">
            <v>-70.959999999999994</v>
          </cell>
          <cell r="R1089">
            <v>-70.959999999999994</v>
          </cell>
        </row>
        <row r="1090">
          <cell r="D1090" t="str">
            <v>2009/12</v>
          </cell>
          <cell r="E1090">
            <v>-40.520000000000003</v>
          </cell>
          <cell r="F1090">
            <v>-51.08</v>
          </cell>
          <cell r="H1090">
            <v>-91.6</v>
          </cell>
          <cell r="R1090">
            <v>-91.6</v>
          </cell>
        </row>
        <row r="1091">
          <cell r="C1091" t="str">
            <v>Total R0900Z</v>
          </cell>
          <cell r="E1091">
            <v>-176.9</v>
          </cell>
          <cell r="F1091">
            <v>-222.95</v>
          </cell>
          <cell r="H1091">
            <v>-399.85</v>
          </cell>
          <cell r="R1091">
            <v>-399.85</v>
          </cell>
        </row>
        <row r="1092">
          <cell r="C1092" t="str">
            <v>R0900X</v>
          </cell>
          <cell r="D1092" t="str">
            <v>2009/5</v>
          </cell>
          <cell r="E1092">
            <v>-73.92</v>
          </cell>
          <cell r="H1092">
            <v>-73.92</v>
          </cell>
          <cell r="R1092">
            <v>-73.92</v>
          </cell>
        </row>
        <row r="1093">
          <cell r="D1093" t="str">
            <v>2009/6</v>
          </cell>
          <cell r="E1093">
            <v>-92.4</v>
          </cell>
          <cell r="H1093">
            <v>-92.4</v>
          </cell>
          <cell r="R1093">
            <v>-92.4</v>
          </cell>
        </row>
        <row r="1094">
          <cell r="D1094" t="str">
            <v>2009/7</v>
          </cell>
          <cell r="E1094">
            <v>-577.03</v>
          </cell>
          <cell r="H1094">
            <v>-577.03</v>
          </cell>
          <cell r="R1094">
            <v>-577.03</v>
          </cell>
        </row>
        <row r="1095">
          <cell r="D1095" t="str">
            <v>2009/8</v>
          </cell>
          <cell r="E1095">
            <v>-807.04</v>
          </cell>
          <cell r="H1095">
            <v>-807.04</v>
          </cell>
          <cell r="R1095">
            <v>-807.04</v>
          </cell>
        </row>
        <row r="1096">
          <cell r="D1096" t="str">
            <v>2009/9</v>
          </cell>
          <cell r="E1096">
            <v>-1116.96</v>
          </cell>
          <cell r="H1096">
            <v>-1116.96</v>
          </cell>
          <cell r="R1096">
            <v>-1116.96</v>
          </cell>
        </row>
        <row r="1097">
          <cell r="D1097" t="str">
            <v>2009/10</v>
          </cell>
          <cell r="E1097">
            <v>-1332.94</v>
          </cell>
          <cell r="H1097">
            <v>-1332.94</v>
          </cell>
          <cell r="R1097">
            <v>-1332.94</v>
          </cell>
        </row>
        <row r="1098">
          <cell r="D1098" t="str">
            <v>2009/11</v>
          </cell>
          <cell r="E1098">
            <v>-1555.33</v>
          </cell>
          <cell r="H1098">
            <v>-1555.33</v>
          </cell>
          <cell r="R1098">
            <v>-1555.33</v>
          </cell>
        </row>
        <row r="1099">
          <cell r="D1099" t="str">
            <v>2009/12</v>
          </cell>
          <cell r="E1099">
            <v>-1854.25</v>
          </cell>
          <cell r="H1099">
            <v>-1854.25</v>
          </cell>
          <cell r="R1099">
            <v>-1854.25</v>
          </cell>
        </row>
        <row r="1100">
          <cell r="C1100" t="str">
            <v>Total R0900X</v>
          </cell>
          <cell r="E1100">
            <v>-7409.87</v>
          </cell>
          <cell r="H1100">
            <v>-7409.87</v>
          </cell>
          <cell r="R1100">
            <v>-7409.87</v>
          </cell>
        </row>
        <row r="1101">
          <cell r="C1101" t="str">
            <v>R0900R</v>
          </cell>
          <cell r="D1101" t="str">
            <v>2009/5</v>
          </cell>
          <cell r="E1101">
            <v>-42983.83</v>
          </cell>
          <cell r="H1101">
            <v>-42983.83</v>
          </cell>
          <cell r="R1101">
            <v>-42983.83</v>
          </cell>
        </row>
        <row r="1102">
          <cell r="D1102" t="str">
            <v>2009/6</v>
          </cell>
          <cell r="E1102">
            <v>-28079.79</v>
          </cell>
          <cell r="H1102">
            <v>-28079.79</v>
          </cell>
          <cell r="R1102">
            <v>-28079.79</v>
          </cell>
        </row>
        <row r="1103">
          <cell r="D1103" t="str">
            <v>2009/7</v>
          </cell>
          <cell r="E1103">
            <v>-70441.16</v>
          </cell>
          <cell r="H1103">
            <v>-70441.16</v>
          </cell>
          <cell r="R1103">
            <v>-70441.16</v>
          </cell>
        </row>
        <row r="1104">
          <cell r="D1104" t="str">
            <v>2009/8</v>
          </cell>
          <cell r="E1104">
            <v>-40920.39</v>
          </cell>
          <cell r="H1104">
            <v>-40920.39</v>
          </cell>
          <cell r="R1104">
            <v>-40920.39</v>
          </cell>
        </row>
        <row r="1105">
          <cell r="D1105" t="str">
            <v>2009/9</v>
          </cell>
          <cell r="E1105">
            <v>-43914.9</v>
          </cell>
          <cell r="H1105">
            <v>-43914.9</v>
          </cell>
          <cell r="R1105">
            <v>-43914.9</v>
          </cell>
        </row>
        <row r="1106">
          <cell r="D1106" t="str">
            <v>2009/10</v>
          </cell>
          <cell r="E1106">
            <v>-53156.49</v>
          </cell>
          <cell r="H1106">
            <v>-53156.49</v>
          </cell>
          <cell r="R1106">
            <v>-53156.49</v>
          </cell>
        </row>
        <row r="1107">
          <cell r="D1107" t="str">
            <v>2009/11</v>
          </cell>
          <cell r="E1107">
            <v>-226236.36</v>
          </cell>
          <cell r="H1107">
            <v>-226236.36</v>
          </cell>
          <cell r="R1107">
            <v>-226236.36</v>
          </cell>
        </row>
        <row r="1108">
          <cell r="D1108" t="str">
            <v>2009/12</v>
          </cell>
          <cell r="E1108">
            <v>-104133.81</v>
          </cell>
          <cell r="H1108">
            <v>-104133.81</v>
          </cell>
          <cell r="R1108">
            <v>-104133.81</v>
          </cell>
        </row>
        <row r="1109">
          <cell r="C1109" t="str">
            <v>Total R0900R</v>
          </cell>
          <cell r="E1109">
            <v>-609866.73</v>
          </cell>
          <cell r="H1109">
            <v>-609866.73</v>
          </cell>
          <cell r="R1109">
            <v>-609866.73</v>
          </cell>
        </row>
        <row r="1110">
          <cell r="C1110" t="str">
            <v>R0900Y</v>
          </cell>
          <cell r="D1110" t="str">
            <v>2009/12</v>
          </cell>
          <cell r="E1110">
            <v>-1789.29</v>
          </cell>
          <cell r="F1110">
            <v>-3820.9</v>
          </cell>
          <cell r="G1110">
            <v>-882.24</v>
          </cell>
          <cell r="H1110">
            <v>-6492.43</v>
          </cell>
          <cell r="J1110">
            <v>-7327.62</v>
          </cell>
          <cell r="K1110">
            <v>-2842.24</v>
          </cell>
          <cell r="L1110">
            <v>-1465.93</v>
          </cell>
          <cell r="Q1110">
            <v>-11635.79</v>
          </cell>
          <cell r="R1110">
            <v>-18128.22</v>
          </cell>
        </row>
        <row r="1111">
          <cell r="C1111" t="str">
            <v>Total R0900Y</v>
          </cell>
          <cell r="E1111">
            <v>-1789.29</v>
          </cell>
          <cell r="F1111">
            <v>-3820.9</v>
          </cell>
          <cell r="G1111">
            <v>-882.24</v>
          </cell>
          <cell r="H1111">
            <v>-6492.43</v>
          </cell>
          <cell r="J1111">
            <v>-7327.62</v>
          </cell>
          <cell r="K1111">
            <v>-2842.24</v>
          </cell>
          <cell r="L1111">
            <v>-1465.93</v>
          </cell>
          <cell r="Q1111">
            <v>-11635.79</v>
          </cell>
          <cell r="R1111">
            <v>-18128.22</v>
          </cell>
        </row>
        <row r="1112">
          <cell r="E1112">
            <v>-985788</v>
          </cell>
          <cell r="F1112">
            <v>-256247.14</v>
          </cell>
          <cell r="G1112">
            <v>-52753.39</v>
          </cell>
          <cell r="H1112">
            <v>-1294788.53</v>
          </cell>
          <cell r="I1112">
            <v>-128405.66</v>
          </cell>
          <cell r="J1112">
            <v>-406817.06</v>
          </cell>
          <cell r="K1112">
            <v>-2842.24</v>
          </cell>
          <cell r="L1112">
            <v>-1465.93</v>
          </cell>
          <cell r="M1112">
            <v>-39096.339999999997</v>
          </cell>
          <cell r="Q1112">
            <v>-578627.23</v>
          </cell>
          <cell r="R1112">
            <v>-1873415.76</v>
          </cell>
        </row>
        <row r="1113">
          <cell r="C1113" t="str">
            <v>A0900F</v>
          </cell>
          <cell r="D1113" t="str">
            <v>2009/1</v>
          </cell>
          <cell r="E1113">
            <v>1246.75</v>
          </cell>
          <cell r="F1113">
            <v>4097.3999999999996</v>
          </cell>
          <cell r="G1113">
            <v>2264.56</v>
          </cell>
          <cell r="H1113">
            <v>7608.71</v>
          </cell>
          <cell r="J1113">
            <v>5122.1499999999996</v>
          </cell>
          <cell r="Q1113">
            <v>5122.1499999999996</v>
          </cell>
          <cell r="R1113">
            <v>12730.86</v>
          </cell>
        </row>
        <row r="1114">
          <cell r="D1114" t="str">
            <v>2009/2</v>
          </cell>
          <cell r="E1114">
            <v>1165.31</v>
          </cell>
          <cell r="F1114">
            <v>3829.59</v>
          </cell>
          <cell r="G1114">
            <v>2116.3200000000002</v>
          </cell>
          <cell r="H1114">
            <v>7111.22</v>
          </cell>
          <cell r="J1114">
            <v>4740.22</v>
          </cell>
          <cell r="Q1114">
            <v>4740.22</v>
          </cell>
          <cell r="R1114">
            <v>11851.44</v>
          </cell>
        </row>
        <row r="1115">
          <cell r="D1115" t="str">
            <v>2009/3</v>
          </cell>
          <cell r="E1115">
            <v>2549.29</v>
          </cell>
          <cell r="F1115">
            <v>8377.7900000000009</v>
          </cell>
          <cell r="G1115">
            <v>4629.76</v>
          </cell>
          <cell r="H1115">
            <v>15556.84</v>
          </cell>
          <cell r="J1115">
            <v>10369.93</v>
          </cell>
          <cell r="Q1115">
            <v>10369.93</v>
          </cell>
          <cell r="R1115">
            <v>25926.77</v>
          </cell>
        </row>
        <row r="1116">
          <cell r="D1116" t="str">
            <v>2009/4</v>
          </cell>
          <cell r="E1116">
            <v>1031.98</v>
          </cell>
          <cell r="F1116">
            <v>3391.43</v>
          </cell>
          <cell r="G1116">
            <v>1874.18</v>
          </cell>
          <cell r="H1116">
            <v>6297.59</v>
          </cell>
          <cell r="J1116">
            <v>4197.87</v>
          </cell>
          <cell r="Q1116">
            <v>4197.87</v>
          </cell>
          <cell r="R1116">
            <v>10495.46</v>
          </cell>
        </row>
        <row r="1117">
          <cell r="D1117" t="str">
            <v>2009/11</v>
          </cell>
          <cell r="E1117">
            <v>112</v>
          </cell>
          <cell r="F1117">
            <v>368.05</v>
          </cell>
          <cell r="G1117">
            <v>203.39</v>
          </cell>
          <cell r="H1117">
            <v>683.44</v>
          </cell>
          <cell r="J1117">
            <v>455.58</v>
          </cell>
          <cell r="Q1117">
            <v>455.58</v>
          </cell>
          <cell r="R1117">
            <v>1139.02</v>
          </cell>
        </row>
        <row r="1118">
          <cell r="C1118" t="str">
            <v>Total A0900F</v>
          </cell>
          <cell r="E1118">
            <v>6105.33</v>
          </cell>
          <cell r="F1118">
            <v>20064.259999999998</v>
          </cell>
          <cell r="G1118">
            <v>11088.21</v>
          </cell>
          <cell r="H1118">
            <v>37257.800000000003</v>
          </cell>
          <cell r="J1118">
            <v>24885.75</v>
          </cell>
          <cell r="Q1118">
            <v>24885.75</v>
          </cell>
          <cell r="R1118">
            <v>62143.55</v>
          </cell>
        </row>
        <row r="1119">
          <cell r="C1119" t="str">
            <v>A0900N</v>
          </cell>
          <cell r="D1119" t="str">
            <v>2009/1</v>
          </cell>
          <cell r="E1119">
            <v>10193.61</v>
          </cell>
          <cell r="F1119">
            <v>10623.31</v>
          </cell>
          <cell r="G1119">
            <v>1747.68</v>
          </cell>
          <cell r="H1119">
            <v>22564.6</v>
          </cell>
          <cell r="J1119">
            <v>12674.71</v>
          </cell>
          <cell r="Q1119">
            <v>12674.71</v>
          </cell>
          <cell r="R1119">
            <v>35239.31</v>
          </cell>
        </row>
        <row r="1120">
          <cell r="D1120" t="str">
            <v>2009/2</v>
          </cell>
          <cell r="E1120">
            <v>13650.86</v>
          </cell>
          <cell r="F1120">
            <v>14229.08</v>
          </cell>
          <cell r="G1120">
            <v>2341.8000000000002</v>
          </cell>
          <cell r="H1120">
            <v>30221.74</v>
          </cell>
          <cell r="J1120">
            <v>16809.82</v>
          </cell>
          <cell r="Q1120">
            <v>16809.82</v>
          </cell>
          <cell r="R1120">
            <v>47031.56</v>
          </cell>
        </row>
        <row r="1121">
          <cell r="D1121" t="str">
            <v>2009/3</v>
          </cell>
          <cell r="E1121">
            <v>9037.2099999999991</v>
          </cell>
          <cell r="F1121">
            <v>9420.02</v>
          </cell>
          <cell r="G1121">
            <v>1550.34</v>
          </cell>
          <cell r="H1121">
            <v>20007.57</v>
          </cell>
          <cell r="J1121">
            <v>11128.53</v>
          </cell>
          <cell r="Q1121">
            <v>11128.53</v>
          </cell>
          <cell r="R1121">
            <v>31136.1</v>
          </cell>
        </row>
        <row r="1122">
          <cell r="D1122" t="str">
            <v>2009/4</v>
          </cell>
          <cell r="E1122">
            <v>9453.99</v>
          </cell>
          <cell r="F1122">
            <v>9854.44</v>
          </cell>
          <cell r="G1122">
            <v>1621.83</v>
          </cell>
          <cell r="H1122">
            <v>20930.259999999998</v>
          </cell>
          <cell r="J1122">
            <v>11641.73</v>
          </cell>
          <cell r="Q1122">
            <v>11641.73</v>
          </cell>
          <cell r="R1122">
            <v>32571.99</v>
          </cell>
        </row>
        <row r="1123">
          <cell r="D1123" t="str">
            <v>2009/5</v>
          </cell>
          <cell r="E1123">
            <v>-438.31</v>
          </cell>
          <cell r="F1123">
            <v>-456.87</v>
          </cell>
          <cell r="G1123">
            <v>-75.19</v>
          </cell>
          <cell r="H1123">
            <v>-970.37</v>
          </cell>
          <cell r="J1123">
            <v>-539.73</v>
          </cell>
          <cell r="Q1123">
            <v>-539.73</v>
          </cell>
          <cell r="R1123">
            <v>-1510.1</v>
          </cell>
        </row>
        <row r="1124">
          <cell r="D1124" t="str">
            <v>2009/7</v>
          </cell>
          <cell r="E1124">
            <v>-1719.23</v>
          </cell>
          <cell r="F1124">
            <v>-1792.04</v>
          </cell>
          <cell r="G1124">
            <v>-294.94</v>
          </cell>
          <cell r="H1124">
            <v>-3806.21</v>
          </cell>
          <cell r="J1124">
            <v>-2117.06</v>
          </cell>
          <cell r="Q1124">
            <v>-2117.06</v>
          </cell>
          <cell r="R1124">
            <v>-5923.27</v>
          </cell>
        </row>
        <row r="1125">
          <cell r="D1125" t="str">
            <v>2009/8</v>
          </cell>
          <cell r="E1125">
            <v>-410.38</v>
          </cell>
          <cell r="F1125">
            <v>-427.76</v>
          </cell>
          <cell r="G1125">
            <v>-70.400000000000006</v>
          </cell>
          <cell r="H1125">
            <v>-908.54</v>
          </cell>
          <cell r="J1125">
            <v>-505.34</v>
          </cell>
          <cell r="Q1125">
            <v>-505.34</v>
          </cell>
          <cell r="R1125">
            <v>-1413.88</v>
          </cell>
        </row>
        <row r="1126">
          <cell r="D1126" t="str">
            <v>2009/10</v>
          </cell>
          <cell r="E1126">
            <v>-842.93</v>
          </cell>
          <cell r="F1126">
            <v>-878.64</v>
          </cell>
          <cell r="G1126">
            <v>-144.61000000000001</v>
          </cell>
          <cell r="H1126">
            <v>-1866.18</v>
          </cell>
          <cell r="J1126">
            <v>-1038</v>
          </cell>
          <cell r="Q1126">
            <v>-1038</v>
          </cell>
          <cell r="R1126">
            <v>-2904.18</v>
          </cell>
        </row>
        <row r="1127">
          <cell r="D1127" t="str">
            <v>2009/11</v>
          </cell>
          <cell r="E1127">
            <v>7707.39</v>
          </cell>
          <cell r="F1127">
            <v>8033.85</v>
          </cell>
          <cell r="G1127">
            <v>1322.19</v>
          </cell>
          <cell r="H1127">
            <v>17063.43</v>
          </cell>
          <cell r="J1127">
            <v>9490.9699999999993</v>
          </cell>
          <cell r="Q1127">
            <v>9490.9699999999993</v>
          </cell>
          <cell r="R1127">
            <v>26554.400000000001</v>
          </cell>
        </row>
        <row r="1128">
          <cell r="C1128" t="str">
            <v>Total A0900N</v>
          </cell>
          <cell r="E1128">
            <v>46632.21</v>
          </cell>
          <cell r="F1128">
            <v>48605.39</v>
          </cell>
          <cell r="G1128">
            <v>7998.7</v>
          </cell>
          <cell r="H1128">
            <v>103236.3</v>
          </cell>
          <cell r="J1128">
            <v>57545.63</v>
          </cell>
          <cell r="Q1128">
            <v>57545.63</v>
          </cell>
          <cell r="R1128">
            <v>160781.93</v>
          </cell>
        </row>
        <row r="1129">
          <cell r="C1129" t="str">
            <v>A0900S</v>
          </cell>
          <cell r="D1129" t="str">
            <v>2009/1</v>
          </cell>
          <cell r="E1129">
            <v>656.53</v>
          </cell>
          <cell r="F1129">
            <v>827.65</v>
          </cell>
          <cell r="G1129">
            <v>96.71</v>
          </cell>
          <cell r="H1129">
            <v>1580.89</v>
          </cell>
          <cell r="J1129">
            <v>696.18</v>
          </cell>
          <cell r="Q1129">
            <v>696.18</v>
          </cell>
          <cell r="R1129">
            <v>2277.0700000000002</v>
          </cell>
        </row>
        <row r="1130">
          <cell r="D1130" t="str">
            <v>2009/2</v>
          </cell>
          <cell r="E1130">
            <v>683.59</v>
          </cell>
          <cell r="F1130">
            <v>861.74</v>
          </cell>
          <cell r="G1130">
            <v>100.7</v>
          </cell>
          <cell r="H1130">
            <v>1646.03</v>
          </cell>
          <cell r="J1130">
            <v>724.85</v>
          </cell>
          <cell r="Q1130">
            <v>724.85</v>
          </cell>
          <cell r="R1130">
            <v>2370.88</v>
          </cell>
        </row>
        <row r="1131">
          <cell r="D1131" t="str">
            <v>2009/3</v>
          </cell>
          <cell r="E1131">
            <v>676.22</v>
          </cell>
          <cell r="F1131">
            <v>852.44</v>
          </cell>
          <cell r="G1131">
            <v>99.61</v>
          </cell>
          <cell r="H1131">
            <v>1628.27</v>
          </cell>
          <cell r="J1131">
            <v>717.03</v>
          </cell>
          <cell r="Q1131">
            <v>717.03</v>
          </cell>
          <cell r="R1131">
            <v>2345.3000000000002</v>
          </cell>
        </row>
        <row r="1132">
          <cell r="D1132" t="str">
            <v>2009/4</v>
          </cell>
          <cell r="E1132">
            <v>713.02</v>
          </cell>
          <cell r="F1132">
            <v>898.84</v>
          </cell>
          <cell r="G1132">
            <v>105.04</v>
          </cell>
          <cell r="H1132">
            <v>1716.9</v>
          </cell>
          <cell r="J1132">
            <v>756.07</v>
          </cell>
          <cell r="Q1132">
            <v>756.07</v>
          </cell>
          <cell r="R1132">
            <v>2472.9699999999998</v>
          </cell>
        </row>
        <row r="1133">
          <cell r="D1133" t="str">
            <v>2009/5</v>
          </cell>
          <cell r="E1133">
            <v>761.53</v>
          </cell>
          <cell r="F1133">
            <v>960</v>
          </cell>
          <cell r="G1133">
            <v>112.18</v>
          </cell>
          <cell r="H1133">
            <v>1833.71</v>
          </cell>
          <cell r="J1133">
            <v>807.5</v>
          </cell>
          <cell r="Q1133">
            <v>807.5</v>
          </cell>
          <cell r="R1133">
            <v>2641.21</v>
          </cell>
        </row>
        <row r="1134">
          <cell r="D1134" t="str">
            <v>2009/6</v>
          </cell>
          <cell r="E1134">
            <v>787.79</v>
          </cell>
          <cell r="F1134">
            <v>993.09</v>
          </cell>
          <cell r="G1134">
            <v>116.05</v>
          </cell>
          <cell r="H1134">
            <v>1896.93</v>
          </cell>
          <cell r="J1134">
            <v>835.34</v>
          </cell>
          <cell r="Q1134">
            <v>835.34</v>
          </cell>
          <cell r="R1134">
            <v>2732.27</v>
          </cell>
        </row>
        <row r="1135">
          <cell r="D1135" t="str">
            <v>2009/7</v>
          </cell>
          <cell r="E1135">
            <v>716.32</v>
          </cell>
          <cell r="F1135">
            <v>903.05</v>
          </cell>
          <cell r="G1135">
            <v>105.52</v>
          </cell>
          <cell r="H1135">
            <v>1724.89</v>
          </cell>
          <cell r="J1135">
            <v>759.6</v>
          </cell>
          <cell r="Q1135">
            <v>759.6</v>
          </cell>
          <cell r="R1135">
            <v>2484.4899999999998</v>
          </cell>
        </row>
        <row r="1136">
          <cell r="D1136" t="str">
            <v>2009/8</v>
          </cell>
          <cell r="E1136">
            <v>735.59</v>
          </cell>
          <cell r="F1136">
            <v>927.3</v>
          </cell>
          <cell r="G1136">
            <v>108.36</v>
          </cell>
          <cell r="H1136">
            <v>1771.25</v>
          </cell>
          <cell r="J1136">
            <v>780</v>
          </cell>
          <cell r="Q1136">
            <v>780</v>
          </cell>
          <cell r="R1136">
            <v>2551.25</v>
          </cell>
        </row>
        <row r="1137">
          <cell r="D1137" t="str">
            <v>2009/9</v>
          </cell>
          <cell r="E1137">
            <v>741.23</v>
          </cell>
          <cell r="F1137">
            <v>934.42</v>
          </cell>
          <cell r="G1137">
            <v>109.19</v>
          </cell>
          <cell r="H1137">
            <v>1784.84</v>
          </cell>
          <cell r="J1137">
            <v>785.99</v>
          </cell>
          <cell r="Q1137">
            <v>785.99</v>
          </cell>
          <cell r="R1137">
            <v>2570.83</v>
          </cell>
        </row>
        <row r="1138">
          <cell r="D1138" t="str">
            <v>2009/10</v>
          </cell>
          <cell r="E1138">
            <v>723.62</v>
          </cell>
          <cell r="F1138">
            <v>912.19</v>
          </cell>
          <cell r="G1138">
            <v>106.6</v>
          </cell>
          <cell r="H1138">
            <v>1742.41</v>
          </cell>
          <cell r="J1138">
            <v>767.28</v>
          </cell>
          <cell r="Q1138">
            <v>767.28</v>
          </cell>
          <cell r="R1138">
            <v>2509.69</v>
          </cell>
        </row>
        <row r="1139">
          <cell r="D1139" t="str">
            <v>2009/11</v>
          </cell>
          <cell r="E1139">
            <v>729.26</v>
          </cell>
          <cell r="F1139">
            <v>919.31</v>
          </cell>
          <cell r="G1139">
            <v>107.43</v>
          </cell>
          <cell r="H1139">
            <v>1756</v>
          </cell>
          <cell r="J1139">
            <v>773.27</v>
          </cell>
          <cell r="Q1139">
            <v>773.27</v>
          </cell>
          <cell r="R1139">
            <v>2529.27</v>
          </cell>
        </row>
        <row r="1140">
          <cell r="D1140" t="str">
            <v>2009/12</v>
          </cell>
          <cell r="E1140">
            <v>721.28</v>
          </cell>
          <cell r="F1140">
            <v>909.28</v>
          </cell>
          <cell r="G1140">
            <v>106.26</v>
          </cell>
          <cell r="H1140">
            <v>1736.82</v>
          </cell>
          <cell r="J1140">
            <v>764.84</v>
          </cell>
          <cell r="Q1140">
            <v>764.84</v>
          </cell>
          <cell r="R1140">
            <v>2501.66</v>
          </cell>
        </row>
        <row r="1141">
          <cell r="C1141" t="str">
            <v>Total A0900S</v>
          </cell>
          <cell r="E1141">
            <v>8645.98</v>
          </cell>
          <cell r="F1141">
            <v>10899.31</v>
          </cell>
          <cell r="G1141">
            <v>1273.6500000000001</v>
          </cell>
          <cell r="H1141">
            <v>20818.939999999999</v>
          </cell>
          <cell r="J1141">
            <v>9167.9500000000007</v>
          </cell>
          <cell r="Q1141">
            <v>9167.9500000000007</v>
          </cell>
          <cell r="R1141">
            <v>29986.89</v>
          </cell>
        </row>
        <row r="1142">
          <cell r="C1142" t="str">
            <v>A0900O</v>
          </cell>
          <cell r="D1142" t="str">
            <v>2009/1</v>
          </cell>
          <cell r="E1142">
            <v>39355.4</v>
          </cell>
          <cell r="F1142">
            <v>41022.410000000003</v>
          </cell>
          <cell r="G1142">
            <v>6751.4</v>
          </cell>
          <cell r="H1142">
            <v>87129.21</v>
          </cell>
          <cell r="J1142">
            <v>48462.66</v>
          </cell>
          <cell r="Q1142">
            <v>48462.66</v>
          </cell>
          <cell r="R1142">
            <v>135591.87</v>
          </cell>
        </row>
        <row r="1143">
          <cell r="D1143" t="str">
            <v>2009/2</v>
          </cell>
          <cell r="E1143">
            <v>28213.27</v>
          </cell>
          <cell r="F1143">
            <v>29408.32</v>
          </cell>
          <cell r="G1143">
            <v>4839.97</v>
          </cell>
          <cell r="H1143">
            <v>62461.56</v>
          </cell>
          <cell r="J1143">
            <v>34742.120000000003</v>
          </cell>
          <cell r="Q1143">
            <v>34742.120000000003</v>
          </cell>
          <cell r="R1143">
            <v>97203.68</v>
          </cell>
        </row>
        <row r="1144">
          <cell r="D1144" t="str">
            <v>2009/3</v>
          </cell>
          <cell r="E1144">
            <v>12421.66</v>
          </cell>
          <cell r="F1144">
            <v>12947.81</v>
          </cell>
          <cell r="G1144">
            <v>2130.9299999999998</v>
          </cell>
          <cell r="H1144">
            <v>27500.400000000001</v>
          </cell>
          <cell r="J1144">
            <v>15296.16</v>
          </cell>
          <cell r="Q1144">
            <v>15296.16</v>
          </cell>
          <cell r="R1144">
            <v>42796.56</v>
          </cell>
        </row>
        <row r="1145">
          <cell r="D1145" t="str">
            <v>2009/4</v>
          </cell>
          <cell r="E1145">
            <v>25736.52</v>
          </cell>
          <cell r="F1145">
            <v>26826.66</v>
          </cell>
          <cell r="G1145">
            <v>4415.09</v>
          </cell>
          <cell r="H1145">
            <v>56978.27</v>
          </cell>
          <cell r="J1145">
            <v>31692.240000000002</v>
          </cell>
          <cell r="Q1145">
            <v>31692.240000000002</v>
          </cell>
          <cell r="R1145">
            <v>88670.51</v>
          </cell>
        </row>
        <row r="1146">
          <cell r="D1146" t="str">
            <v>2009/5</v>
          </cell>
          <cell r="E1146">
            <v>13961.37</v>
          </cell>
          <cell r="F1146">
            <v>14552.75</v>
          </cell>
          <cell r="G1146">
            <v>2395.0700000000002</v>
          </cell>
          <cell r="H1146">
            <v>30909.19</v>
          </cell>
          <cell r="J1146">
            <v>17192.189999999999</v>
          </cell>
          <cell r="Q1146">
            <v>17192.189999999999</v>
          </cell>
          <cell r="R1146">
            <v>48101.38</v>
          </cell>
        </row>
        <row r="1147">
          <cell r="D1147" t="str">
            <v>2009/7</v>
          </cell>
          <cell r="E1147">
            <v>-14865.73</v>
          </cell>
          <cell r="F1147">
            <v>-15495.41</v>
          </cell>
          <cell r="G1147">
            <v>-2550.21</v>
          </cell>
          <cell r="H1147">
            <v>-32911.35</v>
          </cell>
          <cell r="J1147">
            <v>-18305.830000000002</v>
          </cell>
          <cell r="Q1147">
            <v>-18305.830000000002</v>
          </cell>
          <cell r="R1147">
            <v>-51217.18</v>
          </cell>
        </row>
        <row r="1148">
          <cell r="D1148" t="str">
            <v>2009/8</v>
          </cell>
          <cell r="E1148">
            <v>-2347.2399999999998</v>
          </cell>
          <cell r="F1148">
            <v>-2446.66</v>
          </cell>
          <cell r="G1148">
            <v>-402.66</v>
          </cell>
          <cell r="H1148">
            <v>-5196.5600000000004</v>
          </cell>
          <cell r="J1148">
            <v>-2890.41</v>
          </cell>
          <cell r="Q1148">
            <v>-2890.41</v>
          </cell>
          <cell r="R1148">
            <v>-8086.97</v>
          </cell>
        </row>
        <row r="1149">
          <cell r="D1149" t="str">
            <v>2009/10</v>
          </cell>
          <cell r="E1149">
            <v>-6275.34</v>
          </cell>
          <cell r="F1149">
            <v>-6541.14</v>
          </cell>
          <cell r="G1149">
            <v>-1076.53</v>
          </cell>
          <cell r="H1149">
            <v>-13893.01</v>
          </cell>
          <cell r="J1149">
            <v>-7727.51</v>
          </cell>
          <cell r="Q1149">
            <v>-7727.51</v>
          </cell>
          <cell r="R1149">
            <v>-21620.52</v>
          </cell>
        </row>
        <row r="1150">
          <cell r="D1150" t="str">
            <v>2009/11</v>
          </cell>
          <cell r="E1150">
            <v>7952.17</v>
          </cell>
          <cell r="F1150">
            <v>8289</v>
          </cell>
          <cell r="G1150">
            <v>1364.19</v>
          </cell>
          <cell r="H1150">
            <v>17605.36</v>
          </cell>
          <cell r="J1150">
            <v>9792.3799999999992</v>
          </cell>
          <cell r="Q1150">
            <v>9792.3799999999992</v>
          </cell>
          <cell r="R1150">
            <v>27397.74</v>
          </cell>
        </row>
        <row r="1151">
          <cell r="D1151" t="str">
            <v>2009/12</v>
          </cell>
          <cell r="E1151">
            <v>-2121.08</v>
          </cell>
          <cell r="F1151">
            <v>-2210.91</v>
          </cell>
          <cell r="G1151">
            <v>-363.87</v>
          </cell>
          <cell r="H1151">
            <v>-4695.8599999999997</v>
          </cell>
          <cell r="J1151">
            <v>-2611.91</v>
          </cell>
          <cell r="Q1151">
            <v>-2611.91</v>
          </cell>
          <cell r="R1151">
            <v>-7307.77</v>
          </cell>
        </row>
        <row r="1152">
          <cell r="C1152" t="str">
            <v>Total A0900O</v>
          </cell>
          <cell r="E1152">
            <v>102031</v>
          </cell>
          <cell r="F1152">
            <v>106352.83</v>
          </cell>
          <cell r="G1152">
            <v>17503.38</v>
          </cell>
          <cell r="H1152">
            <v>225887.21</v>
          </cell>
          <cell r="J1152">
            <v>125642.09</v>
          </cell>
          <cell r="Q1152">
            <v>125642.09</v>
          </cell>
          <cell r="R1152">
            <v>351529.3</v>
          </cell>
        </row>
        <row r="1153">
          <cell r="C1153" t="str">
            <v>A0900D</v>
          </cell>
          <cell r="D1153" t="str">
            <v>2009/1</v>
          </cell>
          <cell r="E1153">
            <v>758.15</v>
          </cell>
          <cell r="F1153">
            <v>2491.61</v>
          </cell>
          <cell r="G1153">
            <v>1377.07</v>
          </cell>
          <cell r="H1153">
            <v>4626.83</v>
          </cell>
          <cell r="J1153">
            <v>3114.76</v>
          </cell>
          <cell r="Q1153">
            <v>3114.76</v>
          </cell>
          <cell r="R1153">
            <v>7741.59</v>
          </cell>
        </row>
        <row r="1154">
          <cell r="D1154" t="str">
            <v>2009/2</v>
          </cell>
          <cell r="E1154">
            <v>570.29999999999995</v>
          </cell>
          <cell r="F1154">
            <v>1874.24</v>
          </cell>
          <cell r="G1154">
            <v>1035.8599999999999</v>
          </cell>
          <cell r="H1154">
            <v>3480.4</v>
          </cell>
          <cell r="J1154">
            <v>2342.9699999999998</v>
          </cell>
          <cell r="Q1154">
            <v>2342.9699999999998</v>
          </cell>
          <cell r="R1154">
            <v>5823.37</v>
          </cell>
        </row>
        <row r="1155">
          <cell r="D1155" t="str">
            <v>2009/3</v>
          </cell>
          <cell r="E1155">
            <v>958.67</v>
          </cell>
          <cell r="F1155">
            <v>3150.6</v>
          </cell>
          <cell r="G1155">
            <v>1741.27</v>
          </cell>
          <cell r="H1155">
            <v>5850.54</v>
          </cell>
          <cell r="J1155">
            <v>3938.55</v>
          </cell>
          <cell r="Q1155">
            <v>3938.55</v>
          </cell>
          <cell r="R1155">
            <v>9789.09</v>
          </cell>
        </row>
        <row r="1156">
          <cell r="D1156" t="str">
            <v>2009/4</v>
          </cell>
          <cell r="E1156">
            <v>1387.08</v>
          </cell>
          <cell r="F1156">
            <v>4558.3500000000004</v>
          </cell>
          <cell r="G1156">
            <v>2519.0500000000002</v>
          </cell>
          <cell r="H1156">
            <v>8464.48</v>
          </cell>
          <cell r="J1156">
            <v>5642.28</v>
          </cell>
          <cell r="Q1156">
            <v>5642.28</v>
          </cell>
          <cell r="R1156">
            <v>14106.76</v>
          </cell>
        </row>
        <row r="1157">
          <cell r="D1157" t="str">
            <v>2009/5</v>
          </cell>
          <cell r="E1157">
            <v>-9.1199999999999992</v>
          </cell>
          <cell r="F1157">
            <v>-29.96</v>
          </cell>
          <cell r="G1157">
            <v>-16.559999999999999</v>
          </cell>
          <cell r="H1157">
            <v>-55.64</v>
          </cell>
          <cell r="J1157">
            <v>-37.08</v>
          </cell>
          <cell r="Q1157">
            <v>-37.08</v>
          </cell>
          <cell r="R1157">
            <v>-92.72</v>
          </cell>
        </row>
        <row r="1158">
          <cell r="D1158" t="str">
            <v>2009/7</v>
          </cell>
          <cell r="E1158">
            <v>-16.71</v>
          </cell>
          <cell r="F1158">
            <v>-54.91</v>
          </cell>
          <cell r="G1158">
            <v>-30.35</v>
          </cell>
          <cell r="H1158">
            <v>-101.97</v>
          </cell>
          <cell r="J1158">
            <v>-67.97</v>
          </cell>
          <cell r="Q1158">
            <v>-67.97</v>
          </cell>
          <cell r="R1158">
            <v>-169.94</v>
          </cell>
        </row>
        <row r="1159">
          <cell r="D1159" t="str">
            <v>2009/10</v>
          </cell>
          <cell r="E1159">
            <v>-100.6</v>
          </cell>
          <cell r="F1159">
            <v>-330.61</v>
          </cell>
          <cell r="G1159">
            <v>-182.7</v>
          </cell>
          <cell r="H1159">
            <v>-613.91</v>
          </cell>
          <cell r="J1159">
            <v>-409.21</v>
          </cell>
          <cell r="Q1159">
            <v>-409.21</v>
          </cell>
          <cell r="R1159">
            <v>-1023.12</v>
          </cell>
        </row>
        <row r="1160">
          <cell r="D1160" t="str">
            <v>2009/11</v>
          </cell>
          <cell r="E1160">
            <v>168.3</v>
          </cell>
          <cell r="F1160">
            <v>553.09</v>
          </cell>
          <cell r="G1160">
            <v>305.64</v>
          </cell>
          <cell r="H1160">
            <v>1027.03</v>
          </cell>
          <cell r="J1160">
            <v>684.61</v>
          </cell>
          <cell r="Q1160">
            <v>684.61</v>
          </cell>
          <cell r="R1160">
            <v>1711.64</v>
          </cell>
        </row>
        <row r="1161">
          <cell r="C1161" t="str">
            <v>Total A0900D</v>
          </cell>
          <cell r="E1161">
            <v>3716.07</v>
          </cell>
          <cell r="F1161">
            <v>12212.41</v>
          </cell>
          <cell r="G1161">
            <v>6749.28</v>
          </cell>
          <cell r="H1161">
            <v>22677.759999999998</v>
          </cell>
          <cell r="J1161">
            <v>15208.91</v>
          </cell>
          <cell r="Q1161">
            <v>15208.91</v>
          </cell>
          <cell r="R1161">
            <v>37886.67</v>
          </cell>
        </row>
        <row r="1162">
          <cell r="C1162" t="str">
            <v>A0900G</v>
          </cell>
          <cell r="D1162" t="str">
            <v>2009/3</v>
          </cell>
          <cell r="E1162">
            <v>1913</v>
          </cell>
          <cell r="H1162">
            <v>1913</v>
          </cell>
          <cell r="R1162">
            <v>1913</v>
          </cell>
        </row>
        <row r="1163">
          <cell r="D1163" t="str">
            <v>2009/4</v>
          </cell>
          <cell r="E1163">
            <v>3377.89</v>
          </cell>
          <cell r="H1163">
            <v>3377.89</v>
          </cell>
          <cell r="R1163">
            <v>3377.89</v>
          </cell>
        </row>
        <row r="1164">
          <cell r="D1164" t="str">
            <v>2009/5</v>
          </cell>
          <cell r="E1164">
            <v>-18.25</v>
          </cell>
          <cell r="H1164">
            <v>-18.25</v>
          </cell>
          <cell r="R1164">
            <v>-18.25</v>
          </cell>
        </row>
        <row r="1165">
          <cell r="D1165" t="str">
            <v>2009/7</v>
          </cell>
          <cell r="E1165">
            <v>7.23</v>
          </cell>
          <cell r="H1165">
            <v>7.23</v>
          </cell>
          <cell r="R1165">
            <v>7.23</v>
          </cell>
        </row>
        <row r="1166">
          <cell r="D1166" t="str">
            <v>2009/11</v>
          </cell>
          <cell r="E1166">
            <v>190.11</v>
          </cell>
          <cell r="H1166">
            <v>190.11</v>
          </cell>
          <cell r="R1166">
            <v>190.11</v>
          </cell>
        </row>
        <row r="1167">
          <cell r="C1167" t="str">
            <v>Total A0900G</v>
          </cell>
          <cell r="E1167">
            <v>5469.98</v>
          </cell>
          <cell r="H1167">
            <v>5469.98</v>
          </cell>
          <cell r="R1167">
            <v>5469.98</v>
          </cell>
        </row>
        <row r="1168">
          <cell r="C1168" t="str">
            <v>A0900B</v>
          </cell>
          <cell r="D1168" t="str">
            <v>2009/12</v>
          </cell>
          <cell r="I1168">
            <v>-157.24</v>
          </cell>
          <cell r="J1168">
            <v>-207.03</v>
          </cell>
          <cell r="M1168">
            <v>-34.450000000000003</v>
          </cell>
          <cell r="Q1168">
            <v>-398.72</v>
          </cell>
          <cell r="R1168">
            <v>-398.72</v>
          </cell>
        </row>
        <row r="1169">
          <cell r="C1169" t="str">
            <v>Total A0900B</v>
          </cell>
          <cell r="I1169">
            <v>-157.24</v>
          </cell>
          <cell r="J1169">
            <v>-207.03</v>
          </cell>
          <cell r="M1169">
            <v>-34.450000000000003</v>
          </cell>
          <cell r="Q1169">
            <v>-398.72</v>
          </cell>
          <cell r="R1169">
            <v>-398.72</v>
          </cell>
        </row>
        <row r="1170">
          <cell r="C1170" t="str">
            <v>A0900A</v>
          </cell>
          <cell r="D1170" t="str">
            <v>2009/11</v>
          </cell>
          <cell r="E1170">
            <v>-86.97</v>
          </cell>
          <cell r="F1170">
            <v>-93.46</v>
          </cell>
          <cell r="G1170">
            <v>-20.73</v>
          </cell>
          <cell r="H1170">
            <v>-201.16</v>
          </cell>
          <cell r="J1170">
            <v>-124.56</v>
          </cell>
          <cell r="Q1170">
            <v>-124.56</v>
          </cell>
          <cell r="R1170">
            <v>-325.72000000000003</v>
          </cell>
        </row>
        <row r="1171">
          <cell r="C1171" t="str">
            <v>Total A0900A</v>
          </cell>
          <cell r="E1171">
            <v>-86.97</v>
          </cell>
          <cell r="F1171">
            <v>-93.46</v>
          </cell>
          <cell r="G1171">
            <v>-20.73</v>
          </cell>
          <cell r="H1171">
            <v>-201.16</v>
          </cell>
          <cell r="J1171">
            <v>-124.56</v>
          </cell>
          <cell r="Q1171">
            <v>-124.56</v>
          </cell>
          <cell r="R1171">
            <v>-325.72000000000003</v>
          </cell>
        </row>
        <row r="1172">
          <cell r="C1172" t="str">
            <v>A0900P</v>
          </cell>
          <cell r="D1172" t="str">
            <v>2009/1</v>
          </cell>
          <cell r="I1172">
            <v>8552.66</v>
          </cell>
          <cell r="J1172">
            <v>10103.5</v>
          </cell>
          <cell r="M1172">
            <v>1406.39</v>
          </cell>
          <cell r="Q1172">
            <v>20062.55</v>
          </cell>
          <cell r="R1172">
            <v>20062.55</v>
          </cell>
        </row>
        <row r="1173">
          <cell r="D1173" t="str">
            <v>2009/2</v>
          </cell>
          <cell r="I1173">
            <v>4305.93</v>
          </cell>
          <cell r="J1173">
            <v>5086.71</v>
          </cell>
          <cell r="M1173">
            <v>708.07</v>
          </cell>
          <cell r="Q1173">
            <v>10100.709999999999</v>
          </cell>
          <cell r="R1173">
            <v>10100.709999999999</v>
          </cell>
        </row>
        <row r="1174">
          <cell r="D1174" t="str">
            <v>2009/3</v>
          </cell>
          <cell r="I1174">
            <v>6085.5</v>
          </cell>
          <cell r="J1174">
            <v>7188.98</v>
          </cell>
          <cell r="M1174">
            <v>1000.69</v>
          </cell>
          <cell r="Q1174">
            <v>14275.17</v>
          </cell>
          <cell r="R1174">
            <v>14275.17</v>
          </cell>
        </row>
        <row r="1175">
          <cell r="D1175" t="str">
            <v>2009/4</v>
          </cell>
          <cell r="I1175">
            <v>10944.39</v>
          </cell>
          <cell r="J1175">
            <v>12928.92</v>
          </cell>
          <cell r="M1175">
            <v>1799.68</v>
          </cell>
          <cell r="Q1175">
            <v>25672.99</v>
          </cell>
          <cell r="R1175">
            <v>25672.99</v>
          </cell>
        </row>
        <row r="1176">
          <cell r="D1176" t="str">
            <v>2009/5</v>
          </cell>
          <cell r="I1176">
            <v>14260.36</v>
          </cell>
          <cell r="J1176">
            <v>16846.169999999998</v>
          </cell>
          <cell r="M1176">
            <v>2344.9499999999998</v>
          </cell>
          <cell r="Q1176">
            <v>33451.480000000003</v>
          </cell>
          <cell r="R1176">
            <v>33451.480000000003</v>
          </cell>
        </row>
        <row r="1177">
          <cell r="D1177" t="str">
            <v>2009/7</v>
          </cell>
          <cell r="I1177">
            <v>-7026.96</v>
          </cell>
          <cell r="J1177">
            <v>-8301.1299999999992</v>
          </cell>
          <cell r="M1177">
            <v>-1155.5</v>
          </cell>
          <cell r="Q1177">
            <v>-16483.59</v>
          </cell>
          <cell r="R1177">
            <v>-16483.59</v>
          </cell>
        </row>
        <row r="1178">
          <cell r="D1178" t="str">
            <v>2009/8</v>
          </cell>
          <cell r="I1178">
            <v>-1625.97</v>
          </cell>
          <cell r="J1178">
            <v>-1920.81</v>
          </cell>
          <cell r="M1178">
            <v>-267.37</v>
          </cell>
          <cell r="Q1178">
            <v>-3814.15</v>
          </cell>
          <cell r="R1178">
            <v>-3814.15</v>
          </cell>
        </row>
        <row r="1179">
          <cell r="D1179" t="str">
            <v>2009/10</v>
          </cell>
          <cell r="I1179">
            <v>-1664.65</v>
          </cell>
          <cell r="J1179">
            <v>-1966.5</v>
          </cell>
          <cell r="M1179">
            <v>-273.74</v>
          </cell>
          <cell r="Q1179">
            <v>-3904.89</v>
          </cell>
          <cell r="R1179">
            <v>-3904.89</v>
          </cell>
        </row>
        <row r="1180">
          <cell r="D1180" t="str">
            <v>2009/11</v>
          </cell>
          <cell r="I1180">
            <v>3164.68</v>
          </cell>
          <cell r="J1180">
            <v>3738.53</v>
          </cell>
          <cell r="M1180">
            <v>520.39</v>
          </cell>
          <cell r="Q1180">
            <v>7423.6</v>
          </cell>
          <cell r="R1180">
            <v>7423.6</v>
          </cell>
        </row>
        <row r="1181">
          <cell r="D1181" t="str">
            <v>2009/12</v>
          </cell>
          <cell r="I1181">
            <v>-1666.31</v>
          </cell>
          <cell r="J1181">
            <v>-1968.46</v>
          </cell>
          <cell r="M1181">
            <v>-274.01</v>
          </cell>
          <cell r="Q1181">
            <v>-3908.78</v>
          </cell>
          <cell r="R1181">
            <v>-3908.78</v>
          </cell>
        </row>
        <row r="1182">
          <cell r="C1182" t="str">
            <v>Total A0900P</v>
          </cell>
          <cell r="I1182">
            <v>35329.629999999997</v>
          </cell>
          <cell r="J1182">
            <v>41735.910000000003</v>
          </cell>
          <cell r="M1182">
            <v>5809.55</v>
          </cell>
          <cell r="Q1182">
            <v>82875.09</v>
          </cell>
          <cell r="R1182">
            <v>82875.09</v>
          </cell>
        </row>
        <row r="1183">
          <cell r="C1183" t="str">
            <v>A0900L</v>
          </cell>
          <cell r="D1183" t="str">
            <v>2009/1</v>
          </cell>
          <cell r="E1183">
            <v>46151.58</v>
          </cell>
          <cell r="H1183">
            <v>46151.58</v>
          </cell>
          <cell r="R1183">
            <v>46151.58</v>
          </cell>
        </row>
        <row r="1184">
          <cell r="D1184" t="str">
            <v>2009/2</v>
          </cell>
          <cell r="E1184">
            <v>35995.39</v>
          </cell>
          <cell r="H1184">
            <v>35995.39</v>
          </cell>
          <cell r="R1184">
            <v>35995.39</v>
          </cell>
        </row>
        <row r="1185">
          <cell r="D1185" t="str">
            <v>2009/3</v>
          </cell>
          <cell r="E1185">
            <v>40526.199999999997</v>
          </cell>
          <cell r="H1185">
            <v>40526.199999999997</v>
          </cell>
          <cell r="R1185">
            <v>40526.199999999997</v>
          </cell>
        </row>
        <row r="1186">
          <cell r="D1186" t="str">
            <v>2009/4</v>
          </cell>
          <cell r="E1186">
            <v>73316.039999999994</v>
          </cell>
          <cell r="H1186">
            <v>73316.039999999994</v>
          </cell>
          <cell r="R1186">
            <v>73316.039999999994</v>
          </cell>
        </row>
        <row r="1187">
          <cell r="D1187" t="str">
            <v>2009/5</v>
          </cell>
          <cell r="E1187">
            <v>-1158.99</v>
          </cell>
          <cell r="H1187">
            <v>-1158.99</v>
          </cell>
          <cell r="R1187">
            <v>-1158.99</v>
          </cell>
        </row>
        <row r="1188">
          <cell r="D1188" t="str">
            <v>2009/7</v>
          </cell>
          <cell r="E1188">
            <v>-3163.42</v>
          </cell>
          <cell r="H1188">
            <v>-3163.42</v>
          </cell>
          <cell r="R1188">
            <v>-3163.42</v>
          </cell>
        </row>
        <row r="1189">
          <cell r="D1189" t="str">
            <v>2009/8</v>
          </cell>
          <cell r="E1189">
            <v>16.84</v>
          </cell>
          <cell r="H1189">
            <v>16.84</v>
          </cell>
          <cell r="R1189">
            <v>16.84</v>
          </cell>
        </row>
        <row r="1190">
          <cell r="D1190" t="str">
            <v>2009/10</v>
          </cell>
          <cell r="E1190">
            <v>-1027.71</v>
          </cell>
          <cell r="H1190">
            <v>-1027.71</v>
          </cell>
          <cell r="R1190">
            <v>-1027.71</v>
          </cell>
        </row>
        <row r="1191">
          <cell r="D1191" t="str">
            <v>2009/11</v>
          </cell>
          <cell r="E1191">
            <v>20537.7</v>
          </cell>
          <cell r="H1191">
            <v>20537.7</v>
          </cell>
          <cell r="R1191">
            <v>20537.7</v>
          </cell>
        </row>
        <row r="1192">
          <cell r="D1192" t="str">
            <v>2009/12</v>
          </cell>
          <cell r="E1192">
            <v>-1038.27</v>
          </cell>
          <cell r="H1192">
            <v>-1038.27</v>
          </cell>
          <cell r="R1192">
            <v>-1038.27</v>
          </cell>
        </row>
        <row r="1193">
          <cell r="C1193" t="str">
            <v>Total A0900L</v>
          </cell>
          <cell r="E1193">
            <v>210155.36</v>
          </cell>
          <cell r="H1193">
            <v>210155.36</v>
          </cell>
          <cell r="R1193">
            <v>210155.36</v>
          </cell>
        </row>
        <row r="1194">
          <cell r="C1194" t="str">
            <v>A0900Q</v>
          </cell>
          <cell r="D1194" t="str">
            <v>2009/1</v>
          </cell>
          <cell r="E1194">
            <v>3856.24</v>
          </cell>
          <cell r="H1194">
            <v>3856.24</v>
          </cell>
          <cell r="R1194">
            <v>3856.24</v>
          </cell>
        </row>
        <row r="1195">
          <cell r="D1195" t="str">
            <v>2009/2</v>
          </cell>
          <cell r="E1195">
            <v>3997.94</v>
          </cell>
          <cell r="H1195">
            <v>3997.94</v>
          </cell>
          <cell r="R1195">
            <v>3997.94</v>
          </cell>
        </row>
        <row r="1196">
          <cell r="D1196" t="str">
            <v>2009/3</v>
          </cell>
          <cell r="E1196">
            <v>4160.58</v>
          </cell>
          <cell r="H1196">
            <v>4160.58</v>
          </cell>
          <cell r="R1196">
            <v>4160.58</v>
          </cell>
        </row>
        <row r="1197">
          <cell r="D1197" t="str">
            <v>2009/4</v>
          </cell>
          <cell r="E1197">
            <v>4274.92</v>
          </cell>
          <cell r="H1197">
            <v>4274.92</v>
          </cell>
          <cell r="R1197">
            <v>4274.92</v>
          </cell>
        </row>
        <row r="1198">
          <cell r="D1198" t="str">
            <v>2009/5</v>
          </cell>
          <cell r="E1198">
            <v>4400.87</v>
          </cell>
          <cell r="H1198">
            <v>4400.87</v>
          </cell>
          <cell r="R1198">
            <v>4400.87</v>
          </cell>
        </row>
        <row r="1199">
          <cell r="D1199" t="str">
            <v>2009/6</v>
          </cell>
          <cell r="E1199">
            <v>4537.03</v>
          </cell>
          <cell r="H1199">
            <v>4537.03</v>
          </cell>
          <cell r="R1199">
            <v>4537.03</v>
          </cell>
        </row>
        <row r="1200">
          <cell r="D1200" t="str">
            <v>2009/7</v>
          </cell>
          <cell r="E1200">
            <v>4239.03</v>
          </cell>
          <cell r="H1200">
            <v>4239.03</v>
          </cell>
          <cell r="R1200">
            <v>4239.03</v>
          </cell>
        </row>
        <row r="1201">
          <cell r="D1201" t="str">
            <v>2009/8</v>
          </cell>
          <cell r="E1201">
            <v>4355.03</v>
          </cell>
          <cell r="H1201">
            <v>4355.03</v>
          </cell>
          <cell r="R1201">
            <v>4355.03</v>
          </cell>
        </row>
        <row r="1202">
          <cell r="D1202" t="str">
            <v>2009/9</v>
          </cell>
          <cell r="E1202">
            <v>4375.0600000000004</v>
          </cell>
          <cell r="H1202">
            <v>4375.0600000000004</v>
          </cell>
          <cell r="R1202">
            <v>4375.0600000000004</v>
          </cell>
        </row>
        <row r="1203">
          <cell r="D1203" t="str">
            <v>2009/10</v>
          </cell>
          <cell r="E1203">
            <v>4308.59</v>
          </cell>
          <cell r="H1203">
            <v>4308.59</v>
          </cell>
          <cell r="R1203">
            <v>4308.59</v>
          </cell>
        </row>
        <row r="1204">
          <cell r="D1204" t="str">
            <v>2009/11</v>
          </cell>
          <cell r="E1204">
            <v>4329.21</v>
          </cell>
          <cell r="H1204">
            <v>4329.21</v>
          </cell>
          <cell r="R1204">
            <v>4329.21</v>
          </cell>
        </row>
        <row r="1205">
          <cell r="D1205" t="str">
            <v>2009/12</v>
          </cell>
          <cell r="E1205">
            <v>4273.25</v>
          </cell>
          <cell r="H1205">
            <v>4273.25</v>
          </cell>
          <cell r="R1205">
            <v>4273.25</v>
          </cell>
        </row>
        <row r="1206">
          <cell r="C1206" t="str">
            <v>Total A0900Q</v>
          </cell>
          <cell r="E1206">
            <v>51107.75</v>
          </cell>
          <cell r="H1206">
            <v>51107.75</v>
          </cell>
          <cell r="R1206">
            <v>51107.75</v>
          </cell>
        </row>
        <row r="1207">
          <cell r="C1207" t="str">
            <v>A0900M</v>
          </cell>
          <cell r="D1207" t="str">
            <v>2009/1</v>
          </cell>
          <cell r="E1207">
            <v>3031.37</v>
          </cell>
          <cell r="F1207">
            <v>3158.9</v>
          </cell>
          <cell r="H1207">
            <v>6190.27</v>
          </cell>
          <cell r="R1207">
            <v>6190.27</v>
          </cell>
        </row>
        <row r="1208">
          <cell r="D1208" t="str">
            <v>2009/2</v>
          </cell>
          <cell r="E1208">
            <v>741.31</v>
          </cell>
          <cell r="F1208">
            <v>772.49</v>
          </cell>
          <cell r="H1208">
            <v>1513.8</v>
          </cell>
          <cell r="R1208">
            <v>1513.8</v>
          </cell>
        </row>
        <row r="1209">
          <cell r="D1209" t="str">
            <v>2009/3</v>
          </cell>
          <cell r="E1209">
            <v>674.22</v>
          </cell>
          <cell r="F1209">
            <v>702.57</v>
          </cell>
          <cell r="H1209">
            <v>1376.79</v>
          </cell>
          <cell r="R1209">
            <v>1376.79</v>
          </cell>
        </row>
        <row r="1210">
          <cell r="D1210" t="str">
            <v>2009/4</v>
          </cell>
          <cell r="E1210">
            <v>1981.4</v>
          </cell>
          <cell r="F1210">
            <v>2064.75</v>
          </cell>
          <cell r="H1210">
            <v>4046.15</v>
          </cell>
          <cell r="R1210">
            <v>4046.15</v>
          </cell>
        </row>
        <row r="1211">
          <cell r="D1211" t="str">
            <v>2009/8</v>
          </cell>
          <cell r="E1211">
            <v>-214.46</v>
          </cell>
          <cell r="F1211">
            <v>-223.48</v>
          </cell>
          <cell r="H1211">
            <v>-437.94</v>
          </cell>
          <cell r="R1211">
            <v>-437.94</v>
          </cell>
        </row>
        <row r="1212">
          <cell r="D1212" t="str">
            <v>2009/10</v>
          </cell>
          <cell r="E1212">
            <v>-67.459999999999994</v>
          </cell>
          <cell r="F1212">
            <v>-70.290000000000006</v>
          </cell>
          <cell r="H1212">
            <v>-137.75</v>
          </cell>
          <cell r="R1212">
            <v>-137.75</v>
          </cell>
        </row>
        <row r="1213">
          <cell r="D1213" t="str">
            <v>2009/11</v>
          </cell>
          <cell r="E1213">
            <v>791.74</v>
          </cell>
          <cell r="F1213">
            <v>825.04</v>
          </cell>
          <cell r="H1213">
            <v>1616.78</v>
          </cell>
          <cell r="R1213">
            <v>1616.78</v>
          </cell>
        </row>
        <row r="1214">
          <cell r="C1214" t="str">
            <v>Total A0900M</v>
          </cell>
          <cell r="E1214">
            <v>6938.12</v>
          </cell>
          <cell r="F1214">
            <v>7229.98</v>
          </cell>
          <cell r="H1214">
            <v>14168.1</v>
          </cell>
          <cell r="R1214">
            <v>14168.1</v>
          </cell>
        </row>
        <row r="1215">
          <cell r="C1215" t="str">
            <v>A0900R</v>
          </cell>
          <cell r="D1215" t="str">
            <v>2009/1</v>
          </cell>
          <cell r="E1215">
            <v>354.07</v>
          </cell>
          <cell r="F1215">
            <v>446.26</v>
          </cell>
          <cell r="H1215">
            <v>800.33</v>
          </cell>
          <cell r="R1215">
            <v>800.33</v>
          </cell>
        </row>
        <row r="1216">
          <cell r="D1216" t="str">
            <v>2009/2</v>
          </cell>
          <cell r="E1216">
            <v>354.07</v>
          </cell>
          <cell r="F1216">
            <v>446.26</v>
          </cell>
          <cell r="H1216">
            <v>800.33</v>
          </cell>
          <cell r="R1216">
            <v>800.33</v>
          </cell>
        </row>
        <row r="1217">
          <cell r="D1217" t="str">
            <v>2009/3</v>
          </cell>
          <cell r="E1217">
            <v>345.96</v>
          </cell>
          <cell r="F1217">
            <v>436.03</v>
          </cell>
          <cell r="H1217">
            <v>781.99</v>
          </cell>
          <cell r="R1217">
            <v>781.99</v>
          </cell>
        </row>
        <row r="1218">
          <cell r="D1218" t="str">
            <v>2009/4</v>
          </cell>
          <cell r="E1218">
            <v>362.7</v>
          </cell>
          <cell r="F1218">
            <v>457.15</v>
          </cell>
          <cell r="H1218">
            <v>819.85</v>
          </cell>
          <cell r="R1218">
            <v>819.85</v>
          </cell>
        </row>
        <row r="1219">
          <cell r="D1219" t="str">
            <v>2009/5</v>
          </cell>
          <cell r="E1219">
            <v>358.09</v>
          </cell>
          <cell r="F1219">
            <v>451.34</v>
          </cell>
          <cell r="H1219">
            <v>809.43</v>
          </cell>
          <cell r="R1219">
            <v>809.43</v>
          </cell>
        </row>
        <row r="1220">
          <cell r="D1220" t="str">
            <v>2009/6</v>
          </cell>
          <cell r="E1220">
            <v>359.1</v>
          </cell>
          <cell r="F1220">
            <v>452.6</v>
          </cell>
          <cell r="H1220">
            <v>811.7</v>
          </cell>
          <cell r="R1220">
            <v>811.7</v>
          </cell>
        </row>
        <row r="1221">
          <cell r="D1221" t="str">
            <v>2009/7</v>
          </cell>
          <cell r="E1221">
            <v>352.8</v>
          </cell>
          <cell r="F1221">
            <v>444.68</v>
          </cell>
          <cell r="H1221">
            <v>797.48</v>
          </cell>
          <cell r="R1221">
            <v>797.48</v>
          </cell>
        </row>
        <row r="1222">
          <cell r="D1222" t="str">
            <v>2009/8</v>
          </cell>
          <cell r="E1222">
            <v>347.4</v>
          </cell>
          <cell r="F1222">
            <v>437.87</v>
          </cell>
          <cell r="H1222">
            <v>785.27</v>
          </cell>
          <cell r="R1222">
            <v>785.27</v>
          </cell>
        </row>
        <row r="1223">
          <cell r="D1223" t="str">
            <v>2009/9</v>
          </cell>
          <cell r="E1223">
            <v>343.58</v>
          </cell>
          <cell r="F1223">
            <v>433.04</v>
          </cell>
          <cell r="H1223">
            <v>776.62</v>
          </cell>
          <cell r="R1223">
            <v>776.62</v>
          </cell>
        </row>
        <row r="1224">
          <cell r="D1224" t="str">
            <v>2009/10</v>
          </cell>
          <cell r="E1224">
            <v>345.8</v>
          </cell>
          <cell r="F1224">
            <v>435.87</v>
          </cell>
          <cell r="H1224">
            <v>781.67</v>
          </cell>
          <cell r="R1224">
            <v>781.67</v>
          </cell>
        </row>
        <row r="1225">
          <cell r="D1225" t="str">
            <v>2009/11</v>
          </cell>
          <cell r="E1225">
            <v>341.98</v>
          </cell>
          <cell r="F1225">
            <v>431.04</v>
          </cell>
          <cell r="H1225">
            <v>773.02</v>
          </cell>
          <cell r="R1225">
            <v>773.02</v>
          </cell>
        </row>
        <row r="1226">
          <cell r="D1226" t="str">
            <v>2009/12</v>
          </cell>
          <cell r="E1226">
            <v>322.63</v>
          </cell>
          <cell r="F1226">
            <v>406.63</v>
          </cell>
          <cell r="H1226">
            <v>729.26</v>
          </cell>
          <cell r="R1226">
            <v>729.26</v>
          </cell>
        </row>
        <row r="1227">
          <cell r="C1227" t="str">
            <v>Total A0900R</v>
          </cell>
          <cell r="E1227">
            <v>4188.18</v>
          </cell>
          <cell r="F1227">
            <v>5278.77</v>
          </cell>
          <cell r="H1227">
            <v>9466.9500000000007</v>
          </cell>
          <cell r="R1227">
            <v>9466.9500000000007</v>
          </cell>
        </row>
        <row r="1228">
          <cell r="C1228" t="str">
            <v>A0900U</v>
          </cell>
          <cell r="D1228" t="str">
            <v>2009/4</v>
          </cell>
          <cell r="E1228">
            <v>96.98</v>
          </cell>
          <cell r="F1228">
            <v>318.70999999999998</v>
          </cell>
          <cell r="G1228">
            <v>176.13</v>
          </cell>
          <cell r="H1228">
            <v>591.82000000000005</v>
          </cell>
          <cell r="J1228">
            <v>394.49</v>
          </cell>
          <cell r="Q1228">
            <v>394.49</v>
          </cell>
          <cell r="R1228">
            <v>986.31</v>
          </cell>
        </row>
        <row r="1229">
          <cell r="D1229" t="str">
            <v>2009/5</v>
          </cell>
          <cell r="E1229">
            <v>1750.39</v>
          </cell>
          <cell r="F1229">
            <v>5752.35</v>
          </cell>
          <cell r="G1229">
            <v>3178.89</v>
          </cell>
          <cell r="H1229">
            <v>10681.63</v>
          </cell>
          <cell r="J1229">
            <v>7120.2</v>
          </cell>
          <cell r="Q1229">
            <v>7120.2</v>
          </cell>
          <cell r="R1229">
            <v>17801.830000000002</v>
          </cell>
        </row>
        <row r="1230">
          <cell r="D1230" t="str">
            <v>2009/6</v>
          </cell>
          <cell r="E1230">
            <v>1104.4000000000001</v>
          </cell>
          <cell r="F1230">
            <v>3629.41</v>
          </cell>
          <cell r="G1230">
            <v>2005.7</v>
          </cell>
          <cell r="H1230">
            <v>6739.51</v>
          </cell>
          <cell r="J1230">
            <v>4492.45</v>
          </cell>
          <cell r="Q1230">
            <v>4492.45</v>
          </cell>
          <cell r="R1230">
            <v>11231.96</v>
          </cell>
        </row>
        <row r="1231">
          <cell r="D1231" t="str">
            <v>2009/7</v>
          </cell>
          <cell r="E1231">
            <v>1109.75</v>
          </cell>
          <cell r="F1231">
            <v>3647.02</v>
          </cell>
          <cell r="G1231">
            <v>2015.42</v>
          </cell>
          <cell r="H1231">
            <v>6772.19</v>
          </cell>
          <cell r="J1231">
            <v>4514.2299999999996</v>
          </cell>
          <cell r="Q1231">
            <v>4514.2299999999996</v>
          </cell>
          <cell r="R1231">
            <v>11286.42</v>
          </cell>
        </row>
        <row r="1232">
          <cell r="D1232" t="str">
            <v>2009/8</v>
          </cell>
          <cell r="E1232">
            <v>727.11</v>
          </cell>
          <cell r="F1232">
            <v>2389.48</v>
          </cell>
          <cell r="G1232">
            <v>1320.49</v>
          </cell>
          <cell r="H1232">
            <v>4437.08</v>
          </cell>
          <cell r="J1232">
            <v>2957.68</v>
          </cell>
          <cell r="Q1232">
            <v>2957.68</v>
          </cell>
          <cell r="R1232">
            <v>7394.76</v>
          </cell>
        </row>
        <row r="1233">
          <cell r="D1233" t="str">
            <v>2009/9</v>
          </cell>
          <cell r="E1233">
            <v>1229.99</v>
          </cell>
          <cell r="F1233">
            <v>4042.1</v>
          </cell>
          <cell r="G1233">
            <v>2233.7600000000002</v>
          </cell>
          <cell r="H1233">
            <v>7505.85</v>
          </cell>
          <cell r="J1233">
            <v>5003.26</v>
          </cell>
          <cell r="Q1233">
            <v>5003.26</v>
          </cell>
          <cell r="R1233">
            <v>12509.11</v>
          </cell>
        </row>
        <row r="1234">
          <cell r="D1234" t="str">
            <v>2009/10</v>
          </cell>
          <cell r="E1234">
            <v>303.95</v>
          </cell>
          <cell r="F1234">
            <v>998.89</v>
          </cell>
          <cell r="G1234">
            <v>551.99</v>
          </cell>
          <cell r="H1234">
            <v>1854.83</v>
          </cell>
          <cell r="J1234">
            <v>1236.4100000000001</v>
          </cell>
          <cell r="Q1234">
            <v>1236.4100000000001</v>
          </cell>
          <cell r="R1234">
            <v>3091.24</v>
          </cell>
        </row>
        <row r="1235">
          <cell r="D1235" t="str">
            <v>2009/11</v>
          </cell>
          <cell r="E1235">
            <v>2228.0100000000002</v>
          </cell>
          <cell r="F1235">
            <v>7321.92</v>
          </cell>
          <cell r="G1235">
            <v>4046.26</v>
          </cell>
          <cell r="H1235">
            <v>13596.19</v>
          </cell>
          <cell r="J1235">
            <v>9062.99</v>
          </cell>
          <cell r="Q1235">
            <v>9062.99</v>
          </cell>
          <cell r="R1235">
            <v>22659.18</v>
          </cell>
        </row>
        <row r="1236">
          <cell r="D1236" t="str">
            <v>2009/12</v>
          </cell>
          <cell r="E1236">
            <v>1166.1400000000001</v>
          </cell>
          <cell r="F1236">
            <v>3832.29</v>
          </cell>
          <cell r="G1236">
            <v>2117.8200000000002</v>
          </cell>
          <cell r="H1236">
            <v>7116.25</v>
          </cell>
          <cell r="J1236">
            <v>4743.57</v>
          </cell>
          <cell r="Q1236">
            <v>4743.57</v>
          </cell>
          <cell r="R1236">
            <v>11859.82</v>
          </cell>
        </row>
        <row r="1237">
          <cell r="C1237" t="str">
            <v>Total A0900U</v>
          </cell>
          <cell r="E1237">
            <v>9716.7199999999993</v>
          </cell>
          <cell r="F1237">
            <v>31932.17</v>
          </cell>
          <cell r="G1237">
            <v>17646.46</v>
          </cell>
          <cell r="H1237">
            <v>59295.35</v>
          </cell>
          <cell r="J1237">
            <v>39525.279999999999</v>
          </cell>
          <cell r="Q1237">
            <v>39525.279999999999</v>
          </cell>
          <cell r="R1237">
            <v>98820.63</v>
          </cell>
        </row>
        <row r="1238">
          <cell r="C1238" t="str">
            <v>A0900W</v>
          </cell>
          <cell r="D1238" t="str">
            <v>2009/4</v>
          </cell>
          <cell r="E1238">
            <v>34.67</v>
          </cell>
          <cell r="F1238">
            <v>113.92</v>
          </cell>
          <cell r="G1238">
            <v>62.95</v>
          </cell>
          <cell r="H1238">
            <v>211.54</v>
          </cell>
          <cell r="J1238">
            <v>141.01</v>
          </cell>
          <cell r="Q1238">
            <v>141.01</v>
          </cell>
          <cell r="R1238">
            <v>352.55</v>
          </cell>
        </row>
        <row r="1239">
          <cell r="D1239" t="str">
            <v>2009/5</v>
          </cell>
          <cell r="E1239">
            <v>935.62</v>
          </cell>
          <cell r="F1239">
            <v>3074.76</v>
          </cell>
          <cell r="G1239">
            <v>1699.18</v>
          </cell>
          <cell r="H1239">
            <v>5709.56</v>
          </cell>
          <cell r="J1239">
            <v>3805.9</v>
          </cell>
          <cell r="Q1239">
            <v>3805.9</v>
          </cell>
          <cell r="R1239">
            <v>9515.4599999999991</v>
          </cell>
        </row>
        <row r="1240">
          <cell r="D1240" t="str">
            <v>2009/6</v>
          </cell>
          <cell r="E1240">
            <v>1393.77</v>
          </cell>
          <cell r="F1240">
            <v>4580.38</v>
          </cell>
          <cell r="G1240">
            <v>2531.2199999999998</v>
          </cell>
          <cell r="H1240">
            <v>8505.3700000000008</v>
          </cell>
          <cell r="J1240">
            <v>5669.55</v>
          </cell>
          <cell r="Q1240">
            <v>5669.55</v>
          </cell>
          <cell r="R1240">
            <v>14174.92</v>
          </cell>
        </row>
        <row r="1241">
          <cell r="D1241" t="str">
            <v>2009/7</v>
          </cell>
          <cell r="E1241">
            <v>-793.02</v>
          </cell>
          <cell r="F1241">
            <v>-2606.08</v>
          </cell>
          <cell r="G1241">
            <v>-1440.16</v>
          </cell>
          <cell r="H1241">
            <v>-4839.26</v>
          </cell>
          <cell r="J1241">
            <v>-3225.79</v>
          </cell>
          <cell r="Q1241">
            <v>-3225.79</v>
          </cell>
          <cell r="R1241">
            <v>-8065.05</v>
          </cell>
        </row>
        <row r="1242">
          <cell r="D1242" t="str">
            <v>2009/8</v>
          </cell>
          <cell r="E1242">
            <v>57.66</v>
          </cell>
          <cell r="F1242">
            <v>189.5</v>
          </cell>
          <cell r="G1242">
            <v>104.71</v>
          </cell>
          <cell r="H1242">
            <v>351.87</v>
          </cell>
          <cell r="J1242">
            <v>234.55</v>
          </cell>
          <cell r="Q1242">
            <v>234.55</v>
          </cell>
          <cell r="R1242">
            <v>586.41999999999996</v>
          </cell>
        </row>
        <row r="1243">
          <cell r="D1243" t="str">
            <v>2009/9</v>
          </cell>
          <cell r="E1243">
            <v>532.14</v>
          </cell>
          <cell r="F1243">
            <v>1748.78</v>
          </cell>
          <cell r="G1243">
            <v>966.42</v>
          </cell>
          <cell r="H1243">
            <v>3247.34</v>
          </cell>
          <cell r="J1243">
            <v>2164.62</v>
          </cell>
          <cell r="Q1243">
            <v>2164.62</v>
          </cell>
          <cell r="R1243">
            <v>5411.96</v>
          </cell>
        </row>
        <row r="1244">
          <cell r="D1244" t="str">
            <v>2009/10</v>
          </cell>
          <cell r="E1244">
            <v>-498.02</v>
          </cell>
          <cell r="F1244">
            <v>-1636.69</v>
          </cell>
          <cell r="G1244">
            <v>-904.48</v>
          </cell>
          <cell r="H1244">
            <v>-3039.19</v>
          </cell>
          <cell r="J1244">
            <v>-2025.89</v>
          </cell>
          <cell r="Q1244">
            <v>-2025.89</v>
          </cell>
          <cell r="R1244">
            <v>-5065.08</v>
          </cell>
        </row>
        <row r="1245">
          <cell r="D1245" t="str">
            <v>2009/11</v>
          </cell>
          <cell r="E1245">
            <v>449.14</v>
          </cell>
          <cell r="F1245">
            <v>1476.01</v>
          </cell>
          <cell r="G1245">
            <v>815.68</v>
          </cell>
          <cell r="H1245">
            <v>2740.83</v>
          </cell>
          <cell r="J1245">
            <v>1826.98</v>
          </cell>
          <cell r="Q1245">
            <v>1826.98</v>
          </cell>
          <cell r="R1245">
            <v>4567.8100000000004</v>
          </cell>
        </row>
        <row r="1246">
          <cell r="D1246" t="str">
            <v>2009/12</v>
          </cell>
          <cell r="E1246">
            <v>27.56</v>
          </cell>
          <cell r="F1246">
            <v>90.6</v>
          </cell>
          <cell r="G1246">
            <v>50.07</v>
          </cell>
          <cell r="H1246">
            <v>168.23</v>
          </cell>
          <cell r="J1246">
            <v>112.14</v>
          </cell>
          <cell r="Q1246">
            <v>112.14</v>
          </cell>
          <cell r="R1246">
            <v>280.37</v>
          </cell>
        </row>
        <row r="1247">
          <cell r="C1247" t="str">
            <v>Total A0900W</v>
          </cell>
          <cell r="E1247">
            <v>2139.52</v>
          </cell>
          <cell r="F1247">
            <v>7031.18</v>
          </cell>
          <cell r="G1247">
            <v>3885.59</v>
          </cell>
          <cell r="H1247">
            <v>13056.29</v>
          </cell>
          <cell r="J1247">
            <v>8703.07</v>
          </cell>
          <cell r="Q1247">
            <v>8703.07</v>
          </cell>
          <cell r="R1247">
            <v>21759.360000000001</v>
          </cell>
        </row>
        <row r="1248">
          <cell r="C1248" t="str">
            <v>A0900X</v>
          </cell>
          <cell r="D1248" t="str">
            <v>2009/4</v>
          </cell>
          <cell r="E1248">
            <v>86.45</v>
          </cell>
          <cell r="H1248">
            <v>86.45</v>
          </cell>
          <cell r="R1248">
            <v>86.45</v>
          </cell>
        </row>
        <row r="1249">
          <cell r="D1249" t="str">
            <v>2009/5</v>
          </cell>
          <cell r="E1249">
            <v>3351.31</v>
          </cell>
          <cell r="H1249">
            <v>3351.31</v>
          </cell>
          <cell r="R1249">
            <v>3351.31</v>
          </cell>
        </row>
        <row r="1250">
          <cell r="D1250" t="str">
            <v>2009/6</v>
          </cell>
          <cell r="E1250">
            <v>1742.08</v>
          </cell>
          <cell r="H1250">
            <v>1742.08</v>
          </cell>
          <cell r="R1250">
            <v>1742.08</v>
          </cell>
        </row>
        <row r="1251">
          <cell r="D1251" t="str">
            <v>2009/7</v>
          </cell>
          <cell r="E1251">
            <v>4559.8999999999996</v>
          </cell>
          <cell r="H1251">
            <v>4559.8999999999996</v>
          </cell>
          <cell r="R1251">
            <v>4559.8999999999996</v>
          </cell>
        </row>
        <row r="1252">
          <cell r="D1252" t="str">
            <v>2009/8</v>
          </cell>
          <cell r="E1252">
            <v>3411.01</v>
          </cell>
          <cell r="H1252">
            <v>3411.01</v>
          </cell>
          <cell r="R1252">
            <v>3411.01</v>
          </cell>
        </row>
        <row r="1253">
          <cell r="D1253" t="str">
            <v>2009/9</v>
          </cell>
          <cell r="E1253">
            <v>3303.52</v>
          </cell>
          <cell r="H1253">
            <v>3303.52</v>
          </cell>
          <cell r="R1253">
            <v>3303.52</v>
          </cell>
        </row>
        <row r="1254">
          <cell r="D1254" t="str">
            <v>2009/10</v>
          </cell>
          <cell r="E1254">
            <v>2651.29</v>
          </cell>
          <cell r="H1254">
            <v>2651.29</v>
          </cell>
          <cell r="R1254">
            <v>2651.29</v>
          </cell>
        </row>
        <row r="1255">
          <cell r="D1255" t="str">
            <v>2009/11</v>
          </cell>
          <cell r="E1255">
            <v>6674.56</v>
          </cell>
          <cell r="H1255">
            <v>6674.56</v>
          </cell>
          <cell r="R1255">
            <v>6674.56</v>
          </cell>
        </row>
        <row r="1256">
          <cell r="D1256" t="str">
            <v>2009/12</v>
          </cell>
          <cell r="E1256">
            <v>6175.38</v>
          </cell>
          <cell r="H1256">
            <v>6175.38</v>
          </cell>
          <cell r="R1256">
            <v>6175.38</v>
          </cell>
        </row>
        <row r="1257">
          <cell r="C1257" t="str">
            <v>Total A0900X</v>
          </cell>
          <cell r="E1257">
            <v>31955.5</v>
          </cell>
          <cell r="H1257">
            <v>31955.5</v>
          </cell>
          <cell r="R1257">
            <v>31955.5</v>
          </cell>
        </row>
        <row r="1258">
          <cell r="C1258" t="str">
            <v>A0900AA</v>
          </cell>
          <cell r="D1258" t="str">
            <v>2009/5</v>
          </cell>
          <cell r="E1258">
            <v>147.84</v>
          </cell>
          <cell r="H1258">
            <v>147.84</v>
          </cell>
          <cell r="R1258">
            <v>147.84</v>
          </cell>
        </row>
        <row r="1259">
          <cell r="D1259" t="str">
            <v>2009/6</v>
          </cell>
          <cell r="E1259">
            <v>184.8</v>
          </cell>
          <cell r="H1259">
            <v>184.8</v>
          </cell>
          <cell r="R1259">
            <v>184.8</v>
          </cell>
        </row>
        <row r="1260">
          <cell r="D1260" t="str">
            <v>2009/7</v>
          </cell>
          <cell r="E1260">
            <v>1154.03</v>
          </cell>
          <cell r="H1260">
            <v>1154.03</v>
          </cell>
          <cell r="R1260">
            <v>1154.03</v>
          </cell>
        </row>
        <row r="1261">
          <cell r="D1261" t="str">
            <v>2009/8</v>
          </cell>
          <cell r="E1261">
            <v>1614.09</v>
          </cell>
          <cell r="H1261">
            <v>1614.09</v>
          </cell>
          <cell r="R1261">
            <v>1614.09</v>
          </cell>
        </row>
        <row r="1262">
          <cell r="D1262" t="str">
            <v>2009/9</v>
          </cell>
          <cell r="E1262">
            <v>2017.61</v>
          </cell>
          <cell r="H1262">
            <v>2017.61</v>
          </cell>
          <cell r="R1262">
            <v>2017.61</v>
          </cell>
        </row>
        <row r="1263">
          <cell r="D1263" t="str">
            <v>2009/10</v>
          </cell>
          <cell r="E1263">
            <v>2882.22</v>
          </cell>
          <cell r="H1263">
            <v>2882.22</v>
          </cell>
          <cell r="R1263">
            <v>2882.22</v>
          </cell>
        </row>
        <row r="1264">
          <cell r="D1264" t="str">
            <v>2009/11</v>
          </cell>
          <cell r="E1264">
            <v>3110.66</v>
          </cell>
          <cell r="H1264">
            <v>3110.66</v>
          </cell>
          <cell r="R1264">
            <v>3110.66</v>
          </cell>
        </row>
        <row r="1265">
          <cell r="D1265" t="str">
            <v>2009/12</v>
          </cell>
          <cell r="E1265">
            <v>3708.5</v>
          </cell>
          <cell r="H1265">
            <v>3708.5</v>
          </cell>
          <cell r="R1265">
            <v>3708.5</v>
          </cell>
        </row>
        <row r="1266">
          <cell r="C1266" t="str">
            <v>Total A0900AA</v>
          </cell>
          <cell r="E1266">
            <v>14819.75</v>
          </cell>
          <cell r="H1266">
            <v>14819.75</v>
          </cell>
          <cell r="R1266">
            <v>14819.75</v>
          </cell>
        </row>
        <row r="1267">
          <cell r="C1267" t="str">
            <v>A0900AC</v>
          </cell>
          <cell r="D1267" t="str">
            <v>2009/5</v>
          </cell>
          <cell r="E1267">
            <v>4048.55</v>
          </cell>
          <cell r="F1267">
            <v>4220.04</v>
          </cell>
          <cell r="G1267">
            <v>694.53</v>
          </cell>
          <cell r="H1267">
            <v>8963.1200000000008</v>
          </cell>
          <cell r="J1267">
            <v>4985.43</v>
          </cell>
          <cell r="Q1267">
            <v>4985.43</v>
          </cell>
          <cell r="R1267">
            <v>13948.55</v>
          </cell>
        </row>
        <row r="1268">
          <cell r="D1268" t="str">
            <v>2009/6</v>
          </cell>
          <cell r="E1268">
            <v>24747.35</v>
          </cell>
          <cell r="F1268">
            <v>25795.599999999999</v>
          </cell>
          <cell r="G1268">
            <v>4245.3999999999996</v>
          </cell>
          <cell r="H1268">
            <v>54788.35</v>
          </cell>
          <cell r="J1268">
            <v>30474.16</v>
          </cell>
          <cell r="Q1268">
            <v>30474.16</v>
          </cell>
          <cell r="R1268">
            <v>85262.51</v>
          </cell>
        </row>
        <row r="1269">
          <cell r="D1269" t="str">
            <v>2009/7</v>
          </cell>
          <cell r="E1269">
            <v>2471.62</v>
          </cell>
          <cell r="F1269">
            <v>2576.3200000000002</v>
          </cell>
          <cell r="G1269">
            <v>424.01</v>
          </cell>
          <cell r="H1269">
            <v>5471.95</v>
          </cell>
          <cell r="J1269">
            <v>3043.61</v>
          </cell>
          <cell r="Q1269">
            <v>3043.61</v>
          </cell>
          <cell r="R1269">
            <v>8515.56</v>
          </cell>
        </row>
        <row r="1270">
          <cell r="D1270" t="str">
            <v>2009/8</v>
          </cell>
          <cell r="E1270">
            <v>12702.43</v>
          </cell>
          <cell r="F1270">
            <v>13240.48</v>
          </cell>
          <cell r="G1270">
            <v>2179.1</v>
          </cell>
          <cell r="H1270">
            <v>28122.01</v>
          </cell>
          <cell r="J1270">
            <v>15641.91</v>
          </cell>
          <cell r="Q1270">
            <v>15641.91</v>
          </cell>
          <cell r="R1270">
            <v>43763.92</v>
          </cell>
        </row>
        <row r="1271">
          <cell r="D1271" t="str">
            <v>2009/9</v>
          </cell>
          <cell r="E1271">
            <v>13290.98</v>
          </cell>
          <cell r="F1271">
            <v>13853.96</v>
          </cell>
          <cell r="G1271">
            <v>2280.06</v>
          </cell>
          <cell r="H1271">
            <v>29425</v>
          </cell>
          <cell r="J1271">
            <v>16366.66</v>
          </cell>
          <cell r="Q1271">
            <v>16366.66</v>
          </cell>
          <cell r="R1271">
            <v>45791.66</v>
          </cell>
        </row>
        <row r="1272">
          <cell r="D1272" t="str">
            <v>2009/10</v>
          </cell>
          <cell r="E1272">
            <v>6789.01</v>
          </cell>
          <cell r="F1272">
            <v>7076.57</v>
          </cell>
          <cell r="G1272">
            <v>1164.6600000000001</v>
          </cell>
          <cell r="H1272">
            <v>15030.24</v>
          </cell>
          <cell r="J1272">
            <v>8360.06</v>
          </cell>
          <cell r="Q1272">
            <v>8360.06</v>
          </cell>
          <cell r="R1272">
            <v>23390.3</v>
          </cell>
        </row>
        <row r="1273">
          <cell r="D1273" t="str">
            <v>2009/11</v>
          </cell>
          <cell r="E1273">
            <v>8409.56</v>
          </cell>
          <cell r="F1273">
            <v>8765.76</v>
          </cell>
          <cell r="G1273">
            <v>1442.66</v>
          </cell>
          <cell r="H1273">
            <v>18617.98</v>
          </cell>
          <cell r="J1273">
            <v>10355.620000000001</v>
          </cell>
          <cell r="Q1273">
            <v>10355.620000000001</v>
          </cell>
          <cell r="R1273">
            <v>28973.599999999999</v>
          </cell>
        </row>
        <row r="1274">
          <cell r="D1274" t="str">
            <v>2009/12</v>
          </cell>
          <cell r="E1274">
            <v>7328.18</v>
          </cell>
          <cell r="F1274">
            <v>7638.59</v>
          </cell>
          <cell r="G1274">
            <v>1257.1500000000001</v>
          </cell>
          <cell r="H1274">
            <v>16223.92</v>
          </cell>
          <cell r="J1274">
            <v>9024</v>
          </cell>
          <cell r="Q1274">
            <v>9024</v>
          </cell>
          <cell r="R1274">
            <v>25247.919999999998</v>
          </cell>
        </row>
        <row r="1275">
          <cell r="C1275" t="str">
            <v>Total A0900AC</v>
          </cell>
          <cell r="E1275">
            <v>79787.679999999993</v>
          </cell>
          <cell r="F1275">
            <v>83167.320000000007</v>
          </cell>
          <cell r="G1275">
            <v>13687.57</v>
          </cell>
          <cell r="H1275">
            <v>176642.57</v>
          </cell>
          <cell r="J1275">
            <v>98251.45</v>
          </cell>
          <cell r="Q1275">
            <v>98251.45</v>
          </cell>
          <cell r="R1275">
            <v>274894.02</v>
          </cell>
        </row>
        <row r="1276">
          <cell r="C1276" t="str">
            <v>A0900AD</v>
          </cell>
          <cell r="D1276" t="str">
            <v>2009/5</v>
          </cell>
          <cell r="E1276">
            <v>11761.95</v>
          </cell>
          <cell r="F1276">
            <v>12260.16</v>
          </cell>
          <cell r="G1276">
            <v>2017.75</v>
          </cell>
          <cell r="H1276">
            <v>26039.86</v>
          </cell>
          <cell r="J1276">
            <v>14483.8</v>
          </cell>
          <cell r="Q1276">
            <v>14483.8</v>
          </cell>
          <cell r="R1276">
            <v>40523.660000000003</v>
          </cell>
        </row>
        <row r="1277">
          <cell r="D1277" t="str">
            <v>2009/6</v>
          </cell>
          <cell r="E1277">
            <v>10739.08</v>
          </cell>
          <cell r="F1277">
            <v>11193.97</v>
          </cell>
          <cell r="G1277">
            <v>1842.28</v>
          </cell>
          <cell r="H1277">
            <v>23775.33</v>
          </cell>
          <cell r="J1277">
            <v>13224.23</v>
          </cell>
          <cell r="Q1277">
            <v>13224.23</v>
          </cell>
          <cell r="R1277">
            <v>36999.56</v>
          </cell>
        </row>
        <row r="1278">
          <cell r="D1278" t="str">
            <v>2009/7</v>
          </cell>
          <cell r="E1278">
            <v>8514.1200000000008</v>
          </cell>
          <cell r="F1278">
            <v>8874.75</v>
          </cell>
          <cell r="G1278">
            <v>1460.6</v>
          </cell>
          <cell r="H1278">
            <v>18849.47</v>
          </cell>
          <cell r="J1278">
            <v>10484.370000000001</v>
          </cell>
          <cell r="Q1278">
            <v>10484.370000000001</v>
          </cell>
          <cell r="R1278">
            <v>29333.84</v>
          </cell>
        </row>
        <row r="1279">
          <cell r="D1279" t="str">
            <v>2009/8</v>
          </cell>
          <cell r="E1279">
            <v>7899.29</v>
          </cell>
          <cell r="F1279">
            <v>8233.8799999999992</v>
          </cell>
          <cell r="G1279">
            <v>1355.12</v>
          </cell>
          <cell r="H1279">
            <v>17488.29</v>
          </cell>
          <cell r="J1279">
            <v>9727.26</v>
          </cell>
          <cell r="Q1279">
            <v>9727.26</v>
          </cell>
          <cell r="R1279">
            <v>27215.55</v>
          </cell>
        </row>
        <row r="1280">
          <cell r="D1280" t="str">
            <v>2009/9</v>
          </cell>
          <cell r="E1280">
            <v>9160.11</v>
          </cell>
          <cell r="F1280">
            <v>9548.11</v>
          </cell>
          <cell r="G1280">
            <v>1571.41</v>
          </cell>
          <cell r="H1280">
            <v>20279.63</v>
          </cell>
          <cell r="J1280">
            <v>11279.85</v>
          </cell>
          <cell r="Q1280">
            <v>11279.85</v>
          </cell>
          <cell r="R1280">
            <v>31559.48</v>
          </cell>
        </row>
        <row r="1281">
          <cell r="D1281" t="str">
            <v>2009/10</v>
          </cell>
          <cell r="E1281">
            <v>13925.41</v>
          </cell>
          <cell r="F1281">
            <v>14515.23</v>
          </cell>
          <cell r="G1281">
            <v>2388.9</v>
          </cell>
          <cell r="H1281">
            <v>30829.54</v>
          </cell>
          <cell r="J1281">
            <v>17147.87</v>
          </cell>
          <cell r="Q1281">
            <v>17147.87</v>
          </cell>
          <cell r="R1281">
            <v>47977.41</v>
          </cell>
        </row>
        <row r="1282">
          <cell r="D1282" t="str">
            <v>2009/11</v>
          </cell>
          <cell r="E1282">
            <v>55588.61</v>
          </cell>
          <cell r="F1282">
            <v>57943.24</v>
          </cell>
          <cell r="G1282">
            <v>9536.2000000000007</v>
          </cell>
          <cell r="H1282">
            <v>123068.05</v>
          </cell>
          <cell r="J1282">
            <v>68452.429999999993</v>
          </cell>
          <cell r="Q1282">
            <v>68452.429999999993</v>
          </cell>
          <cell r="R1282">
            <v>191520.48</v>
          </cell>
        </row>
        <row r="1283">
          <cell r="D1283" t="str">
            <v>2009/12</v>
          </cell>
          <cell r="E1283">
            <v>21220.240000000002</v>
          </cell>
          <cell r="F1283">
            <v>22119.08</v>
          </cell>
          <cell r="G1283">
            <v>3640.32</v>
          </cell>
          <cell r="H1283">
            <v>46979.64</v>
          </cell>
          <cell r="J1283">
            <v>26130.84</v>
          </cell>
          <cell r="Q1283">
            <v>26130.84</v>
          </cell>
          <cell r="R1283">
            <v>73110.48</v>
          </cell>
        </row>
        <row r="1284">
          <cell r="C1284" t="str">
            <v>Total A0900AD</v>
          </cell>
          <cell r="E1284">
            <v>138808.81</v>
          </cell>
          <cell r="F1284">
            <v>144688.42000000001</v>
          </cell>
          <cell r="G1284">
            <v>23812.58</v>
          </cell>
          <cell r="H1284">
            <v>307309.81</v>
          </cell>
          <cell r="J1284">
            <v>170930.65</v>
          </cell>
          <cell r="Q1284">
            <v>170930.65</v>
          </cell>
          <cell r="R1284">
            <v>478240.46</v>
          </cell>
        </row>
        <row r="1285">
          <cell r="C1285" t="str">
            <v>A0900AE</v>
          </cell>
          <cell r="D1285" t="str">
            <v>2009/5</v>
          </cell>
          <cell r="E1285">
            <v>1856.34</v>
          </cell>
          <cell r="F1285">
            <v>1934.43</v>
          </cell>
          <cell r="H1285">
            <v>3790.77</v>
          </cell>
          <cell r="R1285">
            <v>3790.77</v>
          </cell>
        </row>
        <row r="1286">
          <cell r="D1286" t="str">
            <v>2009/6</v>
          </cell>
          <cell r="E1286">
            <v>1656.92</v>
          </cell>
          <cell r="F1286">
            <v>1726.63</v>
          </cell>
          <cell r="H1286">
            <v>3383.55</v>
          </cell>
          <cell r="R1286">
            <v>3383.55</v>
          </cell>
        </row>
        <row r="1287">
          <cell r="D1287" t="str">
            <v>2009/7</v>
          </cell>
          <cell r="E1287">
            <v>1863.85</v>
          </cell>
          <cell r="F1287">
            <v>1942.23</v>
          </cell>
          <cell r="H1287">
            <v>3806.08</v>
          </cell>
          <cell r="R1287">
            <v>3806.08</v>
          </cell>
        </row>
        <row r="1288">
          <cell r="D1288" t="str">
            <v>2009/8</v>
          </cell>
          <cell r="E1288">
            <v>1724.4</v>
          </cell>
          <cell r="F1288">
            <v>1796.95</v>
          </cell>
          <cell r="H1288">
            <v>3521.35</v>
          </cell>
          <cell r="R1288">
            <v>3521.35</v>
          </cell>
        </row>
        <row r="1289">
          <cell r="D1289" t="str">
            <v>2009/9</v>
          </cell>
          <cell r="E1289">
            <v>1773.69</v>
          </cell>
          <cell r="F1289">
            <v>1848.3</v>
          </cell>
          <cell r="H1289">
            <v>3621.99</v>
          </cell>
          <cell r="R1289">
            <v>3621.99</v>
          </cell>
        </row>
        <row r="1290">
          <cell r="D1290" t="str">
            <v>2009/10</v>
          </cell>
          <cell r="E1290">
            <v>4705.83</v>
          </cell>
          <cell r="F1290">
            <v>4903.8</v>
          </cell>
          <cell r="H1290">
            <v>9609.6299999999992</v>
          </cell>
          <cell r="R1290">
            <v>9609.6299999999992</v>
          </cell>
        </row>
        <row r="1291">
          <cell r="D1291" t="str">
            <v>2009/11</v>
          </cell>
          <cell r="E1291">
            <v>7300.37</v>
          </cell>
          <cell r="F1291">
            <v>7607.47</v>
          </cell>
          <cell r="H1291">
            <v>14907.84</v>
          </cell>
          <cell r="R1291">
            <v>14907.84</v>
          </cell>
        </row>
        <row r="1292">
          <cell r="D1292" t="str">
            <v>2009/12</v>
          </cell>
          <cell r="E1292">
            <v>4099.28</v>
          </cell>
          <cell r="F1292">
            <v>4271.72</v>
          </cell>
          <cell r="H1292">
            <v>8371</v>
          </cell>
          <cell r="R1292">
            <v>8371</v>
          </cell>
        </row>
        <row r="1293">
          <cell r="C1293" t="str">
            <v>Total A0900AE</v>
          </cell>
          <cell r="E1293">
            <v>24980.68</v>
          </cell>
          <cell r="F1293">
            <v>26031.53</v>
          </cell>
          <cell r="H1293">
            <v>51012.21</v>
          </cell>
          <cell r="R1293">
            <v>51012.21</v>
          </cell>
        </row>
        <row r="1294">
          <cell r="C1294" t="str">
            <v>A0900AF</v>
          </cell>
          <cell r="D1294" t="str">
            <v>2009/5</v>
          </cell>
          <cell r="E1294">
            <v>85967.67</v>
          </cell>
          <cell r="H1294">
            <v>85967.67</v>
          </cell>
          <cell r="R1294">
            <v>85967.67</v>
          </cell>
        </row>
        <row r="1295">
          <cell r="D1295" t="str">
            <v>2009/6</v>
          </cell>
          <cell r="E1295">
            <v>56159.58</v>
          </cell>
          <cell r="H1295">
            <v>56159.58</v>
          </cell>
          <cell r="R1295">
            <v>56159.58</v>
          </cell>
        </row>
        <row r="1296">
          <cell r="D1296" t="str">
            <v>2009/7</v>
          </cell>
          <cell r="E1296">
            <v>140882.32999999999</v>
          </cell>
          <cell r="H1296">
            <v>140882.32999999999</v>
          </cell>
          <cell r="R1296">
            <v>140882.32999999999</v>
          </cell>
        </row>
        <row r="1297">
          <cell r="D1297" t="str">
            <v>2009/8</v>
          </cell>
          <cell r="E1297">
            <v>81840.78</v>
          </cell>
          <cell r="H1297">
            <v>81840.78</v>
          </cell>
          <cell r="R1297">
            <v>81840.78</v>
          </cell>
        </row>
        <row r="1298">
          <cell r="D1298" t="str">
            <v>2009/9</v>
          </cell>
          <cell r="E1298">
            <v>86772.160000000003</v>
          </cell>
          <cell r="H1298">
            <v>86772.160000000003</v>
          </cell>
          <cell r="R1298">
            <v>86772.160000000003</v>
          </cell>
        </row>
        <row r="1299">
          <cell r="D1299" t="str">
            <v>2009/10</v>
          </cell>
          <cell r="E1299">
            <v>107370.62</v>
          </cell>
          <cell r="H1299">
            <v>107370.62</v>
          </cell>
          <cell r="R1299">
            <v>107370.62</v>
          </cell>
        </row>
        <row r="1300">
          <cell r="D1300" t="str">
            <v>2009/11</v>
          </cell>
          <cell r="E1300">
            <v>452472.71</v>
          </cell>
          <cell r="H1300">
            <v>452472.71</v>
          </cell>
          <cell r="R1300">
            <v>452472.71</v>
          </cell>
        </row>
        <row r="1301">
          <cell r="D1301" t="str">
            <v>2009/12</v>
          </cell>
          <cell r="E1301">
            <v>208267.63</v>
          </cell>
          <cell r="H1301">
            <v>208267.63</v>
          </cell>
          <cell r="R1301">
            <v>208267.63</v>
          </cell>
        </row>
        <row r="1302">
          <cell r="C1302" t="str">
            <v>Total A0900AF</v>
          </cell>
          <cell r="E1302">
            <v>1219733.48</v>
          </cell>
          <cell r="H1302">
            <v>1219733.48</v>
          </cell>
          <cell r="R1302">
            <v>1219733.48</v>
          </cell>
        </row>
        <row r="1303">
          <cell r="C1303" t="str">
            <v>A0900Z</v>
          </cell>
          <cell r="D1303" t="str">
            <v>2009/5</v>
          </cell>
          <cell r="E1303">
            <v>16.579999999999998</v>
          </cell>
          <cell r="F1303">
            <v>20.91</v>
          </cell>
          <cell r="H1303">
            <v>37.49</v>
          </cell>
          <cell r="R1303">
            <v>37.49</v>
          </cell>
        </row>
        <row r="1304">
          <cell r="D1304" t="str">
            <v>2009/6</v>
          </cell>
          <cell r="E1304">
            <v>20.73</v>
          </cell>
          <cell r="F1304">
            <v>26.15</v>
          </cell>
          <cell r="H1304">
            <v>46.88</v>
          </cell>
          <cell r="R1304">
            <v>46.88</v>
          </cell>
        </row>
        <row r="1305">
          <cell r="D1305" t="str">
            <v>2009/7</v>
          </cell>
          <cell r="E1305">
            <v>41.3</v>
          </cell>
          <cell r="F1305">
            <v>52.02</v>
          </cell>
          <cell r="H1305">
            <v>93.32</v>
          </cell>
          <cell r="R1305">
            <v>93.32</v>
          </cell>
        </row>
        <row r="1306">
          <cell r="D1306" t="str">
            <v>2009/8</v>
          </cell>
          <cell r="E1306">
            <v>38.85</v>
          </cell>
          <cell r="F1306">
            <v>48.97</v>
          </cell>
          <cell r="H1306">
            <v>87.82</v>
          </cell>
          <cell r="R1306">
            <v>87.82</v>
          </cell>
        </row>
        <row r="1307">
          <cell r="D1307" t="str">
            <v>2009/9</v>
          </cell>
          <cell r="E1307">
            <v>48.57</v>
          </cell>
          <cell r="F1307">
            <v>61.22</v>
          </cell>
          <cell r="H1307">
            <v>109.79</v>
          </cell>
          <cell r="R1307">
            <v>109.79</v>
          </cell>
        </row>
        <row r="1308">
          <cell r="D1308" t="str">
            <v>2009/10</v>
          </cell>
          <cell r="E1308">
            <v>43.91</v>
          </cell>
          <cell r="F1308">
            <v>55.33</v>
          </cell>
          <cell r="H1308">
            <v>99.24</v>
          </cell>
          <cell r="R1308">
            <v>99.24</v>
          </cell>
        </row>
        <row r="1309">
          <cell r="D1309" t="str">
            <v>2009/11</v>
          </cell>
          <cell r="E1309">
            <v>62.8</v>
          </cell>
          <cell r="F1309">
            <v>79.13</v>
          </cell>
          <cell r="H1309">
            <v>141.93</v>
          </cell>
          <cell r="R1309">
            <v>141.93</v>
          </cell>
        </row>
        <row r="1310">
          <cell r="D1310" t="str">
            <v>2009/12</v>
          </cell>
          <cell r="E1310">
            <v>81.06</v>
          </cell>
          <cell r="F1310">
            <v>102.16</v>
          </cell>
          <cell r="H1310">
            <v>183.22</v>
          </cell>
          <cell r="R1310">
            <v>183.22</v>
          </cell>
        </row>
        <row r="1311">
          <cell r="C1311" t="str">
            <v>Total A0900Z</v>
          </cell>
          <cell r="E1311">
            <v>353.8</v>
          </cell>
          <cell r="F1311">
            <v>445.89</v>
          </cell>
          <cell r="H1311">
            <v>799.69</v>
          </cell>
          <cell r="R1311">
            <v>799.69</v>
          </cell>
        </row>
        <row r="1312">
          <cell r="C1312" t="str">
            <v>A0900Y</v>
          </cell>
          <cell r="D1312" t="str">
            <v>2009/7</v>
          </cell>
          <cell r="E1312">
            <v>49.64</v>
          </cell>
          <cell r="F1312">
            <v>62.58</v>
          </cell>
          <cell r="G1312">
            <v>7.32</v>
          </cell>
          <cell r="H1312">
            <v>119.54</v>
          </cell>
          <cell r="J1312">
            <v>52.64</v>
          </cell>
          <cell r="Q1312">
            <v>52.64</v>
          </cell>
          <cell r="R1312">
            <v>172.18</v>
          </cell>
        </row>
        <row r="1313">
          <cell r="D1313" t="str">
            <v>2009/8</v>
          </cell>
          <cell r="E1313">
            <v>68.72</v>
          </cell>
          <cell r="F1313">
            <v>86.62</v>
          </cell>
          <cell r="G1313">
            <v>10.119999999999999</v>
          </cell>
          <cell r="H1313">
            <v>165.46</v>
          </cell>
          <cell r="J1313">
            <v>72.86</v>
          </cell>
          <cell r="Q1313">
            <v>72.86</v>
          </cell>
          <cell r="R1313">
            <v>238.32</v>
          </cell>
        </row>
        <row r="1314">
          <cell r="D1314" t="str">
            <v>2009/9</v>
          </cell>
          <cell r="E1314">
            <v>85.89</v>
          </cell>
          <cell r="F1314">
            <v>108.29</v>
          </cell>
          <cell r="G1314">
            <v>12.66</v>
          </cell>
          <cell r="H1314">
            <v>206.84</v>
          </cell>
          <cell r="J1314">
            <v>91.08</v>
          </cell>
          <cell r="Q1314">
            <v>91.08</v>
          </cell>
          <cell r="R1314">
            <v>297.92</v>
          </cell>
        </row>
        <row r="1315">
          <cell r="D1315" t="str">
            <v>2009/10</v>
          </cell>
          <cell r="E1315">
            <v>166.23</v>
          </cell>
          <cell r="F1315">
            <v>209.53</v>
          </cell>
          <cell r="G1315">
            <v>24.48</v>
          </cell>
          <cell r="H1315">
            <v>400.24</v>
          </cell>
          <cell r="J1315">
            <v>176.26</v>
          </cell>
          <cell r="Q1315">
            <v>176.26</v>
          </cell>
          <cell r="R1315">
            <v>576.5</v>
          </cell>
        </row>
        <row r="1316">
          <cell r="D1316" t="str">
            <v>2009/11</v>
          </cell>
          <cell r="E1316">
            <v>191.56</v>
          </cell>
          <cell r="F1316">
            <v>241.49</v>
          </cell>
          <cell r="G1316">
            <v>28.22</v>
          </cell>
          <cell r="H1316">
            <v>461.27</v>
          </cell>
          <cell r="J1316">
            <v>203.13</v>
          </cell>
          <cell r="Q1316">
            <v>203.13</v>
          </cell>
          <cell r="R1316">
            <v>664.4</v>
          </cell>
        </row>
        <row r="1317">
          <cell r="D1317" t="str">
            <v>2009/12</v>
          </cell>
          <cell r="E1317">
            <v>236.42</v>
          </cell>
          <cell r="F1317">
            <v>298.05</v>
          </cell>
          <cell r="G1317">
            <v>34.82</v>
          </cell>
          <cell r="H1317">
            <v>569.29</v>
          </cell>
          <cell r="J1317">
            <v>250.71</v>
          </cell>
          <cell r="Q1317">
            <v>250.71</v>
          </cell>
          <cell r="R1317">
            <v>820</v>
          </cell>
        </row>
        <row r="1318">
          <cell r="C1318" t="str">
            <v>Total A0900Y</v>
          </cell>
          <cell r="E1318">
            <v>798.46</v>
          </cell>
          <cell r="F1318">
            <v>1006.56</v>
          </cell>
          <cell r="G1318">
            <v>117.62</v>
          </cell>
          <cell r="H1318">
            <v>1922.64</v>
          </cell>
          <cell r="J1318">
            <v>846.68</v>
          </cell>
          <cell r="Q1318">
            <v>846.68</v>
          </cell>
          <cell r="R1318">
            <v>2769.32</v>
          </cell>
        </row>
        <row r="1319">
          <cell r="C1319" t="str">
            <v>A0900AB</v>
          </cell>
          <cell r="D1319" t="str">
            <v>2009/5</v>
          </cell>
          <cell r="I1319">
            <v>9047.86</v>
          </cell>
          <cell r="J1319">
            <v>10688.49</v>
          </cell>
          <cell r="M1319">
            <v>1487.81</v>
          </cell>
          <cell r="Q1319">
            <v>21224.16</v>
          </cell>
          <cell r="R1319">
            <v>21224.16</v>
          </cell>
        </row>
        <row r="1320">
          <cell r="D1320" t="str">
            <v>2009/6</v>
          </cell>
          <cell r="I1320">
            <v>10639.35</v>
          </cell>
          <cell r="J1320">
            <v>12568.54</v>
          </cell>
          <cell r="M1320">
            <v>1749.51</v>
          </cell>
          <cell r="Q1320">
            <v>24957.4</v>
          </cell>
          <cell r="R1320">
            <v>24957.4</v>
          </cell>
        </row>
        <row r="1321">
          <cell r="D1321" t="str">
            <v>2009/7</v>
          </cell>
          <cell r="I1321">
            <v>46111.75</v>
          </cell>
          <cell r="J1321">
            <v>54473.120000000003</v>
          </cell>
          <cell r="M1321">
            <v>7582.54</v>
          </cell>
          <cell r="Q1321">
            <v>108167.41</v>
          </cell>
          <cell r="R1321">
            <v>108167.41</v>
          </cell>
        </row>
        <row r="1322">
          <cell r="D1322" t="str">
            <v>2009/8</v>
          </cell>
          <cell r="I1322">
            <v>37368.68</v>
          </cell>
          <cell r="J1322">
            <v>44144.67</v>
          </cell>
          <cell r="M1322">
            <v>6144.84</v>
          </cell>
          <cell r="Q1322">
            <v>87658.19</v>
          </cell>
          <cell r="R1322">
            <v>87658.19</v>
          </cell>
        </row>
        <row r="1323">
          <cell r="D1323" t="str">
            <v>2009/9</v>
          </cell>
          <cell r="I1323">
            <v>23943.9</v>
          </cell>
          <cell r="J1323">
            <v>28285.58</v>
          </cell>
          <cell r="M1323">
            <v>3937.28</v>
          </cell>
          <cell r="Q1323">
            <v>56166.76</v>
          </cell>
          <cell r="R1323">
            <v>56166.76</v>
          </cell>
        </row>
        <row r="1324">
          <cell r="D1324" t="str">
            <v>2009/10</v>
          </cell>
          <cell r="I1324">
            <v>38350.730000000003</v>
          </cell>
          <cell r="J1324">
            <v>45304.78</v>
          </cell>
          <cell r="M1324">
            <v>6306.34</v>
          </cell>
          <cell r="Q1324">
            <v>89961.85</v>
          </cell>
          <cell r="R1324">
            <v>89961.85</v>
          </cell>
        </row>
        <row r="1325">
          <cell r="D1325" t="str">
            <v>2009/11</v>
          </cell>
          <cell r="I1325">
            <v>33962.85</v>
          </cell>
          <cell r="J1325">
            <v>40121.26</v>
          </cell>
          <cell r="M1325">
            <v>5584.79</v>
          </cell>
          <cell r="Q1325">
            <v>79668.899999999994</v>
          </cell>
          <cell r="R1325">
            <v>79668.899999999994</v>
          </cell>
        </row>
        <row r="1326">
          <cell r="D1326" t="str">
            <v>2009/12</v>
          </cell>
          <cell r="I1326">
            <v>12402.85</v>
          </cell>
          <cell r="J1326">
            <v>14651.83</v>
          </cell>
          <cell r="M1326">
            <v>2039.5</v>
          </cell>
          <cell r="Q1326">
            <v>29094.18</v>
          </cell>
          <cell r="R1326">
            <v>29094.18</v>
          </cell>
        </row>
        <row r="1327">
          <cell r="C1327" t="str">
            <v>Total A0900AB</v>
          </cell>
          <cell r="I1327">
            <v>211827.97</v>
          </cell>
          <cell r="J1327">
            <v>250238.27</v>
          </cell>
          <cell r="M1327">
            <v>34832.61</v>
          </cell>
          <cell r="Q1327">
            <v>496898.85</v>
          </cell>
          <cell r="R1327">
            <v>496898.85</v>
          </cell>
        </row>
        <row r="1328">
          <cell r="C1328" t="str">
            <v>A0900E</v>
          </cell>
          <cell r="D1328" t="str">
            <v>2009/12</v>
          </cell>
          <cell r="E1328">
            <v>3578.59</v>
          </cell>
          <cell r="F1328">
            <v>7641.8</v>
          </cell>
          <cell r="G1328">
            <v>1764.47</v>
          </cell>
          <cell r="H1328">
            <v>12984.86</v>
          </cell>
          <cell r="J1328">
            <v>14655.24</v>
          </cell>
          <cell r="K1328">
            <v>5684.47</v>
          </cell>
          <cell r="L1328">
            <v>2931.87</v>
          </cell>
          <cell r="Q1328">
            <v>23271.58</v>
          </cell>
          <cell r="R1328">
            <v>36256.44</v>
          </cell>
        </row>
        <row r="1329">
          <cell r="C1329" t="str">
            <v>Total A0900E</v>
          </cell>
          <cell r="E1329">
            <v>3578.59</v>
          </cell>
          <cell r="F1329">
            <v>7641.8</v>
          </cell>
          <cell r="G1329">
            <v>1764.47</v>
          </cell>
          <cell r="H1329">
            <v>12984.86</v>
          </cell>
          <cell r="J1329">
            <v>14655.24</v>
          </cell>
          <cell r="K1329">
            <v>5684.47</v>
          </cell>
          <cell r="L1329">
            <v>2931.87</v>
          </cell>
          <cell r="Q1329">
            <v>23271.58</v>
          </cell>
          <cell r="R1329">
            <v>36256.44</v>
          </cell>
        </row>
        <row r="1330">
          <cell r="E1330">
            <v>1971576</v>
          </cell>
          <cell r="F1330">
            <v>512494.36</v>
          </cell>
          <cell r="G1330">
            <v>105506.78</v>
          </cell>
          <cell r="H1330">
            <v>2589577.14</v>
          </cell>
          <cell r="I1330">
            <v>247000.36</v>
          </cell>
          <cell r="J1330">
            <v>857005.29</v>
          </cell>
          <cell r="K1330">
            <v>5684.47</v>
          </cell>
          <cell r="L1330">
            <v>2931.87</v>
          </cell>
          <cell r="M1330">
            <v>40607.71</v>
          </cell>
          <cell r="Q1330">
            <v>1153229.7</v>
          </cell>
          <cell r="R1330">
            <v>3742806.84</v>
          </cell>
        </row>
        <row r="1331">
          <cell r="C1331" t="str">
            <v>A0800B</v>
          </cell>
          <cell r="D1331" t="str">
            <v>2009/1</v>
          </cell>
          <cell r="I1331">
            <v>8463.0300000000007</v>
          </cell>
          <cell r="J1331">
            <v>31010.09</v>
          </cell>
          <cell r="Q1331">
            <v>39473.120000000003</v>
          </cell>
          <cell r="R1331">
            <v>39473.120000000003</v>
          </cell>
        </row>
        <row r="1332">
          <cell r="D1332" t="str">
            <v>2009/2</v>
          </cell>
          <cell r="I1332">
            <v>8188.66</v>
          </cell>
          <cell r="J1332">
            <v>30004.7</v>
          </cell>
          <cell r="Q1332">
            <v>38193.360000000001</v>
          </cell>
          <cell r="R1332">
            <v>38193.360000000001</v>
          </cell>
        </row>
        <row r="1333">
          <cell r="D1333" t="str">
            <v>2009/3</v>
          </cell>
          <cell r="I1333">
            <v>8019.55</v>
          </cell>
          <cell r="J1333">
            <v>29385.08</v>
          </cell>
          <cell r="Q1333">
            <v>37404.629999999997</v>
          </cell>
          <cell r="R1333">
            <v>37404.629999999997</v>
          </cell>
        </row>
        <row r="1334">
          <cell r="D1334" t="str">
            <v>2009/4</v>
          </cell>
          <cell r="I1334">
            <v>8262.82</v>
          </cell>
          <cell r="J1334">
            <v>30276.48</v>
          </cell>
          <cell r="Q1334">
            <v>38539.300000000003</v>
          </cell>
          <cell r="R1334">
            <v>38539.300000000003</v>
          </cell>
        </row>
        <row r="1335">
          <cell r="D1335" t="str">
            <v>2009/5</v>
          </cell>
          <cell r="I1335">
            <v>8137.82</v>
          </cell>
          <cell r="J1335">
            <v>29818.45</v>
          </cell>
          <cell r="Q1335">
            <v>37956.269999999997</v>
          </cell>
          <cell r="R1335">
            <v>37956.269999999997</v>
          </cell>
        </row>
        <row r="1336">
          <cell r="D1336" t="str">
            <v>2009/6</v>
          </cell>
          <cell r="I1336">
            <v>8039.56</v>
          </cell>
          <cell r="J1336">
            <v>29458.39</v>
          </cell>
          <cell r="Q1336">
            <v>37497.949999999997</v>
          </cell>
          <cell r="R1336">
            <v>37497.949999999997</v>
          </cell>
        </row>
        <row r="1337">
          <cell r="D1337" t="str">
            <v>2009/7</v>
          </cell>
          <cell r="I1337">
            <v>9050.66</v>
          </cell>
          <cell r="J1337">
            <v>33163.22</v>
          </cell>
          <cell r="Q1337">
            <v>42213.88</v>
          </cell>
          <cell r="R1337">
            <v>42213.88</v>
          </cell>
        </row>
        <row r="1338">
          <cell r="D1338" t="str">
            <v>2009/8</v>
          </cell>
          <cell r="I1338">
            <v>8554.0300000000007</v>
          </cell>
          <cell r="J1338">
            <v>31343.52</v>
          </cell>
          <cell r="Q1338">
            <v>39897.550000000003</v>
          </cell>
          <cell r="R1338">
            <v>39897.550000000003</v>
          </cell>
        </row>
        <row r="1339">
          <cell r="D1339" t="str">
            <v>2009/9</v>
          </cell>
          <cell r="I1339">
            <v>8567.0400000000009</v>
          </cell>
          <cell r="J1339">
            <v>31391.15</v>
          </cell>
          <cell r="Q1339">
            <v>39958.19</v>
          </cell>
          <cell r="R1339">
            <v>39958.19</v>
          </cell>
        </row>
        <row r="1340">
          <cell r="D1340" t="str">
            <v>2009/10</v>
          </cell>
          <cell r="I1340">
            <v>8420.4500000000007</v>
          </cell>
          <cell r="J1340">
            <v>30854.09</v>
          </cell>
          <cell r="Q1340">
            <v>39274.54</v>
          </cell>
          <cell r="R1340">
            <v>39274.54</v>
          </cell>
        </row>
        <row r="1341">
          <cell r="D1341" t="str">
            <v>2009/11</v>
          </cell>
          <cell r="I1341">
            <v>8339.73</v>
          </cell>
          <cell r="J1341">
            <v>30558.25</v>
          </cell>
          <cell r="Q1341">
            <v>38897.980000000003</v>
          </cell>
          <cell r="R1341">
            <v>38897.980000000003</v>
          </cell>
        </row>
        <row r="1342">
          <cell r="D1342" t="str">
            <v>2009/12</v>
          </cell>
          <cell r="I1342">
            <v>8221.01</v>
          </cell>
          <cell r="J1342">
            <v>30123.23</v>
          </cell>
          <cell r="Q1342">
            <v>38344.239999999998</v>
          </cell>
          <cell r="R1342">
            <v>38344.239999999998</v>
          </cell>
        </row>
        <row r="1343">
          <cell r="C1343" t="str">
            <v>Total A0800B</v>
          </cell>
          <cell r="I1343">
            <v>100264.36</v>
          </cell>
          <cell r="J1343">
            <v>367386.65</v>
          </cell>
          <cell r="Q1343">
            <v>467651.01</v>
          </cell>
          <cell r="R1343">
            <v>467651.01</v>
          </cell>
        </row>
        <row r="1344">
          <cell r="C1344" t="str">
            <v>A0800A</v>
          </cell>
          <cell r="D1344" t="str">
            <v>2009/1</v>
          </cell>
          <cell r="E1344">
            <v>2980.6</v>
          </cell>
          <cell r="F1344">
            <v>3232.46</v>
          </cell>
          <cell r="H1344">
            <v>6213.06</v>
          </cell>
          <cell r="J1344">
            <v>12763.6</v>
          </cell>
          <cell r="Q1344">
            <v>12763.6</v>
          </cell>
          <cell r="R1344">
            <v>18976.66</v>
          </cell>
        </row>
        <row r="1345">
          <cell r="D1345" t="str">
            <v>2009/2</v>
          </cell>
          <cell r="E1345">
            <v>2948.67</v>
          </cell>
          <cell r="F1345">
            <v>3198.6</v>
          </cell>
          <cell r="H1345">
            <v>6147.27</v>
          </cell>
          <cell r="J1345">
            <v>12503.43</v>
          </cell>
          <cell r="Q1345">
            <v>12503.43</v>
          </cell>
          <cell r="R1345">
            <v>18650.7</v>
          </cell>
        </row>
        <row r="1346">
          <cell r="D1346" t="str">
            <v>2009/3</v>
          </cell>
          <cell r="E1346">
            <v>2904.62</v>
          </cell>
          <cell r="F1346">
            <v>3150.81</v>
          </cell>
          <cell r="H1346">
            <v>6055.43</v>
          </cell>
          <cell r="J1346">
            <v>12316.62</v>
          </cell>
          <cell r="Q1346">
            <v>12316.62</v>
          </cell>
          <cell r="R1346">
            <v>18372.05</v>
          </cell>
        </row>
        <row r="1347">
          <cell r="D1347" t="str">
            <v>2009/4</v>
          </cell>
          <cell r="E1347">
            <v>3042.15</v>
          </cell>
          <cell r="F1347">
            <v>3300</v>
          </cell>
          <cell r="H1347">
            <v>6342.15</v>
          </cell>
          <cell r="J1347">
            <v>12899.83</v>
          </cell>
          <cell r="Q1347">
            <v>12899.83</v>
          </cell>
          <cell r="R1347">
            <v>19241.98</v>
          </cell>
        </row>
        <row r="1348">
          <cell r="D1348" t="str">
            <v>2009/5</v>
          </cell>
          <cell r="E1348">
            <v>3131</v>
          </cell>
          <cell r="F1348">
            <v>3396.37</v>
          </cell>
          <cell r="H1348">
            <v>6527.37</v>
          </cell>
          <cell r="J1348">
            <v>13276.55</v>
          </cell>
          <cell r="Q1348">
            <v>13276.55</v>
          </cell>
          <cell r="R1348">
            <v>19803.919999999998</v>
          </cell>
        </row>
        <row r="1349">
          <cell r="D1349" t="str">
            <v>2009/6</v>
          </cell>
          <cell r="E1349">
            <v>3142.44</v>
          </cell>
          <cell r="F1349">
            <v>3408.79</v>
          </cell>
          <cell r="H1349">
            <v>6551.23</v>
          </cell>
          <cell r="J1349">
            <v>13325.1</v>
          </cell>
          <cell r="Q1349">
            <v>13325.1</v>
          </cell>
          <cell r="R1349">
            <v>19876.330000000002</v>
          </cell>
        </row>
        <row r="1350">
          <cell r="D1350" t="str">
            <v>2009/7</v>
          </cell>
          <cell r="E1350">
            <v>3183.47</v>
          </cell>
          <cell r="F1350">
            <v>3453.26</v>
          </cell>
          <cell r="H1350">
            <v>6636.73</v>
          </cell>
          <cell r="J1350">
            <v>13498.94</v>
          </cell>
          <cell r="Q1350">
            <v>13498.94</v>
          </cell>
          <cell r="R1350">
            <v>20135.669999999998</v>
          </cell>
        </row>
        <row r="1351">
          <cell r="D1351" t="str">
            <v>2009/8</v>
          </cell>
          <cell r="E1351">
            <v>3130.01</v>
          </cell>
          <cell r="F1351">
            <v>3395.31</v>
          </cell>
          <cell r="H1351">
            <v>6525.32</v>
          </cell>
          <cell r="J1351">
            <v>13272.37</v>
          </cell>
          <cell r="Q1351">
            <v>13272.37</v>
          </cell>
          <cell r="R1351">
            <v>19797.689999999999</v>
          </cell>
        </row>
        <row r="1352">
          <cell r="D1352" t="str">
            <v>2009/9</v>
          </cell>
          <cell r="E1352">
            <v>3148.56</v>
          </cell>
          <cell r="F1352">
            <v>3415.42</v>
          </cell>
          <cell r="H1352">
            <v>6563.98</v>
          </cell>
          <cell r="J1352">
            <v>13351.01</v>
          </cell>
          <cell r="Q1352">
            <v>13351.01</v>
          </cell>
          <cell r="R1352">
            <v>19914.990000000002</v>
          </cell>
        </row>
        <row r="1353">
          <cell r="D1353" t="str">
            <v>2009/10</v>
          </cell>
          <cell r="E1353">
            <v>2942.9</v>
          </cell>
          <cell r="F1353">
            <v>3192.33</v>
          </cell>
          <cell r="H1353">
            <v>6135.23</v>
          </cell>
          <cell r="J1353">
            <v>12478.95</v>
          </cell>
          <cell r="Q1353">
            <v>12478.95</v>
          </cell>
          <cell r="R1353">
            <v>18614.18</v>
          </cell>
        </row>
        <row r="1354">
          <cell r="D1354" t="str">
            <v>2009/11</v>
          </cell>
          <cell r="E1354">
            <v>3029.95</v>
          </cell>
          <cell r="F1354">
            <v>3286.77</v>
          </cell>
          <cell r="H1354">
            <v>6316.72</v>
          </cell>
          <cell r="J1354">
            <v>12848.1</v>
          </cell>
          <cell r="Q1354">
            <v>12848.1</v>
          </cell>
          <cell r="R1354">
            <v>19164.82</v>
          </cell>
        </row>
        <row r="1355">
          <cell r="D1355" t="str">
            <v>2009/12</v>
          </cell>
          <cell r="E1355">
            <v>3023.83</v>
          </cell>
          <cell r="F1355">
            <v>3280.12</v>
          </cell>
          <cell r="H1355">
            <v>6303.95</v>
          </cell>
          <cell r="J1355">
            <v>12822.12</v>
          </cell>
          <cell r="Q1355">
            <v>12822.12</v>
          </cell>
          <cell r="R1355">
            <v>19126.07</v>
          </cell>
        </row>
        <row r="1356">
          <cell r="C1356" t="str">
            <v>Total A0800A</v>
          </cell>
          <cell r="E1356">
            <v>36608.199999999997</v>
          </cell>
          <cell r="F1356">
            <v>39710.239999999998</v>
          </cell>
          <cell r="H1356">
            <v>76318.44</v>
          </cell>
          <cell r="J1356">
            <v>155356.62</v>
          </cell>
          <cell r="Q1356">
            <v>155356.62</v>
          </cell>
          <cell r="R1356">
            <v>231675.06</v>
          </cell>
        </row>
        <row r="1357">
          <cell r="C1357" t="str">
            <v>A0800C</v>
          </cell>
          <cell r="D1357" t="str">
            <v>2009/1</v>
          </cell>
          <cell r="E1357">
            <v>6127.16</v>
          </cell>
          <cell r="F1357">
            <v>6899.21</v>
          </cell>
          <cell r="G1357">
            <v>1379.85</v>
          </cell>
          <cell r="H1357">
            <v>14406.22</v>
          </cell>
          <cell r="J1357">
            <v>18381.45</v>
          </cell>
          <cell r="Q1357">
            <v>18381.45</v>
          </cell>
          <cell r="R1357">
            <v>32787.67</v>
          </cell>
        </row>
        <row r="1358">
          <cell r="D1358" t="str">
            <v>2009/2</v>
          </cell>
          <cell r="E1358">
            <v>6263.27</v>
          </cell>
          <cell r="F1358">
            <v>7053.27</v>
          </cell>
          <cell r="G1358">
            <v>1409.98</v>
          </cell>
          <cell r="H1358">
            <v>14726.52</v>
          </cell>
          <cell r="J1358">
            <v>18606.490000000002</v>
          </cell>
          <cell r="Q1358">
            <v>18606.490000000002</v>
          </cell>
          <cell r="R1358">
            <v>33333.01</v>
          </cell>
        </row>
        <row r="1359">
          <cell r="D1359" t="str">
            <v>2009/3</v>
          </cell>
          <cell r="E1359">
            <v>6336.13</v>
          </cell>
          <cell r="F1359">
            <v>7135.31</v>
          </cell>
          <cell r="G1359">
            <v>1426.39</v>
          </cell>
          <cell r="H1359">
            <v>14897.83</v>
          </cell>
          <cell r="J1359">
            <v>18822.919999999998</v>
          </cell>
          <cell r="Q1359">
            <v>18822.919999999998</v>
          </cell>
          <cell r="R1359">
            <v>33720.75</v>
          </cell>
        </row>
        <row r="1360">
          <cell r="D1360" t="str">
            <v>2009/4</v>
          </cell>
          <cell r="E1360">
            <v>6417.68</v>
          </cell>
          <cell r="F1360">
            <v>7227.15</v>
          </cell>
          <cell r="G1360">
            <v>1444.75</v>
          </cell>
          <cell r="H1360">
            <v>15089.58</v>
          </cell>
          <cell r="J1360">
            <v>19065.18</v>
          </cell>
          <cell r="Q1360">
            <v>19065.18</v>
          </cell>
          <cell r="R1360">
            <v>34154.76</v>
          </cell>
        </row>
        <row r="1361">
          <cell r="D1361" t="str">
            <v>2009/5</v>
          </cell>
          <cell r="E1361">
            <v>6499.48</v>
          </cell>
          <cell r="F1361">
            <v>7319.28</v>
          </cell>
          <cell r="G1361">
            <v>1463.17</v>
          </cell>
          <cell r="H1361">
            <v>15281.93</v>
          </cell>
          <cell r="J1361">
            <v>19308.23</v>
          </cell>
          <cell r="Q1361">
            <v>19308.23</v>
          </cell>
          <cell r="R1361">
            <v>34590.160000000003</v>
          </cell>
        </row>
        <row r="1362">
          <cell r="D1362" t="str">
            <v>2009/6</v>
          </cell>
          <cell r="E1362">
            <v>6593.35</v>
          </cell>
          <cell r="F1362">
            <v>7424.98</v>
          </cell>
          <cell r="G1362">
            <v>1484.3</v>
          </cell>
          <cell r="H1362">
            <v>15502.63</v>
          </cell>
          <cell r="J1362">
            <v>19587.060000000001</v>
          </cell>
          <cell r="Q1362">
            <v>19587.060000000001</v>
          </cell>
          <cell r="R1362">
            <v>35089.69</v>
          </cell>
        </row>
        <row r="1363">
          <cell r="D1363" t="str">
            <v>2009/7</v>
          </cell>
          <cell r="E1363">
            <v>6538.98</v>
          </cell>
          <cell r="F1363">
            <v>7363.75</v>
          </cell>
          <cell r="G1363">
            <v>1472.05</v>
          </cell>
          <cell r="H1363">
            <v>15374.78</v>
          </cell>
          <cell r="J1363">
            <v>19425.560000000001</v>
          </cell>
          <cell r="Q1363">
            <v>19425.560000000001</v>
          </cell>
          <cell r="R1363">
            <v>34800.339999999997</v>
          </cell>
        </row>
        <row r="1364">
          <cell r="D1364" t="str">
            <v>2009/8</v>
          </cell>
          <cell r="E1364">
            <v>6524.96</v>
          </cell>
          <cell r="F1364">
            <v>7347.96</v>
          </cell>
          <cell r="G1364">
            <v>1468.9</v>
          </cell>
          <cell r="H1364">
            <v>15341.82</v>
          </cell>
          <cell r="J1364">
            <v>19383.900000000001</v>
          </cell>
          <cell r="Q1364">
            <v>19383.900000000001</v>
          </cell>
          <cell r="R1364">
            <v>34725.72</v>
          </cell>
        </row>
        <row r="1365">
          <cell r="D1365" t="str">
            <v>2009/9</v>
          </cell>
          <cell r="E1365">
            <v>6576.98</v>
          </cell>
          <cell r="F1365">
            <v>7406.55</v>
          </cell>
          <cell r="G1365">
            <v>1480.6</v>
          </cell>
          <cell r="H1365">
            <v>15464.13</v>
          </cell>
          <cell r="J1365">
            <v>19538.439999999999</v>
          </cell>
          <cell r="Q1365">
            <v>19538.439999999999</v>
          </cell>
          <cell r="R1365">
            <v>35002.57</v>
          </cell>
        </row>
        <row r="1366">
          <cell r="D1366" t="str">
            <v>2009/10</v>
          </cell>
          <cell r="E1366">
            <v>6272.57</v>
          </cell>
          <cell r="F1366">
            <v>7063.73</v>
          </cell>
          <cell r="G1366">
            <v>1412.08</v>
          </cell>
          <cell r="H1366">
            <v>14748.38</v>
          </cell>
          <cell r="J1366">
            <v>18634.099999999999</v>
          </cell>
          <cell r="Q1366">
            <v>18634.099999999999</v>
          </cell>
          <cell r="R1366">
            <v>33382.480000000003</v>
          </cell>
        </row>
        <row r="1367">
          <cell r="D1367" t="str">
            <v>2009/11</v>
          </cell>
          <cell r="E1367">
            <v>6233.21</v>
          </cell>
          <cell r="F1367">
            <v>7019.42</v>
          </cell>
          <cell r="G1367">
            <v>1403.22</v>
          </cell>
          <cell r="H1367">
            <v>14655.85</v>
          </cell>
          <cell r="J1367">
            <v>18517.189999999999</v>
          </cell>
          <cell r="Q1367">
            <v>18517.189999999999</v>
          </cell>
          <cell r="R1367">
            <v>33173.040000000001</v>
          </cell>
        </row>
        <row r="1368">
          <cell r="D1368" t="str">
            <v>2009/12</v>
          </cell>
          <cell r="E1368">
            <v>6194.29</v>
          </cell>
          <cell r="F1368">
            <v>6975.59</v>
          </cell>
          <cell r="G1368">
            <v>1394.46</v>
          </cell>
          <cell r="H1368">
            <v>14564.34</v>
          </cell>
          <cell r="J1368">
            <v>18401.580000000002</v>
          </cell>
          <cell r="Q1368">
            <v>18401.580000000002</v>
          </cell>
          <cell r="R1368">
            <v>32965.919999999998</v>
          </cell>
        </row>
        <row r="1369">
          <cell r="C1369" t="str">
            <v>Total A0800C</v>
          </cell>
          <cell r="E1369">
            <v>76578.06</v>
          </cell>
          <cell r="F1369">
            <v>86236.2</v>
          </cell>
          <cell r="G1369">
            <v>17239.75</v>
          </cell>
          <cell r="H1369">
            <v>180054.01</v>
          </cell>
          <cell r="J1369">
            <v>227672.1</v>
          </cell>
          <cell r="Q1369">
            <v>227672.1</v>
          </cell>
          <cell r="R1369">
            <v>407726.11</v>
          </cell>
        </row>
        <row r="1370">
          <cell r="E1370">
            <v>113186.26</v>
          </cell>
          <cell r="F1370">
            <v>125946.44</v>
          </cell>
          <cell r="G1370">
            <v>17239.75</v>
          </cell>
          <cell r="H1370">
            <v>256372.45</v>
          </cell>
          <cell r="I1370">
            <v>100264.36</v>
          </cell>
          <cell r="J1370">
            <v>750415.37</v>
          </cell>
          <cell r="Q1370">
            <v>850679.73</v>
          </cell>
          <cell r="R1370">
            <v>1107052.18</v>
          </cell>
        </row>
        <row r="1371">
          <cell r="C1371" t="str">
            <v>A0500B</v>
          </cell>
          <cell r="D1371" t="str">
            <v>2009/1</v>
          </cell>
          <cell r="F1371">
            <v>2594.1999999999998</v>
          </cell>
          <cell r="H1371">
            <v>2594.1999999999998</v>
          </cell>
          <cell r="J1371">
            <v>7786.56</v>
          </cell>
          <cell r="Q1371">
            <v>7786.56</v>
          </cell>
          <cell r="R1371">
            <v>10380.76</v>
          </cell>
        </row>
        <row r="1372">
          <cell r="D1372" t="str">
            <v>2009/2</v>
          </cell>
          <cell r="F1372">
            <v>2470.6999999999998</v>
          </cell>
          <cell r="H1372">
            <v>2470.6999999999998</v>
          </cell>
          <cell r="J1372">
            <v>7414.66</v>
          </cell>
          <cell r="Q1372">
            <v>7414.66</v>
          </cell>
          <cell r="R1372">
            <v>9885.36</v>
          </cell>
        </row>
        <row r="1373">
          <cell r="D1373" t="str">
            <v>2009/3</v>
          </cell>
          <cell r="F1373">
            <v>2321.56</v>
          </cell>
          <cell r="H1373">
            <v>2321.56</v>
          </cell>
          <cell r="J1373">
            <v>6967.08</v>
          </cell>
          <cell r="Q1373">
            <v>6967.08</v>
          </cell>
          <cell r="R1373">
            <v>9288.64</v>
          </cell>
        </row>
        <row r="1374">
          <cell r="D1374" t="str">
            <v>2009/4</v>
          </cell>
          <cell r="F1374">
            <v>2329.1999999999998</v>
          </cell>
          <cell r="H1374">
            <v>2329.1999999999998</v>
          </cell>
          <cell r="J1374">
            <v>6991.14</v>
          </cell>
          <cell r="Q1374">
            <v>6991.14</v>
          </cell>
          <cell r="R1374">
            <v>9320.34</v>
          </cell>
        </row>
        <row r="1375">
          <cell r="D1375" t="str">
            <v>2009/5</v>
          </cell>
          <cell r="F1375">
            <v>1918.56</v>
          </cell>
          <cell r="H1375">
            <v>1918.56</v>
          </cell>
          <cell r="J1375">
            <v>5758.62</v>
          </cell>
          <cell r="Q1375">
            <v>5758.62</v>
          </cell>
          <cell r="R1375">
            <v>7677.18</v>
          </cell>
        </row>
        <row r="1376">
          <cell r="D1376" t="str">
            <v>2009/6</v>
          </cell>
          <cell r="F1376">
            <v>1749.66</v>
          </cell>
          <cell r="H1376">
            <v>1749.66</v>
          </cell>
          <cell r="J1376">
            <v>5251.64</v>
          </cell>
          <cell r="Q1376">
            <v>5251.64</v>
          </cell>
          <cell r="R1376">
            <v>7001.3</v>
          </cell>
        </row>
        <row r="1377">
          <cell r="D1377" t="str">
            <v>2009/7</v>
          </cell>
          <cell r="F1377">
            <v>1723.44</v>
          </cell>
          <cell r="H1377">
            <v>1723.44</v>
          </cell>
          <cell r="J1377">
            <v>5172.92</v>
          </cell>
          <cell r="Q1377">
            <v>5172.92</v>
          </cell>
          <cell r="R1377">
            <v>6896.36</v>
          </cell>
        </row>
        <row r="1378">
          <cell r="D1378" t="str">
            <v>2009/8</v>
          </cell>
          <cell r="F1378">
            <v>1661.84</v>
          </cell>
          <cell r="H1378">
            <v>1661.84</v>
          </cell>
          <cell r="J1378">
            <v>4988.1000000000004</v>
          </cell>
          <cell r="Q1378">
            <v>4988.1000000000004</v>
          </cell>
          <cell r="R1378">
            <v>6649.94</v>
          </cell>
        </row>
        <row r="1379">
          <cell r="D1379" t="str">
            <v>2009/9</v>
          </cell>
          <cell r="F1379">
            <v>1495.02</v>
          </cell>
          <cell r="H1379">
            <v>1495.02</v>
          </cell>
          <cell r="J1379">
            <v>4487.34</v>
          </cell>
          <cell r="Q1379">
            <v>4487.34</v>
          </cell>
          <cell r="R1379">
            <v>5982.36</v>
          </cell>
        </row>
        <row r="1380">
          <cell r="D1380" t="str">
            <v>2009/10</v>
          </cell>
          <cell r="F1380">
            <v>1928.32</v>
          </cell>
          <cell r="H1380">
            <v>1928.32</v>
          </cell>
          <cell r="J1380">
            <v>5787.92</v>
          </cell>
          <cell r="Q1380">
            <v>5787.92</v>
          </cell>
          <cell r="R1380">
            <v>7716.24</v>
          </cell>
        </row>
        <row r="1381">
          <cell r="D1381" t="str">
            <v>2009/11</v>
          </cell>
          <cell r="F1381">
            <v>1642.64</v>
          </cell>
          <cell r="H1381">
            <v>1642.64</v>
          </cell>
          <cell r="J1381">
            <v>4930.42</v>
          </cell>
          <cell r="Q1381">
            <v>4930.42</v>
          </cell>
          <cell r="R1381">
            <v>6573.06</v>
          </cell>
        </row>
        <row r="1382">
          <cell r="D1382" t="str">
            <v>2009/12</v>
          </cell>
          <cell r="F1382">
            <v>1619.92</v>
          </cell>
          <cell r="H1382">
            <v>1619.92</v>
          </cell>
          <cell r="J1382">
            <v>4862.24</v>
          </cell>
          <cell r="Q1382">
            <v>4862.24</v>
          </cell>
          <cell r="R1382">
            <v>6482.16</v>
          </cell>
        </row>
        <row r="1383">
          <cell r="C1383" t="str">
            <v>Total A0500B</v>
          </cell>
          <cell r="F1383">
            <v>23455.06</v>
          </cell>
          <cell r="H1383">
            <v>23455.06</v>
          </cell>
          <cell r="J1383">
            <v>70398.64</v>
          </cell>
          <cell r="Q1383">
            <v>70398.64</v>
          </cell>
          <cell r="R1383">
            <v>93853.7</v>
          </cell>
        </row>
        <row r="1384">
          <cell r="C1384" t="str">
            <v>A0500C</v>
          </cell>
          <cell r="D1384" t="str">
            <v>2009/1</v>
          </cell>
          <cell r="E1384">
            <v>31041.26</v>
          </cell>
          <cell r="H1384">
            <v>31041.26</v>
          </cell>
          <cell r="R1384">
            <v>31041.26</v>
          </cell>
        </row>
        <row r="1385">
          <cell r="D1385" t="str">
            <v>2009/2</v>
          </cell>
          <cell r="E1385">
            <v>20087.54</v>
          </cell>
          <cell r="H1385">
            <v>20087.54</v>
          </cell>
          <cell r="R1385">
            <v>20087.54</v>
          </cell>
        </row>
        <row r="1386">
          <cell r="D1386" t="str">
            <v>2009/3</v>
          </cell>
          <cell r="E1386">
            <v>33546.36</v>
          </cell>
          <cell r="H1386">
            <v>33546.36</v>
          </cell>
          <cell r="R1386">
            <v>33546.36</v>
          </cell>
        </row>
        <row r="1387">
          <cell r="D1387" t="str">
            <v>2009/4</v>
          </cell>
          <cell r="E1387">
            <v>39497.089999999997</v>
          </cell>
          <cell r="H1387">
            <v>39497.089999999997</v>
          </cell>
          <cell r="R1387">
            <v>39497.089999999997</v>
          </cell>
        </row>
        <row r="1388">
          <cell r="D1388" t="str">
            <v>2009/5</v>
          </cell>
          <cell r="E1388">
            <v>35897.01</v>
          </cell>
          <cell r="H1388">
            <v>35897.01</v>
          </cell>
          <cell r="R1388">
            <v>35897.01</v>
          </cell>
        </row>
        <row r="1389">
          <cell r="D1389" t="str">
            <v>2009/6</v>
          </cell>
          <cell r="E1389">
            <v>37110.83</v>
          </cell>
          <cell r="H1389">
            <v>37110.83</v>
          </cell>
          <cell r="R1389">
            <v>37110.83</v>
          </cell>
        </row>
        <row r="1390">
          <cell r="D1390" t="str">
            <v>2009/7</v>
          </cell>
          <cell r="E1390">
            <v>60379.26</v>
          </cell>
          <cell r="H1390">
            <v>60379.26</v>
          </cell>
          <cell r="R1390">
            <v>60379.26</v>
          </cell>
        </row>
        <row r="1391">
          <cell r="D1391" t="str">
            <v>2009/8</v>
          </cell>
          <cell r="E1391">
            <v>51320.32</v>
          </cell>
          <cell r="H1391">
            <v>51320.32</v>
          </cell>
          <cell r="R1391">
            <v>51320.32</v>
          </cell>
        </row>
        <row r="1392">
          <cell r="D1392" t="str">
            <v>2009/9</v>
          </cell>
          <cell r="E1392">
            <v>54276.2</v>
          </cell>
          <cell r="H1392">
            <v>54276.2</v>
          </cell>
          <cell r="R1392">
            <v>54276.2</v>
          </cell>
        </row>
        <row r="1393">
          <cell r="D1393" t="str">
            <v>2009/10</v>
          </cell>
          <cell r="E1393">
            <v>41001.550000000003</v>
          </cell>
          <cell r="H1393">
            <v>41001.550000000003</v>
          </cell>
          <cell r="R1393">
            <v>41001.550000000003</v>
          </cell>
        </row>
        <row r="1394">
          <cell r="D1394" t="str">
            <v>2009/11</v>
          </cell>
          <cell r="E1394">
            <v>35912.19</v>
          </cell>
          <cell r="H1394">
            <v>35912.19</v>
          </cell>
          <cell r="R1394">
            <v>35912.19</v>
          </cell>
        </row>
        <row r="1395">
          <cell r="D1395" t="str">
            <v>2009/12</v>
          </cell>
          <cell r="E1395">
            <v>32448.240000000002</v>
          </cell>
          <cell r="H1395">
            <v>32448.240000000002</v>
          </cell>
          <cell r="R1395">
            <v>32448.240000000002</v>
          </cell>
        </row>
        <row r="1396">
          <cell r="C1396" t="str">
            <v>Total A0500C</v>
          </cell>
          <cell r="E1396">
            <v>472517.85</v>
          </cell>
          <cell r="H1396">
            <v>472517.85</v>
          </cell>
          <cell r="R1396">
            <v>472517.85</v>
          </cell>
        </row>
        <row r="1397">
          <cell r="C1397" t="str">
            <v>A0500E</v>
          </cell>
          <cell r="D1397" t="str">
            <v>2009/1</v>
          </cell>
          <cell r="E1397">
            <v>15218.07</v>
          </cell>
          <cell r="H1397">
            <v>15218.07</v>
          </cell>
          <cell r="R1397">
            <v>15218.07</v>
          </cell>
        </row>
        <row r="1398">
          <cell r="D1398" t="str">
            <v>2009/2</v>
          </cell>
          <cell r="E1398">
            <v>15759.57</v>
          </cell>
          <cell r="H1398">
            <v>15759.57</v>
          </cell>
          <cell r="R1398">
            <v>15759.57</v>
          </cell>
        </row>
        <row r="1399">
          <cell r="D1399" t="str">
            <v>2009/3</v>
          </cell>
          <cell r="E1399">
            <v>15512.82</v>
          </cell>
          <cell r="H1399">
            <v>15512.82</v>
          </cell>
          <cell r="R1399">
            <v>15512.82</v>
          </cell>
        </row>
        <row r="1400">
          <cell r="D1400" t="str">
            <v>2009/4</v>
          </cell>
          <cell r="E1400">
            <v>15906.58</v>
          </cell>
          <cell r="H1400">
            <v>15906.58</v>
          </cell>
          <cell r="R1400">
            <v>15906.58</v>
          </cell>
        </row>
        <row r="1401">
          <cell r="D1401" t="str">
            <v>2009/5</v>
          </cell>
          <cell r="E1401">
            <v>16169.02</v>
          </cell>
          <cell r="H1401">
            <v>16169.02</v>
          </cell>
          <cell r="R1401">
            <v>16169.02</v>
          </cell>
        </row>
        <row r="1402">
          <cell r="D1402" t="str">
            <v>2009/6</v>
          </cell>
          <cell r="E1402">
            <v>16406.759999999998</v>
          </cell>
          <cell r="H1402">
            <v>16406.759999999998</v>
          </cell>
          <cell r="R1402">
            <v>16406.759999999998</v>
          </cell>
        </row>
        <row r="1403">
          <cell r="D1403" t="str">
            <v>2009/7</v>
          </cell>
          <cell r="E1403">
            <v>16466.07</v>
          </cell>
          <cell r="H1403">
            <v>16466.07</v>
          </cell>
          <cell r="R1403">
            <v>16466.07</v>
          </cell>
        </row>
        <row r="1404">
          <cell r="D1404" t="str">
            <v>2009/8</v>
          </cell>
          <cell r="E1404">
            <v>16887.38</v>
          </cell>
          <cell r="H1404">
            <v>16887.38</v>
          </cell>
          <cell r="R1404">
            <v>16887.38</v>
          </cell>
        </row>
        <row r="1405">
          <cell r="D1405" t="str">
            <v>2009/9</v>
          </cell>
          <cell r="E1405">
            <v>17132.59</v>
          </cell>
          <cell r="H1405">
            <v>17132.59</v>
          </cell>
          <cell r="R1405">
            <v>17132.59</v>
          </cell>
        </row>
        <row r="1406">
          <cell r="D1406" t="str">
            <v>2009/10</v>
          </cell>
          <cell r="E1406">
            <v>17682.28</v>
          </cell>
          <cell r="H1406">
            <v>17682.28</v>
          </cell>
          <cell r="R1406">
            <v>17682.28</v>
          </cell>
        </row>
        <row r="1407">
          <cell r="D1407" t="str">
            <v>2009/11</v>
          </cell>
          <cell r="E1407">
            <v>17606.73</v>
          </cell>
          <cell r="H1407">
            <v>17606.73</v>
          </cell>
          <cell r="R1407">
            <v>17606.73</v>
          </cell>
        </row>
        <row r="1408">
          <cell r="D1408" t="str">
            <v>2009/12</v>
          </cell>
          <cell r="E1408">
            <v>17950.169999999998</v>
          </cell>
          <cell r="H1408">
            <v>17950.169999999998</v>
          </cell>
          <cell r="R1408">
            <v>17950.169999999998</v>
          </cell>
        </row>
        <row r="1409">
          <cell r="C1409" t="str">
            <v>Total A0500E</v>
          </cell>
          <cell r="E1409">
            <v>198698.04</v>
          </cell>
          <cell r="H1409">
            <v>198698.04</v>
          </cell>
          <cell r="R1409">
            <v>198698.04</v>
          </cell>
        </row>
        <row r="1410">
          <cell r="C1410" t="str">
            <v>A0500D</v>
          </cell>
          <cell r="D1410" t="str">
            <v>2009/1</v>
          </cell>
          <cell r="E1410">
            <v>2822.76</v>
          </cell>
          <cell r="H1410">
            <v>2822.76</v>
          </cell>
          <cell r="R1410">
            <v>2822.76</v>
          </cell>
        </row>
        <row r="1411">
          <cell r="D1411" t="str">
            <v>2009/2</v>
          </cell>
          <cell r="E1411">
            <v>2834.37</v>
          </cell>
          <cell r="H1411">
            <v>2834.37</v>
          </cell>
          <cell r="R1411">
            <v>2834.37</v>
          </cell>
        </row>
        <row r="1412">
          <cell r="D1412" t="str">
            <v>2009/3</v>
          </cell>
          <cell r="E1412">
            <v>3098.63</v>
          </cell>
          <cell r="H1412">
            <v>3098.63</v>
          </cell>
          <cell r="R1412">
            <v>3098.63</v>
          </cell>
        </row>
        <row r="1413">
          <cell r="D1413" t="str">
            <v>2009/4</v>
          </cell>
          <cell r="E1413">
            <v>3229.55</v>
          </cell>
          <cell r="H1413">
            <v>3229.55</v>
          </cell>
          <cell r="R1413">
            <v>3229.55</v>
          </cell>
        </row>
        <row r="1414">
          <cell r="D1414" t="str">
            <v>2009/5</v>
          </cell>
          <cell r="E1414">
            <v>3117.79</v>
          </cell>
          <cell r="H1414">
            <v>3117.79</v>
          </cell>
          <cell r="R1414">
            <v>3117.79</v>
          </cell>
        </row>
        <row r="1415">
          <cell r="D1415" t="str">
            <v>2009/6</v>
          </cell>
          <cell r="E1415">
            <v>3191.55</v>
          </cell>
          <cell r="H1415">
            <v>3191.55</v>
          </cell>
          <cell r="R1415">
            <v>3191.55</v>
          </cell>
        </row>
        <row r="1416">
          <cell r="D1416" t="str">
            <v>2009/7</v>
          </cell>
          <cell r="E1416">
            <v>3343.67</v>
          </cell>
          <cell r="H1416">
            <v>3343.67</v>
          </cell>
          <cell r="R1416">
            <v>3343.67</v>
          </cell>
        </row>
        <row r="1417">
          <cell r="D1417" t="str">
            <v>2009/8</v>
          </cell>
          <cell r="E1417">
            <v>3265.29</v>
          </cell>
          <cell r="H1417">
            <v>3265.29</v>
          </cell>
          <cell r="R1417">
            <v>3265.29</v>
          </cell>
        </row>
        <row r="1418">
          <cell r="D1418" t="str">
            <v>2009/9</v>
          </cell>
          <cell r="E1418">
            <v>3274.23</v>
          </cell>
          <cell r="H1418">
            <v>3274.23</v>
          </cell>
          <cell r="R1418">
            <v>3274.23</v>
          </cell>
        </row>
        <row r="1419">
          <cell r="D1419" t="str">
            <v>2009/10</v>
          </cell>
          <cell r="E1419">
            <v>3216.01</v>
          </cell>
          <cell r="H1419">
            <v>3216.01</v>
          </cell>
          <cell r="R1419">
            <v>3216.01</v>
          </cell>
        </row>
        <row r="1420">
          <cell r="D1420" t="str">
            <v>2009/11</v>
          </cell>
          <cell r="E1420">
            <v>3455.05</v>
          </cell>
          <cell r="H1420">
            <v>3455.05</v>
          </cell>
          <cell r="R1420">
            <v>3455.05</v>
          </cell>
        </row>
        <row r="1421">
          <cell r="D1421" t="str">
            <v>2009/12</v>
          </cell>
          <cell r="E1421">
            <v>3538.47</v>
          </cell>
          <cell r="H1421">
            <v>3538.47</v>
          </cell>
          <cell r="R1421">
            <v>3538.47</v>
          </cell>
        </row>
        <row r="1422">
          <cell r="C1422" t="str">
            <v>Total A0500D</v>
          </cell>
          <cell r="E1422">
            <v>38387.370000000003</v>
          </cell>
          <cell r="H1422">
            <v>38387.370000000003</v>
          </cell>
          <cell r="R1422">
            <v>38387.370000000003</v>
          </cell>
        </row>
        <row r="1423">
          <cell r="C1423" t="str">
            <v>A0500G</v>
          </cell>
          <cell r="D1423" t="str">
            <v>2009/11</v>
          </cell>
          <cell r="F1423">
            <v>0</v>
          </cell>
          <cell r="H1423">
            <v>0</v>
          </cell>
          <cell r="I1423">
            <v>15992.62</v>
          </cell>
          <cell r="J1423">
            <v>56227.08</v>
          </cell>
          <cell r="Q1423">
            <v>72219.7</v>
          </cell>
          <cell r="R1423">
            <v>72219.7</v>
          </cell>
        </row>
        <row r="1424">
          <cell r="D1424" t="str">
            <v>2009/12</v>
          </cell>
          <cell r="I1424">
            <v>-2483.8000000000002</v>
          </cell>
          <cell r="J1424">
            <v>-8732.58</v>
          </cell>
          <cell r="Q1424">
            <v>-11216.38</v>
          </cell>
          <cell r="R1424">
            <v>-11216.38</v>
          </cell>
        </row>
        <row r="1425">
          <cell r="C1425" t="str">
            <v>Total A0500G</v>
          </cell>
          <cell r="F1425">
            <v>0</v>
          </cell>
          <cell r="H1425">
            <v>0</v>
          </cell>
          <cell r="I1425">
            <v>13508.82</v>
          </cell>
          <cell r="J1425">
            <v>47494.5</v>
          </cell>
          <cell r="Q1425">
            <v>61003.32</v>
          </cell>
          <cell r="R1425">
            <v>61003.32</v>
          </cell>
        </row>
        <row r="1426">
          <cell r="C1426" t="str">
            <v>A0500H</v>
          </cell>
          <cell r="D1426" t="str">
            <v>2009/12</v>
          </cell>
          <cell r="E1426">
            <v>37712.26</v>
          </cell>
          <cell r="H1426">
            <v>37712.26</v>
          </cell>
          <cell r="R1426">
            <v>37712.26</v>
          </cell>
        </row>
        <row r="1427">
          <cell r="C1427" t="str">
            <v>Total A0500H</v>
          </cell>
          <cell r="E1427">
            <v>37712.26</v>
          </cell>
          <cell r="H1427">
            <v>37712.26</v>
          </cell>
          <cell r="R1427">
            <v>37712.26</v>
          </cell>
        </row>
        <row r="1428">
          <cell r="E1428">
            <v>747315.52</v>
          </cell>
          <cell r="F1428">
            <v>23455.06</v>
          </cell>
          <cell r="H1428">
            <v>770770.58</v>
          </cell>
          <cell r="I1428">
            <v>13508.82</v>
          </cell>
          <cell r="J1428">
            <v>117893.14</v>
          </cell>
          <cell r="Q1428">
            <v>131401.96</v>
          </cell>
          <cell r="R1428">
            <v>902172.54</v>
          </cell>
        </row>
        <row r="1429">
          <cell r="C1429" t="str">
            <v>+</v>
          </cell>
          <cell r="D1429" t="str">
            <v>2009/12</v>
          </cell>
          <cell r="J1429">
            <v>0</v>
          </cell>
          <cell r="K1429">
            <v>0</v>
          </cell>
          <cell r="L1429">
            <v>0</v>
          </cell>
          <cell r="Q1429">
            <v>0</v>
          </cell>
          <cell r="R1429">
            <v>0</v>
          </cell>
          <cell r="S1429" t="e">
            <v>#REF!</v>
          </cell>
        </row>
        <row r="1430">
          <cell r="C1430" t="str">
            <v>Total +</v>
          </cell>
          <cell r="J1430">
            <v>0</v>
          </cell>
          <cell r="K1430">
            <v>0</v>
          </cell>
          <cell r="L1430">
            <v>0</v>
          </cell>
          <cell r="Q1430">
            <v>0</v>
          </cell>
          <cell r="R1430">
            <v>0</v>
          </cell>
          <cell r="S1430" t="e">
            <v>#REF!</v>
          </cell>
        </row>
        <row r="1431">
          <cell r="J1431">
            <v>0</v>
          </cell>
          <cell r="K1431">
            <v>0</v>
          </cell>
          <cell r="L1431">
            <v>0</v>
          </cell>
          <cell r="Q1431">
            <v>0</v>
          </cell>
          <cell r="R1431">
            <v>0</v>
          </cell>
          <cell r="S1431" t="e">
            <v>#REF!</v>
          </cell>
        </row>
        <row r="1432">
          <cell r="C1432" t="str">
            <v>R1700A</v>
          </cell>
          <cell r="D1432" t="str">
            <v>2009/8</v>
          </cell>
          <cell r="I1432">
            <v>67711.61</v>
          </cell>
          <cell r="J1432">
            <v>102593.26</v>
          </cell>
          <cell r="M1432">
            <v>2949.48</v>
          </cell>
          <cell r="Q1432">
            <v>173254.35</v>
          </cell>
          <cell r="R1432">
            <v>173254.35</v>
          </cell>
          <cell r="S1432" t="e">
            <v>#REF!</v>
          </cell>
        </row>
        <row r="1433">
          <cell r="D1433" t="str">
            <v>2009/9</v>
          </cell>
          <cell r="I1433">
            <v>33855.81</v>
          </cell>
          <cell r="J1433">
            <v>51296.63</v>
          </cell>
          <cell r="M1433">
            <v>1474.74</v>
          </cell>
          <cell r="Q1433">
            <v>86627.18</v>
          </cell>
          <cell r="R1433">
            <v>86627.18</v>
          </cell>
          <cell r="S1433" t="e">
            <v>#REF!</v>
          </cell>
        </row>
        <row r="1434">
          <cell r="D1434" t="str">
            <v>2009/10</v>
          </cell>
          <cell r="I1434">
            <v>55414.69</v>
          </cell>
          <cell r="J1434">
            <v>83961.58</v>
          </cell>
          <cell r="M1434">
            <v>2413.84</v>
          </cell>
          <cell r="Q1434">
            <v>141790.10999999999</v>
          </cell>
          <cell r="R1434">
            <v>141790.10999999999</v>
          </cell>
          <cell r="S1434" t="e">
            <v>#REF!</v>
          </cell>
        </row>
        <row r="1435">
          <cell r="D1435" t="str">
            <v>2009/11</v>
          </cell>
          <cell r="I1435">
            <v>44347.63</v>
          </cell>
          <cell r="J1435">
            <v>67193.320000000007</v>
          </cell>
          <cell r="M1435">
            <v>1931.76</v>
          </cell>
          <cell r="Q1435">
            <v>113472.71</v>
          </cell>
          <cell r="R1435">
            <v>113472.71</v>
          </cell>
          <cell r="S1435" t="e">
            <v>#REF!</v>
          </cell>
        </row>
        <row r="1436">
          <cell r="D1436" t="str">
            <v>2009/12</v>
          </cell>
          <cell r="I1436">
            <v>33723.1</v>
          </cell>
          <cell r="J1436">
            <v>51143.27</v>
          </cell>
          <cell r="M1436">
            <v>1455.1</v>
          </cell>
          <cell r="Q1436">
            <v>86321.47</v>
          </cell>
          <cell r="R1436">
            <v>86321.47</v>
          </cell>
          <cell r="S1436" t="e">
            <v>#REF!</v>
          </cell>
        </row>
        <row r="1437">
          <cell r="C1437" t="str">
            <v>Total R1700A</v>
          </cell>
          <cell r="I1437">
            <v>235052.84</v>
          </cell>
          <cell r="J1437">
            <v>356188.06</v>
          </cell>
          <cell r="M1437">
            <v>10224.92</v>
          </cell>
          <cell r="Q1437">
            <v>601465.81999999995</v>
          </cell>
          <cell r="R1437">
            <v>601465.81999999995</v>
          </cell>
          <cell r="S1437" t="e">
            <v>#REF!</v>
          </cell>
        </row>
        <row r="1438">
          <cell r="C1438" t="str">
            <v>R1700B</v>
          </cell>
          <cell r="D1438" t="str">
            <v>2009/8</v>
          </cell>
          <cell r="I1438">
            <v>17542.939999999999</v>
          </cell>
          <cell r="J1438">
            <v>26580.19</v>
          </cell>
          <cell r="M1438">
            <v>764.16</v>
          </cell>
          <cell r="Q1438">
            <v>44887.29</v>
          </cell>
          <cell r="R1438">
            <v>44887.29</v>
          </cell>
          <cell r="S1438" t="e">
            <v>#REF!</v>
          </cell>
        </row>
        <row r="1439">
          <cell r="D1439" t="str">
            <v>2009/9</v>
          </cell>
          <cell r="I1439">
            <v>8771.4699999999993</v>
          </cell>
          <cell r="J1439">
            <v>13290.09</v>
          </cell>
          <cell r="M1439">
            <v>382.08</v>
          </cell>
          <cell r="Q1439">
            <v>22443.64</v>
          </cell>
          <cell r="R1439">
            <v>22443.64</v>
          </cell>
          <cell r="S1439" t="e">
            <v>#REF!</v>
          </cell>
        </row>
        <row r="1440">
          <cell r="D1440" t="str">
            <v>2009/10</v>
          </cell>
          <cell r="I1440">
            <v>11053.87</v>
          </cell>
          <cell r="J1440">
            <v>16748.29</v>
          </cell>
          <cell r="M1440">
            <v>481.5</v>
          </cell>
          <cell r="Q1440">
            <v>28283.66</v>
          </cell>
          <cell r="R1440">
            <v>28283.66</v>
          </cell>
          <cell r="S1440" t="e">
            <v>#REF!</v>
          </cell>
        </row>
        <row r="1441">
          <cell r="D1441" t="str">
            <v>2009/11</v>
          </cell>
          <cell r="I1441">
            <v>7179.71</v>
          </cell>
          <cell r="J1441">
            <v>10878.33</v>
          </cell>
          <cell r="M1441">
            <v>312.74</v>
          </cell>
          <cell r="Q1441">
            <v>18370.78</v>
          </cell>
          <cell r="R1441">
            <v>18370.78</v>
          </cell>
        </row>
        <row r="1442">
          <cell r="D1442" t="str">
            <v>2009/12</v>
          </cell>
          <cell r="I1442">
            <v>7464.8</v>
          </cell>
          <cell r="J1442">
            <v>11310.29</v>
          </cell>
          <cell r="M1442">
            <v>325.17</v>
          </cell>
          <cell r="Q1442">
            <v>19100.259999999998</v>
          </cell>
          <cell r="R1442">
            <v>19100.259999999998</v>
          </cell>
        </row>
        <row r="1443">
          <cell r="C1443" t="str">
            <v>Total R1700B</v>
          </cell>
          <cell r="I1443">
            <v>52012.79</v>
          </cell>
          <cell r="J1443">
            <v>78807.19</v>
          </cell>
          <cell r="M1443">
            <v>2265.65</v>
          </cell>
          <cell r="Q1443">
            <v>133085.63</v>
          </cell>
          <cell r="R1443">
            <v>133085.63</v>
          </cell>
        </row>
        <row r="1444">
          <cell r="I1444">
            <v>287065.63</v>
          </cell>
          <cell r="J1444">
            <v>434995.25</v>
          </cell>
          <cell r="M1444">
            <v>12490.57</v>
          </cell>
          <cell r="Q1444">
            <v>734551.45</v>
          </cell>
          <cell r="R1444">
            <v>734551.45</v>
          </cell>
        </row>
        <row r="1445">
          <cell r="C1445" t="str">
            <v>A1500A</v>
          </cell>
          <cell r="D1445" t="str">
            <v>2009/8</v>
          </cell>
          <cell r="I1445">
            <v>2697.78</v>
          </cell>
          <cell r="J1445">
            <v>13389.15</v>
          </cell>
          <cell r="Q1445">
            <v>16086.93</v>
          </cell>
          <cell r="R1445">
            <v>16086.93</v>
          </cell>
        </row>
        <row r="1446">
          <cell r="D1446" t="str">
            <v>2009/9</v>
          </cell>
          <cell r="I1446">
            <v>385.4</v>
          </cell>
          <cell r="J1446">
            <v>1912.74</v>
          </cell>
          <cell r="Q1446">
            <v>2298.14</v>
          </cell>
          <cell r="R1446">
            <v>2298.14</v>
          </cell>
        </row>
        <row r="1447">
          <cell r="D1447" t="str">
            <v>2009/10</v>
          </cell>
          <cell r="I1447">
            <v>2803.66</v>
          </cell>
          <cell r="J1447">
            <v>13914.73</v>
          </cell>
          <cell r="Q1447">
            <v>16718.39</v>
          </cell>
          <cell r="R1447">
            <v>16718.39</v>
          </cell>
        </row>
        <row r="1448">
          <cell r="D1448" t="str">
            <v>2009/11</v>
          </cell>
          <cell r="I1448">
            <v>897.75</v>
          </cell>
          <cell r="J1448">
            <v>4455.5600000000004</v>
          </cell>
          <cell r="Q1448">
            <v>5353.31</v>
          </cell>
          <cell r="R1448">
            <v>5353.31</v>
          </cell>
        </row>
        <row r="1449">
          <cell r="D1449" t="str">
            <v>2009/12</v>
          </cell>
          <cell r="I1449">
            <v>530.12</v>
          </cell>
          <cell r="J1449">
            <v>2631.03</v>
          </cell>
          <cell r="Q1449">
            <v>3161.15</v>
          </cell>
          <cell r="R1449">
            <v>3161.15</v>
          </cell>
        </row>
        <row r="1450">
          <cell r="C1450" t="str">
            <v>Total A1500A</v>
          </cell>
          <cell r="I1450">
            <v>7314.71</v>
          </cell>
          <cell r="J1450">
            <v>36303.21</v>
          </cell>
          <cell r="Q1450">
            <v>43617.919999999998</v>
          </cell>
          <cell r="R1450">
            <v>43617.919999999998</v>
          </cell>
        </row>
        <row r="1451">
          <cell r="C1451" t="str">
            <v>A1500B</v>
          </cell>
          <cell r="D1451" t="str">
            <v>2009/8</v>
          </cell>
          <cell r="I1451">
            <v>5182.9399999999996</v>
          </cell>
          <cell r="J1451">
            <v>5588.79</v>
          </cell>
          <cell r="M1451">
            <v>197.44</v>
          </cell>
          <cell r="Q1451">
            <v>10969.17</v>
          </cell>
          <cell r="R1451">
            <v>10969.17</v>
          </cell>
        </row>
        <row r="1452">
          <cell r="D1452" t="str">
            <v>2009/9</v>
          </cell>
          <cell r="I1452">
            <v>740.42</v>
          </cell>
          <cell r="J1452">
            <v>798.4</v>
          </cell>
          <cell r="M1452">
            <v>28.21</v>
          </cell>
          <cell r="Q1452">
            <v>1567.03</v>
          </cell>
          <cell r="R1452">
            <v>1567.03</v>
          </cell>
        </row>
        <row r="1453">
          <cell r="D1453" t="str">
            <v>2009/10</v>
          </cell>
          <cell r="I1453">
            <v>970.32</v>
          </cell>
          <cell r="J1453">
            <v>1046.31</v>
          </cell>
          <cell r="M1453">
            <v>36.950000000000003</v>
          </cell>
          <cell r="Q1453">
            <v>2053.58</v>
          </cell>
          <cell r="R1453">
            <v>2053.58</v>
          </cell>
        </row>
        <row r="1454">
          <cell r="D1454" t="str">
            <v>2009/11</v>
          </cell>
          <cell r="I1454">
            <v>1485.82</v>
          </cell>
          <cell r="J1454">
            <v>1602.17</v>
          </cell>
          <cell r="M1454">
            <v>56.6</v>
          </cell>
          <cell r="Q1454">
            <v>3144.59</v>
          </cell>
          <cell r="R1454">
            <v>3144.59</v>
          </cell>
        </row>
        <row r="1455">
          <cell r="D1455" t="str">
            <v>2009/12</v>
          </cell>
          <cell r="I1455">
            <v>539.21</v>
          </cell>
          <cell r="J1455">
            <v>581.44000000000005</v>
          </cell>
          <cell r="M1455">
            <v>20.54</v>
          </cell>
          <cell r="Q1455">
            <v>1141.19</v>
          </cell>
          <cell r="R1455">
            <v>1141.19</v>
          </cell>
        </row>
        <row r="1456">
          <cell r="C1456" t="str">
            <v>Total A1500B</v>
          </cell>
          <cell r="I1456">
            <v>8918.7099999999991</v>
          </cell>
          <cell r="J1456">
            <v>9617.11</v>
          </cell>
          <cell r="M1456">
            <v>339.74</v>
          </cell>
          <cell r="Q1456">
            <v>18875.560000000001</v>
          </cell>
          <cell r="R1456">
            <v>18875.560000000001</v>
          </cell>
        </row>
        <row r="1457">
          <cell r="I1457">
            <v>16233.42</v>
          </cell>
          <cell r="J1457">
            <v>45920.32</v>
          </cell>
          <cell r="M1457">
            <v>339.74</v>
          </cell>
          <cell r="Q1457">
            <v>62493.48</v>
          </cell>
          <cell r="R1457">
            <v>62493.48</v>
          </cell>
        </row>
        <row r="1458">
          <cell r="E1458">
            <v>4613087.71</v>
          </cell>
          <cell r="F1458">
            <v>5073100.91</v>
          </cell>
          <cell r="G1458">
            <v>263058.82</v>
          </cell>
          <cell r="H1458">
            <v>9949247.4400000013</v>
          </cell>
          <cell r="I1458">
            <v>2861730.15</v>
          </cell>
          <cell r="J1458">
            <v>8305453.0000000019</v>
          </cell>
          <cell r="K1458">
            <v>928735.72</v>
          </cell>
          <cell r="L1458">
            <v>362750.71</v>
          </cell>
          <cell r="M1458">
            <v>76470.38</v>
          </cell>
          <cell r="N1458">
            <v>332317.46999999997</v>
          </cell>
          <cell r="O1458">
            <v>5492.82</v>
          </cell>
          <cell r="P1458">
            <v>37559.51</v>
          </cell>
          <cell r="Q1458">
            <v>12910509.760000018</v>
          </cell>
          <cell r="R1458">
            <v>22859757.199999977</v>
          </cell>
        </row>
      </sheetData>
      <sheetData sheetId="40" refreshError="1">
        <row r="5">
          <cell r="C5" t="str">
            <v>Código Producto Convertido</v>
          </cell>
          <cell r="D5" t="str">
            <v>Year/Period</v>
          </cell>
          <cell r="E5" t="str">
            <v>DC</v>
          </cell>
          <cell r="F5" t="str">
            <v>IT Vie</v>
          </cell>
          <cell r="H5" t="str">
            <v>IT RD</v>
          </cell>
          <cell r="I5" t="str">
            <v>CH</v>
          </cell>
          <cell r="J5" t="str">
            <v>UF</v>
          </cell>
        </row>
        <row r="6">
          <cell r="C6" t="str">
            <v>A0700A</v>
          </cell>
          <cell r="D6" t="str">
            <v>2009/6</v>
          </cell>
          <cell r="H6">
            <v>3375.2400000000002</v>
          </cell>
          <cell r="I6">
            <v>3990.36</v>
          </cell>
          <cell r="K6">
            <v>7365.6</v>
          </cell>
          <cell r="L6">
            <v>7365.6</v>
          </cell>
        </row>
        <row r="7">
          <cell r="D7" t="str">
            <v>2009/1</v>
          </cell>
          <cell r="H7">
            <v>3899.2899999999995</v>
          </cell>
          <cell r="I7">
            <v>1487.06</v>
          </cell>
          <cell r="K7">
            <v>5386.3499999999995</v>
          </cell>
          <cell r="L7">
            <v>5386.3499999999995</v>
          </cell>
        </row>
        <row r="8">
          <cell r="D8" t="str">
            <v>2009/2</v>
          </cell>
          <cell r="H8">
            <v>1120.29</v>
          </cell>
          <cell r="I8">
            <v>560.98</v>
          </cell>
          <cell r="K8">
            <v>1681.27</v>
          </cell>
          <cell r="L8">
            <v>1681.27</v>
          </cell>
        </row>
        <row r="9">
          <cell r="D9" t="str">
            <v>2009/3</v>
          </cell>
          <cell r="H9">
            <v>889.94999999999993</v>
          </cell>
          <cell r="I9">
            <v>4892.6899999999996</v>
          </cell>
          <cell r="K9">
            <v>5782.6399999999994</v>
          </cell>
          <cell r="L9">
            <v>5782.6399999999994</v>
          </cell>
        </row>
        <row r="10">
          <cell r="D10" t="str">
            <v>2009/4</v>
          </cell>
          <cell r="H10">
            <v>6384.81</v>
          </cell>
          <cell r="I10">
            <v>773.58999999999992</v>
          </cell>
          <cell r="K10">
            <v>7158.4000000000005</v>
          </cell>
          <cell r="L10">
            <v>7158.4000000000005</v>
          </cell>
        </row>
        <row r="11">
          <cell r="D11" t="str">
            <v>2009/5</v>
          </cell>
          <cell r="H11">
            <v>3437.04</v>
          </cell>
          <cell r="I11">
            <v>1772.23</v>
          </cell>
          <cell r="K11">
            <v>5209.2700000000004</v>
          </cell>
          <cell r="L11">
            <v>5209.2700000000004</v>
          </cell>
        </row>
        <row r="12">
          <cell r="D12" t="str">
            <v>2009/7</v>
          </cell>
          <cell r="H12">
            <v>3123.69</v>
          </cell>
          <cell r="I12">
            <v>1573.28</v>
          </cell>
          <cell r="K12">
            <v>4696.97</v>
          </cell>
          <cell r="L12">
            <v>4696.97</v>
          </cell>
        </row>
        <row r="13">
          <cell r="D13" t="str">
            <v>2009/8</v>
          </cell>
          <cell r="H13">
            <v>7250.08</v>
          </cell>
          <cell r="I13">
            <v>2511.25</v>
          </cell>
          <cell r="K13">
            <v>9761.33</v>
          </cell>
          <cell r="L13">
            <v>9761.33</v>
          </cell>
        </row>
        <row r="14">
          <cell r="D14" t="str">
            <v>2009/9</v>
          </cell>
          <cell r="H14">
            <v>8089.33</v>
          </cell>
          <cell r="I14">
            <v>3436.18</v>
          </cell>
          <cell r="K14">
            <v>11525.51</v>
          </cell>
          <cell r="L14">
            <v>11525.51</v>
          </cell>
        </row>
        <row r="15">
          <cell r="D15" t="str">
            <v>2009/10</v>
          </cell>
          <cell r="H15">
            <v>1463.8</v>
          </cell>
          <cell r="I15">
            <v>1788.22</v>
          </cell>
          <cell r="K15">
            <v>3252.02</v>
          </cell>
          <cell r="L15">
            <v>3252.02</v>
          </cell>
        </row>
        <row r="16">
          <cell r="D16" t="str">
            <v>2009/11</v>
          </cell>
          <cell r="H16">
            <v>3994.2200000000003</v>
          </cell>
          <cell r="I16">
            <v>845.62999999999988</v>
          </cell>
          <cell r="K16">
            <v>4839.8500000000004</v>
          </cell>
          <cell r="L16">
            <v>4839.8500000000004</v>
          </cell>
        </row>
        <row r="17">
          <cell r="D17" t="str">
            <v>2009/12</v>
          </cell>
          <cell r="H17">
            <v>4576.18</v>
          </cell>
          <cell r="I17">
            <v>4245.47</v>
          </cell>
          <cell r="K17">
            <v>8821.6500000000015</v>
          </cell>
          <cell r="L17">
            <v>8821.6500000000015</v>
          </cell>
        </row>
        <row r="18">
          <cell r="C18" t="str">
            <v>Total A0700A</v>
          </cell>
          <cell r="H18">
            <v>47603.920000000006</v>
          </cell>
          <cell r="I18">
            <v>27876.940000000006</v>
          </cell>
          <cell r="K18">
            <v>75480.860000000015</v>
          </cell>
          <cell r="L18">
            <v>75480.860000000015</v>
          </cell>
        </row>
        <row r="19">
          <cell r="C19" t="str">
            <v>A0700B</v>
          </cell>
          <cell r="D19" t="str">
            <v>2009/6</v>
          </cell>
          <cell r="H19">
            <v>2083.65</v>
          </cell>
          <cell r="I19">
            <v>938.66</v>
          </cell>
          <cell r="K19">
            <v>3022.31</v>
          </cell>
          <cell r="L19">
            <v>3022.31</v>
          </cell>
        </row>
        <row r="20">
          <cell r="D20" t="str">
            <v>2009/1</v>
          </cell>
          <cell r="H20">
            <v>5457.33</v>
          </cell>
          <cell r="I20">
            <v>2068.7099999999996</v>
          </cell>
          <cell r="K20">
            <v>7526.0399999999991</v>
          </cell>
          <cell r="L20">
            <v>7526.0399999999991</v>
          </cell>
        </row>
        <row r="21">
          <cell r="D21" t="str">
            <v>2009/2</v>
          </cell>
          <cell r="H21">
            <v>401.53</v>
          </cell>
          <cell r="I21">
            <v>2009.9499999999998</v>
          </cell>
          <cell r="K21">
            <v>2411.4799999999996</v>
          </cell>
          <cell r="L21">
            <v>2411.4799999999996</v>
          </cell>
        </row>
        <row r="22">
          <cell r="D22" t="str">
            <v>2009/3</v>
          </cell>
          <cell r="H22">
            <v>491.20999999999992</v>
          </cell>
          <cell r="I22">
            <v>1936.1399999999999</v>
          </cell>
          <cell r="K22">
            <v>2427.35</v>
          </cell>
          <cell r="L22">
            <v>2427.35</v>
          </cell>
        </row>
        <row r="23">
          <cell r="D23" t="str">
            <v>2009/4</v>
          </cell>
          <cell r="H23">
            <v>1882.47</v>
          </cell>
          <cell r="I23">
            <v>993.27</v>
          </cell>
          <cell r="K23">
            <v>2875.74</v>
          </cell>
          <cell r="L23">
            <v>2875.74</v>
          </cell>
        </row>
        <row r="24">
          <cell r="D24" t="str">
            <v>2009/5</v>
          </cell>
          <cell r="H24">
            <v>833.69</v>
          </cell>
          <cell r="I24">
            <v>3991.29</v>
          </cell>
          <cell r="K24">
            <v>4824.9799999999996</v>
          </cell>
          <cell r="L24">
            <v>4824.9799999999996</v>
          </cell>
        </row>
        <row r="25">
          <cell r="D25" t="str">
            <v>2009/7</v>
          </cell>
          <cell r="H25">
            <v>537.76</v>
          </cell>
          <cell r="I25">
            <v>3352.74</v>
          </cell>
          <cell r="K25">
            <v>3890.5</v>
          </cell>
          <cell r="L25">
            <v>3890.5</v>
          </cell>
        </row>
        <row r="26">
          <cell r="D26" t="str">
            <v>2009/8</v>
          </cell>
          <cell r="H26">
            <v>2139.4900000000002</v>
          </cell>
          <cell r="I26">
            <v>3320.0400000000004</v>
          </cell>
          <cell r="K26">
            <v>5459.5300000000007</v>
          </cell>
          <cell r="L26">
            <v>5459.5300000000007</v>
          </cell>
        </row>
        <row r="27">
          <cell r="D27" t="str">
            <v>2009/9</v>
          </cell>
          <cell r="H27">
            <v>2010.35</v>
          </cell>
          <cell r="I27">
            <v>1552.02</v>
          </cell>
          <cell r="K27">
            <v>3562.37</v>
          </cell>
          <cell r="L27">
            <v>3562.37</v>
          </cell>
        </row>
        <row r="28">
          <cell r="D28" t="str">
            <v>2009/10</v>
          </cell>
          <cell r="H28">
            <v>961.28</v>
          </cell>
          <cell r="I28">
            <v>3864.7500000000005</v>
          </cell>
          <cell r="K28">
            <v>4826.0300000000007</v>
          </cell>
          <cell r="L28">
            <v>4826.0300000000007</v>
          </cell>
        </row>
        <row r="29">
          <cell r="D29" t="str">
            <v>2009/11</v>
          </cell>
          <cell r="H29">
            <v>1466.94</v>
          </cell>
          <cell r="I29">
            <v>1286.1500000000001</v>
          </cell>
          <cell r="K29">
            <v>2753.09</v>
          </cell>
          <cell r="L29">
            <v>2753.09</v>
          </cell>
        </row>
        <row r="30">
          <cell r="D30" t="str">
            <v>2009/12</v>
          </cell>
          <cell r="H30">
            <v>586.52</v>
          </cell>
          <cell r="I30">
            <v>2756.52</v>
          </cell>
          <cell r="K30">
            <v>3343.04</v>
          </cell>
          <cell r="L30">
            <v>3343.04</v>
          </cell>
        </row>
        <row r="31">
          <cell r="C31" t="str">
            <v>Total A0700B</v>
          </cell>
          <cell r="H31">
            <v>18852.219999999998</v>
          </cell>
          <cell r="I31">
            <v>28070.240000000002</v>
          </cell>
          <cell r="K31">
            <v>46922.46</v>
          </cell>
          <cell r="L31">
            <v>46922.46</v>
          </cell>
        </row>
        <row r="32">
          <cell r="H32">
            <v>66456.140000000014</v>
          </cell>
          <cell r="I32">
            <v>55947.179999999993</v>
          </cell>
          <cell r="K32">
            <v>122403.31999999999</v>
          </cell>
          <cell r="L32">
            <v>122403.31999999999</v>
          </cell>
        </row>
        <row r="33">
          <cell r="C33" t="str">
            <v>R0102B</v>
          </cell>
          <cell r="D33" t="str">
            <v>2009/3</v>
          </cell>
          <cell r="F33">
            <v>300</v>
          </cell>
          <cell r="G33">
            <v>300</v>
          </cell>
          <cell r="L33">
            <v>300</v>
          </cell>
        </row>
        <row r="34">
          <cell r="D34" t="str">
            <v>2009/5</v>
          </cell>
          <cell r="F34">
            <v>300</v>
          </cell>
          <cell r="G34">
            <v>300</v>
          </cell>
          <cell r="L34">
            <v>300</v>
          </cell>
        </row>
        <row r="35">
          <cell r="D35" t="str">
            <v>2009/7</v>
          </cell>
          <cell r="F35">
            <v>100</v>
          </cell>
          <cell r="G35">
            <v>100</v>
          </cell>
          <cell r="L35">
            <v>100</v>
          </cell>
        </row>
        <row r="36">
          <cell r="D36" t="str">
            <v>2009/9</v>
          </cell>
          <cell r="F36">
            <v>200</v>
          </cell>
          <cell r="G36">
            <v>200</v>
          </cell>
          <cell r="L36">
            <v>200</v>
          </cell>
        </row>
        <row r="37">
          <cell r="D37" t="str">
            <v>2009/10</v>
          </cell>
          <cell r="F37">
            <v>200</v>
          </cell>
          <cell r="G37">
            <v>200</v>
          </cell>
          <cell r="L37">
            <v>200</v>
          </cell>
        </row>
        <row r="38">
          <cell r="D38" t="str">
            <v>2009/12</v>
          </cell>
          <cell r="F38">
            <v>100</v>
          </cell>
          <cell r="G38">
            <v>100</v>
          </cell>
          <cell r="L38">
            <v>100</v>
          </cell>
        </row>
        <row r="39">
          <cell r="C39" t="str">
            <v>Total R0102B</v>
          </cell>
          <cell r="F39">
            <v>1200</v>
          </cell>
          <cell r="G39">
            <v>1200</v>
          </cell>
          <cell r="L39">
            <v>1200</v>
          </cell>
        </row>
        <row r="40">
          <cell r="C40" t="str">
            <v>R0102A</v>
          </cell>
          <cell r="D40" t="str">
            <v>2009/2</v>
          </cell>
          <cell r="E40">
            <v>1237.2</v>
          </cell>
          <cell r="G40">
            <v>1237.2</v>
          </cell>
          <cell r="L40">
            <v>1237.2</v>
          </cell>
        </row>
        <row r="41">
          <cell r="C41" t="str">
            <v>Total R0102A</v>
          </cell>
          <cell r="E41">
            <v>1237.2</v>
          </cell>
          <cell r="G41">
            <v>1237.2</v>
          </cell>
          <cell r="L41">
            <v>1237.2</v>
          </cell>
        </row>
        <row r="42">
          <cell r="E42">
            <v>1237.2</v>
          </cell>
          <cell r="F42">
            <v>1200</v>
          </cell>
          <cell r="G42">
            <v>2437.1999999999998</v>
          </cell>
          <cell r="L42">
            <v>2437.1999999999998</v>
          </cell>
        </row>
        <row r="43">
          <cell r="C43" t="str">
            <v>A1300D</v>
          </cell>
          <cell r="D43" t="str">
            <v>2009/8</v>
          </cell>
          <cell r="I43">
            <v>1532.3200000000002</v>
          </cell>
          <cell r="K43">
            <v>1532.3200000000002</v>
          </cell>
          <cell r="L43">
            <v>1532.3200000000002</v>
          </cell>
        </row>
        <row r="44">
          <cell r="D44" t="str">
            <v>2009/9</v>
          </cell>
          <cell r="I44">
            <v>1257.74</v>
          </cell>
          <cell r="K44">
            <v>1257.74</v>
          </cell>
          <cell r="L44">
            <v>1257.74</v>
          </cell>
        </row>
        <row r="45">
          <cell r="D45" t="str">
            <v>2009/10</v>
          </cell>
          <cell r="I45">
            <v>809.56</v>
          </cell>
          <cell r="K45">
            <v>809.56</v>
          </cell>
          <cell r="L45">
            <v>809.56</v>
          </cell>
        </row>
        <row r="46">
          <cell r="D46" t="str">
            <v>2009/11</v>
          </cell>
          <cell r="I46">
            <v>2056.39</v>
          </cell>
          <cell r="K46">
            <v>2056.39</v>
          </cell>
          <cell r="L46">
            <v>2056.39</v>
          </cell>
        </row>
        <row r="47">
          <cell r="D47" t="str">
            <v>2009/12</v>
          </cell>
          <cell r="I47">
            <v>2292.12</v>
          </cell>
          <cell r="K47">
            <v>2292.12</v>
          </cell>
          <cell r="L47">
            <v>2292.12</v>
          </cell>
        </row>
        <row r="48">
          <cell r="C48" t="str">
            <v>Total A1300D</v>
          </cell>
          <cell r="I48">
            <v>7948.13</v>
          </cell>
          <cell r="K48">
            <v>7948.13</v>
          </cell>
          <cell r="L48">
            <v>7948.13</v>
          </cell>
        </row>
        <row r="49">
          <cell r="C49" t="str">
            <v>A1300B</v>
          </cell>
          <cell r="D49" t="str">
            <v>2009/6</v>
          </cell>
          <cell r="I49">
            <v>3480.8399999999997</v>
          </cell>
          <cell r="K49">
            <v>3480.8399999999997</v>
          </cell>
          <cell r="L49">
            <v>3480.8399999999997</v>
          </cell>
        </row>
        <row r="50">
          <cell r="D50" t="str">
            <v>2009/1</v>
          </cell>
          <cell r="I50">
            <v>1261.2</v>
          </cell>
          <cell r="K50">
            <v>1261.2</v>
          </cell>
          <cell r="L50">
            <v>1261.2</v>
          </cell>
        </row>
        <row r="51">
          <cell r="D51" t="str">
            <v>2009/2</v>
          </cell>
          <cell r="I51">
            <v>709.44</v>
          </cell>
          <cell r="K51">
            <v>709.44</v>
          </cell>
          <cell r="L51">
            <v>709.44</v>
          </cell>
        </row>
        <row r="52">
          <cell r="D52" t="str">
            <v>2009/3</v>
          </cell>
          <cell r="H52">
            <v>739.44999999999993</v>
          </cell>
          <cell r="I52">
            <v>1942.35</v>
          </cell>
          <cell r="K52">
            <v>2681.7999999999997</v>
          </cell>
          <cell r="L52">
            <v>2681.7999999999997</v>
          </cell>
        </row>
        <row r="53">
          <cell r="D53" t="str">
            <v>2009/4</v>
          </cell>
          <cell r="I53">
            <v>2314.7200000000003</v>
          </cell>
          <cell r="K53">
            <v>2314.7200000000003</v>
          </cell>
          <cell r="L53">
            <v>2314.7200000000003</v>
          </cell>
        </row>
        <row r="54">
          <cell r="D54" t="str">
            <v>2009/5</v>
          </cell>
          <cell r="I54">
            <v>808.86999999999989</v>
          </cell>
          <cell r="K54">
            <v>808.86999999999989</v>
          </cell>
          <cell r="L54">
            <v>808.86999999999989</v>
          </cell>
        </row>
        <row r="55">
          <cell r="D55" t="str">
            <v>2009/7</v>
          </cell>
          <cell r="H55">
            <v>1269.1200000000001</v>
          </cell>
          <cell r="I55">
            <v>957.16000000000008</v>
          </cell>
          <cell r="K55">
            <v>2226.2800000000002</v>
          </cell>
          <cell r="L55">
            <v>2226.2800000000002</v>
          </cell>
        </row>
        <row r="56">
          <cell r="D56" t="str">
            <v>2009/8</v>
          </cell>
          <cell r="H56">
            <v>3465.0699999999997</v>
          </cell>
          <cell r="I56">
            <v>3061.3099999999995</v>
          </cell>
          <cell r="K56">
            <v>6526.3799999999992</v>
          </cell>
          <cell r="L56">
            <v>6526.3799999999992</v>
          </cell>
        </row>
        <row r="57">
          <cell r="D57" t="str">
            <v>2009/9</v>
          </cell>
          <cell r="H57">
            <v>1504.3899999999999</v>
          </cell>
          <cell r="I57">
            <v>7969.369999999999</v>
          </cell>
          <cell r="K57">
            <v>9473.7599999999984</v>
          </cell>
          <cell r="L57">
            <v>9473.7599999999984</v>
          </cell>
        </row>
        <row r="58">
          <cell r="D58" t="str">
            <v>2009/10</v>
          </cell>
          <cell r="H58">
            <v>3242.8399999999997</v>
          </cell>
          <cell r="I58">
            <v>9099.8900000000012</v>
          </cell>
          <cell r="K58">
            <v>12342.730000000001</v>
          </cell>
          <cell r="L58">
            <v>12342.730000000001</v>
          </cell>
        </row>
        <row r="59">
          <cell r="D59" t="str">
            <v>2009/11</v>
          </cell>
          <cell r="H59">
            <v>475.09000000000003</v>
          </cell>
          <cell r="I59">
            <v>6190.7300000000005</v>
          </cell>
          <cell r="K59">
            <v>6665.8200000000006</v>
          </cell>
          <cell r="L59">
            <v>6665.8200000000006</v>
          </cell>
        </row>
        <row r="60">
          <cell r="D60" t="str">
            <v>2009/12</v>
          </cell>
          <cell r="I60">
            <v>6422.5400000000009</v>
          </cell>
          <cell r="K60">
            <v>6422.5400000000009</v>
          </cell>
          <cell r="L60">
            <v>6422.5400000000009</v>
          </cell>
        </row>
        <row r="61">
          <cell r="C61" t="str">
            <v>Total A1300B</v>
          </cell>
          <cell r="H61">
            <v>10695.96</v>
          </cell>
          <cell r="I61">
            <v>44218.42</v>
          </cell>
          <cell r="K61">
            <v>54914.38</v>
          </cell>
          <cell r="L61">
            <v>54914.38</v>
          </cell>
        </row>
        <row r="62">
          <cell r="C62" t="str">
            <v>A1300A</v>
          </cell>
          <cell r="D62" t="str">
            <v>2009/6</v>
          </cell>
          <cell r="H62">
            <v>3206.5299999999997</v>
          </cell>
          <cell r="I62">
            <v>5001.8599999999997</v>
          </cell>
          <cell r="K62">
            <v>8208.39</v>
          </cell>
          <cell r="L62">
            <v>8208.39</v>
          </cell>
        </row>
        <row r="63">
          <cell r="D63" t="str">
            <v>2009/1</v>
          </cell>
          <cell r="H63">
            <v>5161.9699999999993</v>
          </cell>
          <cell r="I63">
            <v>5011.33</v>
          </cell>
          <cell r="K63">
            <v>10173.299999999999</v>
          </cell>
          <cell r="L63">
            <v>10173.299999999999</v>
          </cell>
        </row>
        <row r="64">
          <cell r="D64" t="str">
            <v>2009/2</v>
          </cell>
          <cell r="H64">
            <v>3441.33</v>
          </cell>
          <cell r="I64">
            <v>4197.18</v>
          </cell>
          <cell r="K64">
            <v>7638.51</v>
          </cell>
          <cell r="L64">
            <v>7638.51</v>
          </cell>
        </row>
        <row r="65">
          <cell r="D65" t="str">
            <v>2009/3</v>
          </cell>
          <cell r="H65">
            <v>2345.46</v>
          </cell>
          <cell r="I65">
            <v>6091.37</v>
          </cell>
          <cell r="K65">
            <v>8436.83</v>
          </cell>
          <cell r="L65">
            <v>8436.83</v>
          </cell>
        </row>
        <row r="66">
          <cell r="D66" t="str">
            <v>2009/4</v>
          </cell>
          <cell r="H66">
            <v>1873.89</v>
          </cell>
          <cell r="I66">
            <v>4927.1200000000008</v>
          </cell>
          <cell r="K66">
            <v>6801.0100000000011</v>
          </cell>
          <cell r="L66">
            <v>6801.0100000000011</v>
          </cell>
        </row>
        <row r="67">
          <cell r="D67" t="str">
            <v>2009/5</v>
          </cell>
          <cell r="H67">
            <v>1670.85</v>
          </cell>
          <cell r="I67">
            <v>13225.14</v>
          </cell>
          <cell r="K67">
            <v>14895.99</v>
          </cell>
          <cell r="L67">
            <v>14895.99</v>
          </cell>
        </row>
        <row r="68">
          <cell r="D68" t="str">
            <v>2009/7</v>
          </cell>
          <cell r="H68">
            <v>1078.6500000000001</v>
          </cell>
          <cell r="I68">
            <v>6639.25</v>
          </cell>
          <cell r="K68">
            <v>7717.9</v>
          </cell>
          <cell r="L68">
            <v>7717.9</v>
          </cell>
        </row>
        <row r="69">
          <cell r="D69" t="str">
            <v>2009/8</v>
          </cell>
          <cell r="H69">
            <v>2407.89</v>
          </cell>
          <cell r="I69">
            <v>9676.49</v>
          </cell>
          <cell r="K69">
            <v>12084.38</v>
          </cell>
          <cell r="L69">
            <v>12084.38</v>
          </cell>
        </row>
        <row r="70">
          <cell r="D70" t="str">
            <v>2009/9</v>
          </cell>
          <cell r="H70">
            <v>2744.64</v>
          </cell>
          <cell r="I70">
            <v>8795.6600000000017</v>
          </cell>
          <cell r="K70">
            <v>11540.300000000001</v>
          </cell>
          <cell r="L70">
            <v>11540.300000000001</v>
          </cell>
        </row>
        <row r="71">
          <cell r="D71" t="str">
            <v>2009/10</v>
          </cell>
          <cell r="H71">
            <v>710.51</v>
          </cell>
          <cell r="I71">
            <v>8577.1999999999989</v>
          </cell>
          <cell r="K71">
            <v>9287.7099999999991</v>
          </cell>
          <cell r="L71">
            <v>9287.7099999999991</v>
          </cell>
        </row>
        <row r="72">
          <cell r="D72" t="str">
            <v>2009/11</v>
          </cell>
          <cell r="H72">
            <v>2477.02</v>
          </cell>
          <cell r="I72">
            <v>9615.48</v>
          </cell>
          <cell r="K72">
            <v>12092.5</v>
          </cell>
          <cell r="L72">
            <v>12092.5</v>
          </cell>
        </row>
        <row r="73">
          <cell r="D73" t="str">
            <v>2009/12</v>
          </cell>
          <cell r="H73">
            <v>4397.2199999999993</v>
          </cell>
          <cell r="I73">
            <v>9492.59</v>
          </cell>
          <cell r="K73">
            <v>13889.81</v>
          </cell>
          <cell r="L73">
            <v>13889.81</v>
          </cell>
        </row>
        <row r="74">
          <cell r="C74" t="str">
            <v>Total A1300A</v>
          </cell>
          <cell r="H74">
            <v>31515.96</v>
          </cell>
          <cell r="I74">
            <v>91250.67</v>
          </cell>
          <cell r="K74">
            <v>122766.63</v>
          </cell>
          <cell r="L74">
            <v>122766.63</v>
          </cell>
        </row>
        <row r="75">
          <cell r="C75" t="str">
            <v>A1300C</v>
          </cell>
          <cell r="D75" t="str">
            <v>2009/6</v>
          </cell>
          <cell r="H75">
            <v>2661.81</v>
          </cell>
          <cell r="I75">
            <v>6757.5899999999992</v>
          </cell>
          <cell r="K75">
            <v>9419.4</v>
          </cell>
          <cell r="L75">
            <v>9419.4</v>
          </cell>
        </row>
        <row r="76">
          <cell r="D76" t="str">
            <v>2009/1</v>
          </cell>
          <cell r="H76">
            <v>4665.6899999999996</v>
          </cell>
          <cell r="I76">
            <v>2449.14</v>
          </cell>
          <cell r="K76">
            <v>7114.83</v>
          </cell>
          <cell r="L76">
            <v>7114.83</v>
          </cell>
        </row>
        <row r="77">
          <cell r="D77" t="str">
            <v>2009/2</v>
          </cell>
          <cell r="H77">
            <v>4048.6899999999996</v>
          </cell>
          <cell r="I77">
            <v>3187.95</v>
          </cell>
          <cell r="K77">
            <v>7236.6399999999994</v>
          </cell>
          <cell r="L77">
            <v>7236.6399999999994</v>
          </cell>
        </row>
        <row r="78">
          <cell r="D78" t="str">
            <v>2009/3</v>
          </cell>
          <cell r="H78">
            <v>2058.87</v>
          </cell>
          <cell r="I78">
            <v>4891.7699999999995</v>
          </cell>
          <cell r="K78">
            <v>6950.6399999999994</v>
          </cell>
          <cell r="L78">
            <v>6950.6399999999994</v>
          </cell>
        </row>
        <row r="79">
          <cell r="D79" t="str">
            <v>2009/4</v>
          </cell>
          <cell r="H79">
            <v>5458.93</v>
          </cell>
          <cell r="I79">
            <v>4302.1000000000004</v>
          </cell>
          <cell r="K79">
            <v>9761.0300000000007</v>
          </cell>
          <cell r="L79">
            <v>9761.0300000000007</v>
          </cell>
        </row>
        <row r="80">
          <cell r="D80" t="str">
            <v>2009/5</v>
          </cell>
          <cell r="H80">
            <v>5173.22</v>
          </cell>
          <cell r="I80">
            <v>7617.16</v>
          </cell>
          <cell r="K80">
            <v>12790.380000000001</v>
          </cell>
          <cell r="L80">
            <v>12790.380000000001</v>
          </cell>
        </row>
        <row r="81">
          <cell r="D81" t="str">
            <v>2009/7</v>
          </cell>
          <cell r="H81">
            <v>6858.39</v>
          </cell>
          <cell r="I81">
            <v>13788.43</v>
          </cell>
          <cell r="K81">
            <v>20646.82</v>
          </cell>
          <cell r="L81">
            <v>20646.82</v>
          </cell>
        </row>
        <row r="82">
          <cell r="D82" t="str">
            <v>2009/8</v>
          </cell>
          <cell r="H82">
            <v>5874.12</v>
          </cell>
          <cell r="I82">
            <v>6275.9199999999983</v>
          </cell>
          <cell r="K82">
            <v>12150.039999999997</v>
          </cell>
          <cell r="L82">
            <v>12150.039999999997</v>
          </cell>
        </row>
        <row r="83">
          <cell r="D83" t="str">
            <v>2009/9</v>
          </cell>
          <cell r="H83">
            <v>4132.46</v>
          </cell>
          <cell r="I83">
            <v>13192.049999999997</v>
          </cell>
          <cell r="K83">
            <v>17324.509999999998</v>
          </cell>
          <cell r="L83">
            <v>17324.509999999998</v>
          </cell>
        </row>
        <row r="84">
          <cell r="D84" t="str">
            <v>2009/10</v>
          </cell>
          <cell r="H84">
            <v>6657.6699999999992</v>
          </cell>
          <cell r="I84">
            <v>17695.03</v>
          </cell>
          <cell r="K84">
            <v>24352.699999999997</v>
          </cell>
          <cell r="L84">
            <v>24352.699999999997</v>
          </cell>
        </row>
        <row r="85">
          <cell r="D85" t="str">
            <v>2009/11</v>
          </cell>
          <cell r="H85">
            <v>6865.82</v>
          </cell>
          <cell r="I85">
            <v>12621.560000000001</v>
          </cell>
          <cell r="K85">
            <v>19487.38</v>
          </cell>
          <cell r="L85">
            <v>19487.38</v>
          </cell>
        </row>
        <row r="86">
          <cell r="D86" t="str">
            <v>2009/12</v>
          </cell>
          <cell r="H86">
            <v>4929.2400000000007</v>
          </cell>
          <cell r="I86">
            <v>11408.83</v>
          </cell>
          <cell r="K86">
            <v>16338.07</v>
          </cell>
          <cell r="L86">
            <v>16338.07</v>
          </cell>
        </row>
        <row r="87">
          <cell r="C87" t="str">
            <v>Total A1300C</v>
          </cell>
          <cell r="H87">
            <v>59384.909999999996</v>
          </cell>
          <cell r="I87">
            <v>104187.52999999998</v>
          </cell>
          <cell r="K87">
            <v>163572.43999999997</v>
          </cell>
          <cell r="L87">
            <v>163572.43999999997</v>
          </cell>
        </row>
        <row r="88">
          <cell r="C88" t="str">
            <v>A1300E</v>
          </cell>
          <cell r="D88" t="str">
            <v>2009/9</v>
          </cell>
          <cell r="I88">
            <v>275.22000000000003</v>
          </cell>
          <cell r="K88">
            <v>275.22000000000003</v>
          </cell>
          <cell r="L88">
            <v>275.22000000000003</v>
          </cell>
        </row>
        <row r="89">
          <cell r="C89" t="str">
            <v>Total A1300E</v>
          </cell>
          <cell r="I89">
            <v>275.22000000000003</v>
          </cell>
          <cell r="K89">
            <v>275.22000000000003</v>
          </cell>
          <cell r="L89">
            <v>275.22000000000003</v>
          </cell>
        </row>
        <row r="90">
          <cell r="C90" t="str">
            <v>A1300G</v>
          </cell>
          <cell r="D90" t="str">
            <v>2009/9</v>
          </cell>
          <cell r="H90">
            <v>378.57</v>
          </cell>
          <cell r="I90">
            <v>469.42</v>
          </cell>
          <cell r="K90">
            <v>847.99</v>
          </cell>
          <cell r="L90">
            <v>847.99</v>
          </cell>
        </row>
        <row r="91">
          <cell r="D91" t="str">
            <v>2009/10</v>
          </cell>
          <cell r="H91">
            <v>216.63</v>
          </cell>
          <cell r="I91">
            <v>486.25</v>
          </cell>
          <cell r="K91">
            <v>702.88</v>
          </cell>
          <cell r="L91">
            <v>702.88</v>
          </cell>
        </row>
        <row r="92">
          <cell r="D92" t="str">
            <v>2009/11</v>
          </cell>
          <cell r="H92">
            <v>54.69</v>
          </cell>
          <cell r="I92">
            <v>426.88</v>
          </cell>
          <cell r="K92">
            <v>481.57</v>
          </cell>
          <cell r="L92">
            <v>481.57</v>
          </cell>
        </row>
        <row r="93">
          <cell r="D93" t="str">
            <v>2009/12</v>
          </cell>
          <cell r="H93">
            <v>187.03</v>
          </cell>
          <cell r="I93">
            <v>914.12</v>
          </cell>
          <cell r="K93">
            <v>1101.1500000000001</v>
          </cell>
          <cell r="L93">
            <v>1101.1500000000001</v>
          </cell>
        </row>
        <row r="94">
          <cell r="C94" t="str">
            <v>Total A1300G</v>
          </cell>
          <cell r="H94">
            <v>836.92000000000007</v>
          </cell>
          <cell r="I94">
            <v>2296.67</v>
          </cell>
          <cell r="K94">
            <v>3133.59</v>
          </cell>
          <cell r="L94">
            <v>3133.59</v>
          </cell>
        </row>
        <row r="95">
          <cell r="C95" t="str">
            <v>A1300F</v>
          </cell>
          <cell r="D95" t="str">
            <v>2009/11</v>
          </cell>
          <cell r="H95">
            <v>1936.4700000000003</v>
          </cell>
          <cell r="K95">
            <v>1936.4700000000003</v>
          </cell>
          <cell r="L95">
            <v>1936.4700000000003</v>
          </cell>
        </row>
        <row r="96">
          <cell r="D96" t="str">
            <v>2009/12</v>
          </cell>
          <cell r="I96">
            <v>1596.06</v>
          </cell>
          <cell r="K96">
            <v>1596.06</v>
          </cell>
          <cell r="L96">
            <v>1596.06</v>
          </cell>
        </row>
        <row r="97">
          <cell r="C97" t="str">
            <v>Total A1300F</v>
          </cell>
          <cell r="H97">
            <v>1936.4700000000003</v>
          </cell>
          <cell r="I97">
            <v>1596.06</v>
          </cell>
          <cell r="K97">
            <v>3532.53</v>
          </cell>
          <cell r="L97">
            <v>3532.53</v>
          </cell>
        </row>
        <row r="98">
          <cell r="H98">
            <v>104370.22000000002</v>
          </cell>
          <cell r="I98">
            <v>251772.7</v>
          </cell>
          <cell r="K98">
            <v>356142.92</v>
          </cell>
          <cell r="L98">
            <v>356142.92</v>
          </cell>
        </row>
        <row r="99">
          <cell r="C99" t="str">
            <v>A1400A</v>
          </cell>
          <cell r="D99" t="str">
            <v>2009/2</v>
          </cell>
          <cell r="F99">
            <v>908.12999999999988</v>
          </cell>
          <cell r="G99">
            <v>908.12999999999988</v>
          </cell>
          <cell r="L99">
            <v>908.12999999999988</v>
          </cell>
        </row>
        <row r="100">
          <cell r="D100" t="str">
            <v>2009/3</v>
          </cell>
          <cell r="E100">
            <v>3516</v>
          </cell>
          <cell r="G100">
            <v>3516</v>
          </cell>
          <cell r="L100">
            <v>3516</v>
          </cell>
        </row>
        <row r="101">
          <cell r="D101" t="str">
            <v>2009/10</v>
          </cell>
          <cell r="I101">
            <v>361.54</v>
          </cell>
          <cell r="K101">
            <v>361.54</v>
          </cell>
          <cell r="L101">
            <v>361.54</v>
          </cell>
        </row>
        <row r="102">
          <cell r="D102" t="str">
            <v>2009/11</v>
          </cell>
          <cell r="I102">
            <v>180.77</v>
          </cell>
          <cell r="K102">
            <v>180.77</v>
          </cell>
          <cell r="L102">
            <v>180.77</v>
          </cell>
        </row>
        <row r="103">
          <cell r="D103" t="str">
            <v>2009/12</v>
          </cell>
          <cell r="I103">
            <v>180.77</v>
          </cell>
          <cell r="K103">
            <v>180.77</v>
          </cell>
          <cell r="L103">
            <v>180.77</v>
          </cell>
        </row>
        <row r="104">
          <cell r="C104" t="str">
            <v>Total A1400A</v>
          </cell>
          <cell r="E104">
            <v>3516</v>
          </cell>
          <cell r="F104">
            <v>908.12999999999988</v>
          </cell>
          <cell r="G104">
            <v>4424.13</v>
          </cell>
          <cell r="I104">
            <v>723.08</v>
          </cell>
          <cell r="K104">
            <v>723.08</v>
          </cell>
          <cell r="L104">
            <v>5147.2100000000009</v>
          </cell>
        </row>
        <row r="105">
          <cell r="C105" t="str">
            <v>A1400B</v>
          </cell>
          <cell r="D105" t="str">
            <v>2009/8</v>
          </cell>
          <cell r="H105">
            <v>116.68</v>
          </cell>
          <cell r="I105">
            <v>496.12</v>
          </cell>
          <cell r="K105">
            <v>612.79999999999995</v>
          </cell>
          <cell r="L105">
            <v>612.79999999999995</v>
          </cell>
        </row>
        <row r="106">
          <cell r="D106" t="str">
            <v>2009/9</v>
          </cell>
          <cell r="H106">
            <v>805.94</v>
          </cell>
          <cell r="K106">
            <v>805.94</v>
          </cell>
          <cell r="L106">
            <v>805.94</v>
          </cell>
        </row>
        <row r="107">
          <cell r="D107" t="str">
            <v>2009/10</v>
          </cell>
          <cell r="H107">
            <v>402.97</v>
          </cell>
          <cell r="I107">
            <v>496.12</v>
          </cell>
          <cell r="K107">
            <v>899.09</v>
          </cell>
          <cell r="L107">
            <v>899.09</v>
          </cell>
        </row>
        <row r="108">
          <cell r="D108" t="str">
            <v>2009/11</v>
          </cell>
          <cell r="I108">
            <v>248.06</v>
          </cell>
          <cell r="K108">
            <v>248.06</v>
          </cell>
          <cell r="L108">
            <v>248.06</v>
          </cell>
        </row>
        <row r="109">
          <cell r="D109" t="str">
            <v>2009/12</v>
          </cell>
          <cell r="H109">
            <v>402.97</v>
          </cell>
          <cell r="I109">
            <v>248.06</v>
          </cell>
          <cell r="K109">
            <v>651.03</v>
          </cell>
          <cell r="L109">
            <v>651.03</v>
          </cell>
        </row>
        <row r="110">
          <cell r="C110" t="str">
            <v>Total A1400B</v>
          </cell>
          <cell r="H110">
            <v>1728.5600000000002</v>
          </cell>
          <cell r="I110">
            <v>1488.36</v>
          </cell>
          <cell r="K110">
            <v>3216.92</v>
          </cell>
          <cell r="L110">
            <v>3216.92</v>
          </cell>
        </row>
        <row r="111">
          <cell r="E111">
            <v>3516</v>
          </cell>
          <cell r="F111">
            <v>908.12999999999988</v>
          </cell>
          <cell r="G111">
            <v>4424.13</v>
          </cell>
          <cell r="H111">
            <v>1728.5600000000002</v>
          </cell>
          <cell r="I111">
            <v>2211.44</v>
          </cell>
          <cell r="K111">
            <v>3940</v>
          </cell>
          <cell r="L111">
            <v>8364.130000000001</v>
          </cell>
        </row>
        <row r="112">
          <cell r="C112" t="str">
            <v>A0100B</v>
          </cell>
          <cell r="D112" t="str">
            <v>2009/6</v>
          </cell>
          <cell r="E112">
            <v>5546.1</v>
          </cell>
          <cell r="F112">
            <v>7467</v>
          </cell>
          <cell r="G112">
            <v>13013.1</v>
          </cell>
          <cell r="L112">
            <v>13013.1</v>
          </cell>
        </row>
        <row r="113">
          <cell r="D113" t="str">
            <v>2009/1</v>
          </cell>
          <cell r="E113">
            <v>22057.190000000002</v>
          </cell>
          <cell r="F113">
            <v>7002.72</v>
          </cell>
          <cell r="G113">
            <v>29059.910000000003</v>
          </cell>
          <cell r="L113">
            <v>29059.910000000003</v>
          </cell>
        </row>
        <row r="114">
          <cell r="D114" t="str">
            <v>2009/2</v>
          </cell>
          <cell r="E114">
            <v>7296.22</v>
          </cell>
          <cell r="F114">
            <v>5088.3200000000006</v>
          </cell>
          <cell r="G114">
            <v>12384.54</v>
          </cell>
          <cell r="L114">
            <v>12384.54</v>
          </cell>
        </row>
        <row r="115">
          <cell r="D115" t="str">
            <v>2009/3</v>
          </cell>
          <cell r="E115">
            <v>9013.8799999999992</v>
          </cell>
          <cell r="F115">
            <v>5653.32</v>
          </cell>
          <cell r="G115">
            <v>14667.199999999999</v>
          </cell>
          <cell r="L115">
            <v>14667.199999999999</v>
          </cell>
        </row>
        <row r="116">
          <cell r="D116" t="str">
            <v>2009/4</v>
          </cell>
          <cell r="E116">
            <v>4301.1100000000006</v>
          </cell>
          <cell r="F116">
            <v>2270.19</v>
          </cell>
          <cell r="G116">
            <v>6571.3000000000011</v>
          </cell>
          <cell r="L116">
            <v>6571.3000000000011</v>
          </cell>
        </row>
        <row r="117">
          <cell r="D117" t="str">
            <v>2009/5</v>
          </cell>
          <cell r="E117">
            <v>4790.8100000000004</v>
          </cell>
          <cell r="F117">
            <v>3623.9900000000002</v>
          </cell>
          <cell r="G117">
            <v>8414.8000000000011</v>
          </cell>
          <cell r="L117">
            <v>8414.8000000000011</v>
          </cell>
        </row>
        <row r="118">
          <cell r="D118" t="str">
            <v>2009/7</v>
          </cell>
          <cell r="E118">
            <v>4856.6400000000003</v>
          </cell>
          <cell r="F118">
            <v>5438.58</v>
          </cell>
          <cell r="G118">
            <v>10295.220000000001</v>
          </cell>
          <cell r="L118">
            <v>10295.220000000001</v>
          </cell>
        </row>
        <row r="119">
          <cell r="D119" t="str">
            <v>2009/8</v>
          </cell>
          <cell r="F119">
            <v>4290.54</v>
          </cell>
          <cell r="G119">
            <v>4290.54</v>
          </cell>
          <cell r="L119">
            <v>4290.54</v>
          </cell>
        </row>
        <row r="120">
          <cell r="D120" t="str">
            <v>2009/9</v>
          </cell>
          <cell r="E120">
            <v>6456.69</v>
          </cell>
          <cell r="F120">
            <v>10779.099999999999</v>
          </cell>
          <cell r="G120">
            <v>17235.789999999997</v>
          </cell>
          <cell r="L120">
            <v>17235.789999999997</v>
          </cell>
        </row>
        <row r="121">
          <cell r="D121" t="str">
            <v>2009/10</v>
          </cell>
          <cell r="F121">
            <v>3695.9499999999994</v>
          </cell>
          <cell r="G121">
            <v>3695.9499999999994</v>
          </cell>
          <cell r="L121">
            <v>3695.9499999999994</v>
          </cell>
        </row>
        <row r="122">
          <cell r="D122" t="str">
            <v>2009/11</v>
          </cell>
          <cell r="E122">
            <v>13400.85</v>
          </cell>
          <cell r="F122">
            <v>8029.54</v>
          </cell>
          <cell r="G122">
            <v>21430.39</v>
          </cell>
          <cell r="L122">
            <v>21430.39</v>
          </cell>
        </row>
        <row r="123">
          <cell r="D123" t="str">
            <v>2009/12</v>
          </cell>
          <cell r="E123">
            <v>19958.099999999999</v>
          </cell>
          <cell r="F123">
            <v>4015.5799999999995</v>
          </cell>
          <cell r="G123">
            <v>23973.679999999997</v>
          </cell>
          <cell r="L123">
            <v>23973.679999999997</v>
          </cell>
        </row>
        <row r="124">
          <cell r="C124" t="str">
            <v>Total A0100B</v>
          </cell>
          <cell r="E124">
            <v>97677.59</v>
          </cell>
          <cell r="F124">
            <v>67354.83</v>
          </cell>
          <cell r="G124">
            <v>165032.41999999998</v>
          </cell>
          <cell r="L124">
            <v>165032.41999999998</v>
          </cell>
        </row>
        <row r="125">
          <cell r="C125" t="str">
            <v>A0100A</v>
          </cell>
          <cell r="D125" t="str">
            <v>2009/6</v>
          </cell>
          <cell r="E125">
            <v>2552.09</v>
          </cell>
          <cell r="F125">
            <v>6232.82</v>
          </cell>
          <cell r="G125">
            <v>8784.91</v>
          </cell>
          <cell r="L125">
            <v>8784.91</v>
          </cell>
        </row>
        <row r="126">
          <cell r="D126" t="str">
            <v>2009/1</v>
          </cell>
          <cell r="E126">
            <v>1812.4699999999998</v>
          </cell>
          <cell r="F126">
            <v>4389.4199999999992</v>
          </cell>
          <cell r="G126">
            <v>6201.8899999999994</v>
          </cell>
          <cell r="L126">
            <v>6201.8899999999994</v>
          </cell>
        </row>
        <row r="127">
          <cell r="D127" t="str">
            <v>2009/2</v>
          </cell>
          <cell r="E127">
            <v>1906.3400000000001</v>
          </cell>
          <cell r="F127">
            <v>2190.4900000000002</v>
          </cell>
          <cell r="G127">
            <v>4096.83</v>
          </cell>
          <cell r="L127">
            <v>4096.83</v>
          </cell>
        </row>
        <row r="128">
          <cell r="D128" t="str">
            <v>2009/3</v>
          </cell>
          <cell r="F128">
            <v>4051.43</v>
          </cell>
          <cell r="G128">
            <v>4051.43</v>
          </cell>
          <cell r="L128">
            <v>4051.43</v>
          </cell>
        </row>
        <row r="129">
          <cell r="D129" t="str">
            <v>2009/4</v>
          </cell>
          <cell r="E129">
            <v>697.98</v>
          </cell>
          <cell r="F129">
            <v>937.55000000000007</v>
          </cell>
          <cell r="G129">
            <v>1635.5300000000002</v>
          </cell>
          <cell r="L129">
            <v>1635.5300000000002</v>
          </cell>
        </row>
        <row r="130">
          <cell r="D130" t="str">
            <v>2009/5</v>
          </cell>
          <cell r="F130">
            <v>3078.1299999999997</v>
          </cell>
          <cell r="G130">
            <v>3078.1299999999997</v>
          </cell>
          <cell r="L130">
            <v>3078.1299999999997</v>
          </cell>
        </row>
        <row r="131">
          <cell r="D131" t="str">
            <v>2009/7</v>
          </cell>
          <cell r="F131">
            <v>7076.96</v>
          </cell>
          <cell r="G131">
            <v>7076.96</v>
          </cell>
          <cell r="L131">
            <v>7076.96</v>
          </cell>
        </row>
        <row r="132">
          <cell r="D132" t="str">
            <v>2009/8</v>
          </cell>
          <cell r="F132">
            <v>4213.97</v>
          </cell>
          <cell r="G132">
            <v>4213.97</v>
          </cell>
          <cell r="L132">
            <v>4213.97</v>
          </cell>
        </row>
        <row r="133">
          <cell r="D133" t="str">
            <v>2009/9</v>
          </cell>
          <cell r="E133">
            <v>4733.91</v>
          </cell>
          <cell r="F133">
            <v>1414.7399999999998</v>
          </cell>
          <cell r="G133">
            <v>6148.65</v>
          </cell>
          <cell r="L133">
            <v>6148.65</v>
          </cell>
        </row>
        <row r="134">
          <cell r="D134" t="str">
            <v>2009/10</v>
          </cell>
          <cell r="E134">
            <v>565</v>
          </cell>
          <cell r="F134">
            <v>2658.9</v>
          </cell>
          <cell r="G134">
            <v>3223.9</v>
          </cell>
          <cell r="L134">
            <v>3223.9</v>
          </cell>
        </row>
        <row r="135">
          <cell r="D135" t="str">
            <v>2009/11</v>
          </cell>
          <cell r="E135">
            <v>670.84</v>
          </cell>
          <cell r="F135">
            <v>10141.68</v>
          </cell>
          <cell r="G135">
            <v>10812.52</v>
          </cell>
          <cell r="L135">
            <v>10812.52</v>
          </cell>
        </row>
        <row r="136">
          <cell r="D136" t="str">
            <v>2009/12</v>
          </cell>
          <cell r="E136">
            <v>1891.88</v>
          </cell>
          <cell r="F136">
            <v>1997.09</v>
          </cell>
          <cell r="G136">
            <v>3888.9700000000003</v>
          </cell>
          <cell r="L136">
            <v>3888.9700000000003</v>
          </cell>
        </row>
        <row r="137">
          <cell r="C137" t="str">
            <v>Total A0100A</v>
          </cell>
          <cell r="E137">
            <v>14830.509999999998</v>
          </cell>
          <cell r="F137">
            <v>48383.179999999993</v>
          </cell>
          <cell r="G137">
            <v>63213.69</v>
          </cell>
          <cell r="L137">
            <v>63213.69</v>
          </cell>
        </row>
        <row r="138">
          <cell r="C138" t="str">
            <v>A0100C</v>
          </cell>
          <cell r="D138" t="str">
            <v>2009/6</v>
          </cell>
          <cell r="E138">
            <v>34882.74</v>
          </cell>
          <cell r="F138">
            <v>35351.46</v>
          </cell>
          <cell r="G138">
            <v>70234.2</v>
          </cell>
          <cell r="I138">
            <v>19333.100000000002</v>
          </cell>
          <cell r="J138">
            <v>642</v>
          </cell>
          <cell r="K138">
            <v>19975.100000000002</v>
          </cell>
          <cell r="L138">
            <v>90209.3</v>
          </cell>
        </row>
        <row r="139">
          <cell r="D139" t="str">
            <v>2009/1</v>
          </cell>
          <cell r="E139">
            <v>19105.690000000002</v>
          </cell>
          <cell r="F139">
            <v>23634</v>
          </cell>
          <cell r="G139">
            <v>42739.69</v>
          </cell>
          <cell r="I139">
            <v>7028.45</v>
          </cell>
          <cell r="K139">
            <v>7028.45</v>
          </cell>
          <cell r="L139">
            <v>49768.14</v>
          </cell>
        </row>
        <row r="140">
          <cell r="D140" t="str">
            <v>2009/2</v>
          </cell>
          <cell r="E140">
            <v>13071.220000000001</v>
          </cell>
          <cell r="F140">
            <v>24578.59</v>
          </cell>
          <cell r="G140">
            <v>37649.81</v>
          </cell>
          <cell r="I140">
            <v>9349.9500000000007</v>
          </cell>
          <cell r="K140">
            <v>9349.9500000000007</v>
          </cell>
          <cell r="L140">
            <v>46999.759999999995</v>
          </cell>
        </row>
        <row r="141">
          <cell r="D141" t="str">
            <v>2009/3</v>
          </cell>
          <cell r="E141">
            <v>30611.160000000003</v>
          </cell>
          <cell r="F141">
            <v>21233.14</v>
          </cell>
          <cell r="G141">
            <v>51844.3</v>
          </cell>
          <cell r="I141">
            <v>12506.61</v>
          </cell>
          <cell r="J141">
            <v>416.32</v>
          </cell>
          <cell r="K141">
            <v>12922.93</v>
          </cell>
          <cell r="L141">
            <v>64767.23</v>
          </cell>
        </row>
        <row r="142">
          <cell r="D142" t="str">
            <v>2009/4</v>
          </cell>
          <cell r="E142">
            <v>10006.950000000003</v>
          </cell>
          <cell r="F142">
            <v>11348.1</v>
          </cell>
          <cell r="G142">
            <v>21355.050000000003</v>
          </cell>
          <cell r="I142">
            <v>4460.66</v>
          </cell>
          <cell r="K142">
            <v>4460.66</v>
          </cell>
          <cell r="L142">
            <v>25815.710000000003</v>
          </cell>
        </row>
        <row r="143">
          <cell r="D143" t="str">
            <v>2009/5</v>
          </cell>
          <cell r="E143">
            <v>23085.739999999998</v>
          </cell>
          <cell r="F143">
            <v>35112.720000000001</v>
          </cell>
          <cell r="G143">
            <v>58198.46</v>
          </cell>
          <cell r="I143">
            <v>13181.16</v>
          </cell>
          <cell r="K143">
            <v>13181.16</v>
          </cell>
          <cell r="L143">
            <v>71379.62</v>
          </cell>
        </row>
        <row r="144">
          <cell r="D144" t="str">
            <v>2009/7</v>
          </cell>
          <cell r="E144">
            <v>25244.369999999995</v>
          </cell>
          <cell r="F144">
            <v>34849.43</v>
          </cell>
          <cell r="G144">
            <v>60093.799999999996</v>
          </cell>
          <cell r="I144">
            <v>16038.01</v>
          </cell>
          <cell r="J144">
            <v>600</v>
          </cell>
          <cell r="K144">
            <v>16638.010000000002</v>
          </cell>
          <cell r="L144">
            <v>76731.81</v>
          </cell>
        </row>
        <row r="145">
          <cell r="D145" t="str">
            <v>2009/8</v>
          </cell>
          <cell r="E145">
            <v>20130.330000000002</v>
          </cell>
          <cell r="F145">
            <v>21666.389999999996</v>
          </cell>
          <cell r="G145">
            <v>41796.720000000001</v>
          </cell>
          <cell r="I145">
            <v>18024.919999999998</v>
          </cell>
          <cell r="J145">
            <v>50</v>
          </cell>
          <cell r="K145">
            <v>18074.919999999998</v>
          </cell>
          <cell r="L145">
            <v>59871.64</v>
          </cell>
        </row>
        <row r="146">
          <cell r="D146" t="str">
            <v>2009/9</v>
          </cell>
          <cell r="E146">
            <v>10720.480000000001</v>
          </cell>
          <cell r="F146">
            <v>21744.920000000002</v>
          </cell>
          <cell r="G146">
            <v>32465.4</v>
          </cell>
          <cell r="I146">
            <v>22633.410000000003</v>
          </cell>
          <cell r="K146">
            <v>22633.410000000003</v>
          </cell>
          <cell r="L146">
            <v>55098.810000000005</v>
          </cell>
        </row>
        <row r="147">
          <cell r="D147" t="str">
            <v>2009/10</v>
          </cell>
          <cell r="E147">
            <v>25738.239999999998</v>
          </cell>
          <cell r="F147">
            <v>19967.75</v>
          </cell>
          <cell r="G147">
            <v>45705.99</v>
          </cell>
          <cell r="I147">
            <v>21653.510000000002</v>
          </cell>
          <cell r="K147">
            <v>21653.510000000002</v>
          </cell>
          <cell r="L147">
            <v>67359.5</v>
          </cell>
        </row>
        <row r="148">
          <cell r="D148" t="str">
            <v>2009/11</v>
          </cell>
          <cell r="E148">
            <v>41920.369999999995</v>
          </cell>
          <cell r="F148">
            <v>24962.5</v>
          </cell>
          <cell r="G148">
            <v>66882.87</v>
          </cell>
          <cell r="I148">
            <v>14177.57</v>
          </cell>
          <cell r="J148">
            <v>198.94</v>
          </cell>
          <cell r="K148">
            <v>14376.51</v>
          </cell>
          <cell r="L148">
            <v>81259.38</v>
          </cell>
        </row>
        <row r="149">
          <cell r="D149" t="str">
            <v>2009/12</v>
          </cell>
          <cell r="E149">
            <v>21996.76</v>
          </cell>
          <cell r="F149">
            <v>28192.65</v>
          </cell>
          <cell r="G149">
            <v>50189.41</v>
          </cell>
          <cell r="I149">
            <v>17511.050000000003</v>
          </cell>
          <cell r="K149">
            <v>17511.050000000003</v>
          </cell>
          <cell r="L149">
            <v>67700.460000000006</v>
          </cell>
        </row>
        <row r="150">
          <cell r="C150" t="str">
            <v>Total A0100C</v>
          </cell>
          <cell r="E150">
            <v>276514.05</v>
          </cell>
          <cell r="F150">
            <v>302641.65000000002</v>
          </cell>
          <cell r="G150">
            <v>579155.70000000007</v>
          </cell>
          <cell r="I150">
            <v>175898.40000000002</v>
          </cell>
          <cell r="J150">
            <v>1907.26</v>
          </cell>
          <cell r="K150">
            <v>177805.66000000003</v>
          </cell>
          <cell r="L150">
            <v>756961.36</v>
          </cell>
        </row>
        <row r="151">
          <cell r="C151" t="str">
            <v>A0100F</v>
          </cell>
          <cell r="D151" t="str">
            <v>2009/6</v>
          </cell>
          <cell r="F151">
            <v>3422.9</v>
          </cell>
          <cell r="G151">
            <v>3422.9</v>
          </cell>
          <cell r="I151">
            <v>1567.4</v>
          </cell>
          <cell r="K151">
            <v>1567.4</v>
          </cell>
          <cell r="L151">
            <v>4990.3</v>
          </cell>
        </row>
        <row r="152">
          <cell r="D152" t="str">
            <v>2009/1</v>
          </cell>
          <cell r="E152">
            <v>9252.66</v>
          </cell>
          <cell r="F152">
            <v>9159.75</v>
          </cell>
          <cell r="G152">
            <v>18412.41</v>
          </cell>
          <cell r="I152">
            <v>2755.3999999999996</v>
          </cell>
          <cell r="K152">
            <v>2755.3999999999996</v>
          </cell>
          <cell r="L152">
            <v>21167.809999999998</v>
          </cell>
        </row>
        <row r="153">
          <cell r="D153" t="str">
            <v>2009/2</v>
          </cell>
          <cell r="E153">
            <v>4447.13</v>
          </cell>
          <cell r="F153">
            <v>2677.5</v>
          </cell>
          <cell r="G153">
            <v>7124.63</v>
          </cell>
          <cell r="I153">
            <v>3806.8</v>
          </cell>
          <cell r="K153">
            <v>3806.8</v>
          </cell>
          <cell r="L153">
            <v>10931.43</v>
          </cell>
        </row>
        <row r="154">
          <cell r="D154" t="str">
            <v>2009/3</v>
          </cell>
          <cell r="E154">
            <v>18865.87</v>
          </cell>
          <cell r="F154">
            <v>1973.75</v>
          </cell>
          <cell r="G154">
            <v>20839.62</v>
          </cell>
          <cell r="I154">
            <v>3407.6000000000004</v>
          </cell>
          <cell r="K154">
            <v>3407.6000000000004</v>
          </cell>
          <cell r="L154">
            <v>24247.22</v>
          </cell>
        </row>
        <row r="155">
          <cell r="D155" t="str">
            <v>2009/4</v>
          </cell>
          <cell r="E155">
            <v>3094.43</v>
          </cell>
          <cell r="F155">
            <v>4630.5</v>
          </cell>
          <cell r="G155">
            <v>7724.93</v>
          </cell>
          <cell r="I155">
            <v>3240</v>
          </cell>
          <cell r="K155">
            <v>3240</v>
          </cell>
          <cell r="L155">
            <v>10964.93</v>
          </cell>
        </row>
        <row r="156">
          <cell r="D156" t="str">
            <v>2009/5</v>
          </cell>
          <cell r="F156">
            <v>1422</v>
          </cell>
          <cell r="G156">
            <v>1422</v>
          </cell>
          <cell r="I156">
            <v>889.8</v>
          </cell>
          <cell r="K156">
            <v>889.8</v>
          </cell>
          <cell r="L156">
            <v>2311.8000000000002</v>
          </cell>
        </row>
        <row r="157">
          <cell r="D157" t="str">
            <v>2009/7</v>
          </cell>
          <cell r="E157">
            <v>183.55</v>
          </cell>
          <cell r="F157">
            <v>4520.75</v>
          </cell>
          <cell r="G157">
            <v>4704.3</v>
          </cell>
          <cell r="I157">
            <v>1243</v>
          </cell>
          <cell r="K157">
            <v>1243</v>
          </cell>
          <cell r="L157">
            <v>5947.3</v>
          </cell>
        </row>
        <row r="158">
          <cell r="D158" t="str">
            <v>2009/8</v>
          </cell>
          <cell r="F158">
            <v>1834.5</v>
          </cell>
          <cell r="G158">
            <v>1834.5</v>
          </cell>
          <cell r="I158">
            <v>981</v>
          </cell>
          <cell r="K158">
            <v>981</v>
          </cell>
          <cell r="L158">
            <v>2815.5</v>
          </cell>
        </row>
        <row r="159">
          <cell r="D159" t="str">
            <v>2009/9</v>
          </cell>
          <cell r="E159">
            <v>20652.11</v>
          </cell>
          <cell r="F159">
            <v>6082.5</v>
          </cell>
          <cell r="G159">
            <v>26734.61</v>
          </cell>
          <cell r="I159">
            <v>108</v>
          </cell>
          <cell r="K159">
            <v>108</v>
          </cell>
          <cell r="L159">
            <v>26842.61</v>
          </cell>
        </row>
        <row r="160">
          <cell r="D160" t="str">
            <v>2009/10</v>
          </cell>
          <cell r="F160">
            <v>2347.5</v>
          </cell>
          <cell r="G160">
            <v>2347.5</v>
          </cell>
          <cell r="I160">
            <v>468</v>
          </cell>
          <cell r="K160">
            <v>468</v>
          </cell>
          <cell r="L160">
            <v>2815.5</v>
          </cell>
        </row>
        <row r="161">
          <cell r="D161" t="str">
            <v>2009/11</v>
          </cell>
          <cell r="E161">
            <v>8988.3799999999992</v>
          </cell>
          <cell r="F161">
            <v>4522</v>
          </cell>
          <cell r="G161">
            <v>13510.38</v>
          </cell>
          <cell r="I161">
            <v>408</v>
          </cell>
          <cell r="K161">
            <v>408</v>
          </cell>
          <cell r="L161">
            <v>13918.38</v>
          </cell>
        </row>
        <row r="162">
          <cell r="D162" t="str">
            <v>2009/12</v>
          </cell>
          <cell r="F162">
            <v>3734.5</v>
          </cell>
          <cell r="G162">
            <v>3734.5</v>
          </cell>
          <cell r="L162">
            <v>3734.5</v>
          </cell>
        </row>
        <row r="163">
          <cell r="C163" t="str">
            <v>Total A0100F</v>
          </cell>
          <cell r="E163">
            <v>65484.13</v>
          </cell>
          <cell r="F163">
            <v>46328.15</v>
          </cell>
          <cell r="G163">
            <v>111812.28</v>
          </cell>
          <cell r="I163">
            <v>18875</v>
          </cell>
          <cell r="K163">
            <v>18875</v>
          </cell>
          <cell r="L163">
            <v>130687.28000000001</v>
          </cell>
        </row>
        <row r="164">
          <cell r="C164" t="str">
            <v>A0100E</v>
          </cell>
          <cell r="D164" t="str">
            <v>2009/6</v>
          </cell>
          <cell r="E164">
            <v>36851.78</v>
          </cell>
          <cell r="F164">
            <v>52517.750000000007</v>
          </cell>
          <cell r="G164">
            <v>89369.53</v>
          </cell>
          <cell r="L164">
            <v>89369.53</v>
          </cell>
        </row>
        <row r="165">
          <cell r="D165" t="str">
            <v>2009/1</v>
          </cell>
          <cell r="E165">
            <v>27330.670000000002</v>
          </cell>
          <cell r="F165">
            <v>63202.200000000012</v>
          </cell>
          <cell r="G165">
            <v>90532.87000000001</v>
          </cell>
          <cell r="L165">
            <v>90532.87000000001</v>
          </cell>
        </row>
        <row r="166">
          <cell r="D166" t="str">
            <v>2009/2</v>
          </cell>
          <cell r="E166">
            <v>5770.01</v>
          </cell>
          <cell r="F166">
            <v>34265.520000000004</v>
          </cell>
          <cell r="G166">
            <v>40035.530000000006</v>
          </cell>
          <cell r="L166">
            <v>40035.530000000006</v>
          </cell>
        </row>
        <row r="167">
          <cell r="D167" t="str">
            <v>2009/3</v>
          </cell>
          <cell r="E167">
            <v>33343.879999999997</v>
          </cell>
          <cell r="F167">
            <v>42820.590000000004</v>
          </cell>
          <cell r="G167">
            <v>76164.47</v>
          </cell>
          <cell r="L167">
            <v>76164.47</v>
          </cell>
        </row>
        <row r="168">
          <cell r="D168" t="str">
            <v>2009/4</v>
          </cell>
          <cell r="E168">
            <v>22899.75</v>
          </cell>
          <cell r="F168">
            <v>15232.879999999997</v>
          </cell>
          <cell r="G168">
            <v>38132.629999999997</v>
          </cell>
          <cell r="L168">
            <v>38132.629999999997</v>
          </cell>
        </row>
        <row r="169">
          <cell r="D169" t="str">
            <v>2009/5</v>
          </cell>
          <cell r="E169">
            <v>42950.91</v>
          </cell>
          <cell r="F169">
            <v>45583.179999999993</v>
          </cell>
          <cell r="G169">
            <v>88534.09</v>
          </cell>
          <cell r="L169">
            <v>88534.09</v>
          </cell>
        </row>
        <row r="170">
          <cell r="D170" t="str">
            <v>2009/7</v>
          </cell>
          <cell r="E170">
            <v>69168.48000000001</v>
          </cell>
          <cell r="F170">
            <v>58646.130000000005</v>
          </cell>
          <cell r="G170">
            <v>127814.61000000002</v>
          </cell>
          <cell r="L170">
            <v>127814.61000000002</v>
          </cell>
        </row>
        <row r="171">
          <cell r="D171" t="str">
            <v>2009/8</v>
          </cell>
          <cell r="E171">
            <v>1347.44</v>
          </cell>
          <cell r="F171">
            <v>43525.65</v>
          </cell>
          <cell r="G171">
            <v>44873.090000000004</v>
          </cell>
          <cell r="L171">
            <v>44873.090000000004</v>
          </cell>
        </row>
        <row r="172">
          <cell r="D172" t="str">
            <v>2009/9</v>
          </cell>
          <cell r="E172">
            <v>30493.940000000002</v>
          </cell>
          <cell r="F172">
            <v>40169.31</v>
          </cell>
          <cell r="G172">
            <v>70663.25</v>
          </cell>
          <cell r="L172">
            <v>70663.25</v>
          </cell>
        </row>
        <row r="173">
          <cell r="D173" t="str">
            <v>2009/10</v>
          </cell>
          <cell r="E173">
            <v>52065.41</v>
          </cell>
          <cell r="F173">
            <v>40779.56</v>
          </cell>
          <cell r="G173">
            <v>92844.97</v>
          </cell>
          <cell r="L173">
            <v>92844.97</v>
          </cell>
        </row>
        <row r="174">
          <cell r="D174" t="str">
            <v>2009/11</v>
          </cell>
          <cell r="E174">
            <v>50878.78</v>
          </cell>
          <cell r="F174">
            <v>40819.229999999989</v>
          </cell>
          <cell r="G174">
            <v>91698.00999999998</v>
          </cell>
          <cell r="L174">
            <v>91698.00999999998</v>
          </cell>
        </row>
        <row r="175">
          <cell r="D175" t="str">
            <v>2009/12</v>
          </cell>
          <cell r="E175">
            <v>86108.65</v>
          </cell>
          <cell r="F175">
            <v>29355.770000000004</v>
          </cell>
          <cell r="G175">
            <v>115464.42</v>
          </cell>
          <cell r="L175">
            <v>115464.42</v>
          </cell>
        </row>
        <row r="176">
          <cell r="C176" t="str">
            <v>Total A0100E</v>
          </cell>
          <cell r="E176">
            <v>459209.70000000007</v>
          </cell>
          <cell r="F176">
            <v>506917.77</v>
          </cell>
          <cell r="G176">
            <v>966127.47</v>
          </cell>
          <cell r="L176">
            <v>966127.47</v>
          </cell>
        </row>
        <row r="177">
          <cell r="E177">
            <v>913715.98</v>
          </cell>
          <cell r="F177">
            <v>971625.58000000007</v>
          </cell>
          <cell r="G177">
            <v>1885341.5600000003</v>
          </cell>
          <cell r="I177">
            <v>194773.4</v>
          </cell>
          <cell r="J177">
            <v>1907.26</v>
          </cell>
          <cell r="K177">
            <v>196680.66</v>
          </cell>
          <cell r="L177">
            <v>2082022.2200000004</v>
          </cell>
        </row>
        <row r="178">
          <cell r="C178" t="str">
            <v>A1200M</v>
          </cell>
          <cell r="D178" t="str">
            <v>2009/6</v>
          </cell>
          <cell r="I178">
            <v>182.32</v>
          </cell>
          <cell r="K178">
            <v>182.32</v>
          </cell>
          <cell r="L178">
            <v>182.32</v>
          </cell>
        </row>
        <row r="179">
          <cell r="D179" t="str">
            <v>2009/1</v>
          </cell>
          <cell r="I179">
            <v>2182.8000000000002</v>
          </cell>
          <cell r="K179">
            <v>2182.8000000000002</v>
          </cell>
          <cell r="L179">
            <v>2182.8000000000002</v>
          </cell>
        </row>
        <row r="180">
          <cell r="D180" t="str">
            <v>2009/3</v>
          </cell>
          <cell r="I180">
            <v>461</v>
          </cell>
          <cell r="K180">
            <v>461</v>
          </cell>
          <cell r="L180">
            <v>461</v>
          </cell>
        </row>
        <row r="181">
          <cell r="D181" t="str">
            <v>2009/4</v>
          </cell>
          <cell r="I181">
            <v>807.4</v>
          </cell>
          <cell r="K181">
            <v>807.4</v>
          </cell>
          <cell r="L181">
            <v>807.4</v>
          </cell>
        </row>
        <row r="182">
          <cell r="D182" t="str">
            <v>2009/5</v>
          </cell>
          <cell r="I182">
            <v>111.99</v>
          </cell>
          <cell r="K182">
            <v>111.99</v>
          </cell>
          <cell r="L182">
            <v>111.99</v>
          </cell>
        </row>
        <row r="183">
          <cell r="D183" t="str">
            <v>2009/12</v>
          </cell>
          <cell r="F183">
            <v>959.09</v>
          </cell>
          <cell r="G183">
            <v>959.09</v>
          </cell>
          <cell r="L183">
            <v>959.09</v>
          </cell>
        </row>
        <row r="184">
          <cell r="C184" t="str">
            <v>Total A1200M</v>
          </cell>
          <cell r="F184">
            <v>959.09</v>
          </cell>
          <cell r="G184">
            <v>959.09</v>
          </cell>
          <cell r="I184">
            <v>3745.51</v>
          </cell>
          <cell r="K184">
            <v>3745.51</v>
          </cell>
          <cell r="L184">
            <v>4704.6000000000004</v>
          </cell>
        </row>
        <row r="185">
          <cell r="C185" t="str">
            <v>A1200N</v>
          </cell>
          <cell r="D185" t="str">
            <v>2009/6</v>
          </cell>
          <cell r="F185">
            <v>264.70999999999998</v>
          </cell>
          <cell r="G185">
            <v>264.70999999999998</v>
          </cell>
          <cell r="L185">
            <v>264.70999999999998</v>
          </cell>
        </row>
        <row r="186">
          <cell r="D186" t="str">
            <v>2009/4</v>
          </cell>
          <cell r="F186">
            <v>900.01</v>
          </cell>
          <cell r="G186">
            <v>900.01</v>
          </cell>
          <cell r="L186">
            <v>900.01</v>
          </cell>
        </row>
        <row r="187">
          <cell r="D187" t="str">
            <v>2009/7</v>
          </cell>
          <cell r="F187">
            <v>405</v>
          </cell>
          <cell r="G187">
            <v>405</v>
          </cell>
          <cell r="L187">
            <v>405</v>
          </cell>
        </row>
        <row r="188">
          <cell r="D188" t="str">
            <v>2009/8</v>
          </cell>
          <cell r="F188">
            <v>529.41999999999996</v>
          </cell>
          <cell r="G188">
            <v>529.41999999999996</v>
          </cell>
          <cell r="L188">
            <v>529.41999999999996</v>
          </cell>
        </row>
        <row r="189">
          <cell r="D189" t="str">
            <v>2009/9</v>
          </cell>
          <cell r="F189">
            <v>264.70999999999998</v>
          </cell>
          <cell r="G189">
            <v>264.70999999999998</v>
          </cell>
          <cell r="L189">
            <v>264.70999999999998</v>
          </cell>
        </row>
        <row r="190">
          <cell r="D190" t="str">
            <v>2009/10</v>
          </cell>
          <cell r="F190">
            <v>264.70999999999998</v>
          </cell>
          <cell r="G190">
            <v>264.70999999999998</v>
          </cell>
          <cell r="L190">
            <v>264.70999999999998</v>
          </cell>
        </row>
        <row r="191">
          <cell r="D191" t="str">
            <v>2009/11</v>
          </cell>
          <cell r="F191">
            <v>264.70999999999998</v>
          </cell>
          <cell r="G191">
            <v>264.70999999999998</v>
          </cell>
          <cell r="L191">
            <v>264.70999999999998</v>
          </cell>
        </row>
        <row r="192">
          <cell r="D192" t="str">
            <v>2009/12</v>
          </cell>
          <cell r="F192">
            <v>264.70999999999998</v>
          </cell>
          <cell r="G192">
            <v>264.70999999999998</v>
          </cell>
          <cell r="L192">
            <v>264.70999999999998</v>
          </cell>
        </row>
        <row r="193">
          <cell r="C193" t="str">
            <v>Total A1200N</v>
          </cell>
          <cell r="F193">
            <v>3157.98</v>
          </cell>
          <cell r="G193">
            <v>3157.98</v>
          </cell>
          <cell r="L193">
            <v>3157.98</v>
          </cell>
        </row>
        <row r="194">
          <cell r="C194" t="str">
            <v>A1200J</v>
          </cell>
          <cell r="D194" t="str">
            <v>2009/6</v>
          </cell>
          <cell r="E194">
            <v>754.06</v>
          </cell>
          <cell r="G194">
            <v>754.06</v>
          </cell>
          <cell r="L194">
            <v>754.06</v>
          </cell>
        </row>
        <row r="195">
          <cell r="D195" t="str">
            <v>2009/2</v>
          </cell>
          <cell r="E195">
            <v>14042.59</v>
          </cell>
          <cell r="G195">
            <v>14042.59</v>
          </cell>
          <cell r="L195">
            <v>14042.59</v>
          </cell>
        </row>
        <row r="196">
          <cell r="D196" t="str">
            <v>2009/3</v>
          </cell>
          <cell r="E196">
            <v>3782.99</v>
          </cell>
          <cell r="G196">
            <v>3782.99</v>
          </cell>
          <cell r="L196">
            <v>3782.99</v>
          </cell>
        </row>
        <row r="197">
          <cell r="D197" t="str">
            <v>2009/4</v>
          </cell>
          <cell r="E197">
            <v>21619.84</v>
          </cell>
          <cell r="G197">
            <v>21619.84</v>
          </cell>
          <cell r="L197">
            <v>21619.84</v>
          </cell>
        </row>
        <row r="198">
          <cell r="D198" t="str">
            <v>2009/11</v>
          </cell>
          <cell r="E198">
            <v>12866.69</v>
          </cell>
          <cell r="G198">
            <v>12866.69</v>
          </cell>
          <cell r="L198">
            <v>12866.69</v>
          </cell>
        </row>
        <row r="199">
          <cell r="D199" t="str">
            <v>2009/12</v>
          </cell>
          <cell r="E199">
            <v>20386.560000000001</v>
          </cell>
          <cell r="G199">
            <v>20386.560000000001</v>
          </cell>
          <cell r="L199">
            <v>20386.560000000001</v>
          </cell>
        </row>
        <row r="200">
          <cell r="C200" t="str">
            <v>Total A1200J</v>
          </cell>
          <cell r="E200">
            <v>73452.73</v>
          </cell>
          <cell r="G200">
            <v>73452.73</v>
          </cell>
          <cell r="L200">
            <v>73452.73</v>
          </cell>
        </row>
        <row r="201">
          <cell r="C201" t="str">
            <v>A1200F</v>
          </cell>
          <cell r="D201" t="str">
            <v>2009/6</v>
          </cell>
          <cell r="E201">
            <v>633.39</v>
          </cell>
          <cell r="F201">
            <v>1312.17</v>
          </cell>
          <cell r="G201">
            <v>1945.56</v>
          </cell>
          <cell r="I201">
            <v>2033.6799999999998</v>
          </cell>
          <cell r="K201">
            <v>2033.6799999999998</v>
          </cell>
          <cell r="L201">
            <v>3979.24</v>
          </cell>
        </row>
        <row r="202">
          <cell r="D202" t="str">
            <v>2009/1</v>
          </cell>
          <cell r="F202">
            <v>2974.55</v>
          </cell>
          <cell r="G202">
            <v>2974.55</v>
          </cell>
          <cell r="I202">
            <v>1608.32</v>
          </cell>
          <cell r="J202">
            <v>0</v>
          </cell>
          <cell r="K202">
            <v>1608.32</v>
          </cell>
          <cell r="L202">
            <v>4582.87</v>
          </cell>
        </row>
        <row r="203">
          <cell r="D203" t="str">
            <v>2009/2</v>
          </cell>
          <cell r="E203">
            <v>776.42</v>
          </cell>
          <cell r="F203">
            <v>716.64</v>
          </cell>
          <cell r="G203">
            <v>1493.06</v>
          </cell>
          <cell r="I203">
            <v>599.25</v>
          </cell>
          <cell r="J203">
            <v>608.89</v>
          </cell>
          <cell r="K203">
            <v>1208.1399999999999</v>
          </cell>
          <cell r="L203">
            <v>2701.2</v>
          </cell>
        </row>
        <row r="204">
          <cell r="D204" t="str">
            <v>2009/3</v>
          </cell>
          <cell r="E204">
            <v>2793.8599999999997</v>
          </cell>
          <cell r="F204">
            <v>121.8</v>
          </cell>
          <cell r="G204">
            <v>2915.66</v>
          </cell>
          <cell r="I204">
            <v>1687.07</v>
          </cell>
          <cell r="K204">
            <v>1687.07</v>
          </cell>
          <cell r="L204">
            <v>4602.7299999999996</v>
          </cell>
        </row>
        <row r="205">
          <cell r="D205" t="str">
            <v>2009/4</v>
          </cell>
          <cell r="I205">
            <v>747.92000000000007</v>
          </cell>
          <cell r="K205">
            <v>747.92000000000007</v>
          </cell>
          <cell r="L205">
            <v>747.92000000000007</v>
          </cell>
        </row>
        <row r="206">
          <cell r="D206" t="str">
            <v>2009/5</v>
          </cell>
          <cell r="F206">
            <v>520.28</v>
          </cell>
          <cell r="G206">
            <v>520.28</v>
          </cell>
          <cell r="I206">
            <v>1840.68</v>
          </cell>
          <cell r="K206">
            <v>1840.68</v>
          </cell>
          <cell r="L206">
            <v>2360.96</v>
          </cell>
        </row>
        <row r="207">
          <cell r="D207" t="str">
            <v>2009/7</v>
          </cell>
          <cell r="E207">
            <v>692.06</v>
          </cell>
          <cell r="F207">
            <v>293.77000000000004</v>
          </cell>
          <cell r="G207">
            <v>985.82999999999993</v>
          </cell>
          <cell r="I207">
            <v>1881.47</v>
          </cell>
          <cell r="K207">
            <v>1881.47</v>
          </cell>
          <cell r="L207">
            <v>2867.3</v>
          </cell>
        </row>
        <row r="208">
          <cell r="D208" t="str">
            <v>2009/8</v>
          </cell>
          <cell r="E208">
            <v>496.62</v>
          </cell>
          <cell r="F208">
            <v>218.64</v>
          </cell>
          <cell r="G208">
            <v>715.26</v>
          </cell>
          <cell r="I208">
            <v>1120.26</v>
          </cell>
          <cell r="K208">
            <v>1120.26</v>
          </cell>
          <cell r="L208">
            <v>1835.52</v>
          </cell>
        </row>
        <row r="209">
          <cell r="D209" t="str">
            <v>2009/9</v>
          </cell>
          <cell r="F209">
            <v>337.62</v>
          </cell>
          <cell r="G209">
            <v>337.62</v>
          </cell>
          <cell r="I209">
            <v>252.08999999999997</v>
          </cell>
          <cell r="K209">
            <v>252.08999999999997</v>
          </cell>
          <cell r="L209">
            <v>589.71</v>
          </cell>
        </row>
        <row r="210">
          <cell r="D210" t="str">
            <v>2009/10</v>
          </cell>
          <cell r="E210">
            <v>473.53</v>
          </cell>
          <cell r="F210">
            <v>4224.58</v>
          </cell>
          <cell r="G210">
            <v>4698.1099999999997</v>
          </cell>
          <cell r="I210">
            <v>1068.95</v>
          </cell>
          <cell r="K210">
            <v>1068.95</v>
          </cell>
          <cell r="L210">
            <v>5767.0599999999995</v>
          </cell>
        </row>
        <row r="211">
          <cell r="D211" t="str">
            <v>2009/11</v>
          </cell>
          <cell r="F211">
            <v>810.6</v>
          </cell>
          <cell r="G211">
            <v>810.6</v>
          </cell>
          <cell r="I211">
            <v>1970.1200000000001</v>
          </cell>
          <cell r="K211">
            <v>1970.1200000000001</v>
          </cell>
          <cell r="L211">
            <v>2780.7200000000003</v>
          </cell>
        </row>
        <row r="212">
          <cell r="D212" t="str">
            <v>2009/12</v>
          </cell>
          <cell r="E212">
            <v>1691.96</v>
          </cell>
          <cell r="F212">
            <v>4326.54</v>
          </cell>
          <cell r="G212">
            <v>6018.5</v>
          </cell>
          <cell r="I212">
            <v>1012.3600000000001</v>
          </cell>
          <cell r="K212">
            <v>1012.3600000000001</v>
          </cell>
          <cell r="L212">
            <v>7030.8600000000006</v>
          </cell>
        </row>
        <row r="213">
          <cell r="C213" t="str">
            <v>Total A1200F</v>
          </cell>
          <cell r="E213">
            <v>7557.8399999999992</v>
          </cell>
          <cell r="F213">
            <v>15857.190000000002</v>
          </cell>
          <cell r="G213">
            <v>23415.03</v>
          </cell>
          <cell r="I213">
            <v>15822.170000000002</v>
          </cell>
          <cell r="J213">
            <v>608.89</v>
          </cell>
          <cell r="K213">
            <v>16431.060000000001</v>
          </cell>
          <cell r="L213">
            <v>39846.089999999997</v>
          </cell>
        </row>
        <row r="214">
          <cell r="C214" t="str">
            <v>A1200ZC</v>
          </cell>
          <cell r="D214" t="str">
            <v>2009/6</v>
          </cell>
          <cell r="F214">
            <v>151.56</v>
          </cell>
          <cell r="G214">
            <v>151.56</v>
          </cell>
          <cell r="L214">
            <v>151.56</v>
          </cell>
        </row>
        <row r="215">
          <cell r="D215" t="str">
            <v>2009/2</v>
          </cell>
          <cell r="F215">
            <v>370.67</v>
          </cell>
          <cell r="G215">
            <v>370.67</v>
          </cell>
          <cell r="L215">
            <v>370.67</v>
          </cell>
        </row>
        <row r="216">
          <cell r="D216" t="str">
            <v>2009/4</v>
          </cell>
          <cell r="F216">
            <v>83.62</v>
          </cell>
          <cell r="G216">
            <v>83.62</v>
          </cell>
          <cell r="L216">
            <v>83.62</v>
          </cell>
        </row>
        <row r="217">
          <cell r="D217" t="str">
            <v>2009/5</v>
          </cell>
          <cell r="F217">
            <v>218.82</v>
          </cell>
          <cell r="G217">
            <v>218.82</v>
          </cell>
          <cell r="L217">
            <v>218.82</v>
          </cell>
        </row>
        <row r="218">
          <cell r="D218" t="str">
            <v>2009/8</v>
          </cell>
          <cell r="E218">
            <v>413.96</v>
          </cell>
          <cell r="G218">
            <v>413.96</v>
          </cell>
          <cell r="L218">
            <v>413.96</v>
          </cell>
        </row>
        <row r="219">
          <cell r="C219" t="str">
            <v>Total A1200ZC</v>
          </cell>
          <cell r="E219">
            <v>413.96</v>
          </cell>
          <cell r="F219">
            <v>824.67000000000007</v>
          </cell>
          <cell r="G219">
            <v>1238.6300000000001</v>
          </cell>
          <cell r="L219">
            <v>1238.6300000000001</v>
          </cell>
        </row>
        <row r="220">
          <cell r="C220" t="str">
            <v>A1200ZD</v>
          </cell>
          <cell r="D220" t="str">
            <v>2009/8</v>
          </cell>
          <cell r="F220">
            <v>2147.12</v>
          </cell>
          <cell r="G220">
            <v>2147.12</v>
          </cell>
          <cell r="L220">
            <v>2147.12</v>
          </cell>
        </row>
        <row r="221">
          <cell r="D221" t="str">
            <v>2009/9</v>
          </cell>
          <cell r="F221">
            <v>1191.1400000000001</v>
          </cell>
          <cell r="G221">
            <v>1191.1400000000001</v>
          </cell>
          <cell r="L221">
            <v>1191.1400000000001</v>
          </cell>
        </row>
        <row r="222">
          <cell r="D222" t="str">
            <v>2009/11</v>
          </cell>
          <cell r="F222">
            <v>475.43</v>
          </cell>
          <cell r="G222">
            <v>475.43</v>
          </cell>
          <cell r="L222">
            <v>475.43</v>
          </cell>
        </row>
        <row r="223">
          <cell r="D223" t="str">
            <v>2009/12</v>
          </cell>
          <cell r="F223">
            <v>817.95</v>
          </cell>
          <cell r="G223">
            <v>817.95</v>
          </cell>
          <cell r="L223">
            <v>817.95</v>
          </cell>
        </row>
        <row r="224">
          <cell r="C224" t="str">
            <v>Total A1200ZD</v>
          </cell>
          <cell r="F224">
            <v>4631.6400000000003</v>
          </cell>
          <cell r="G224">
            <v>4631.6400000000003</v>
          </cell>
          <cell r="L224">
            <v>4631.6400000000003</v>
          </cell>
        </row>
        <row r="225">
          <cell r="C225" t="str">
            <v>A1200W</v>
          </cell>
          <cell r="D225" t="str">
            <v>2009/7</v>
          </cell>
          <cell r="I225">
            <v>264.98</v>
          </cell>
          <cell r="K225">
            <v>264.98</v>
          </cell>
          <cell r="L225">
            <v>264.98</v>
          </cell>
        </row>
        <row r="226">
          <cell r="D226" t="str">
            <v>2009/8</v>
          </cell>
          <cell r="I226">
            <v>246.43</v>
          </cell>
          <cell r="K226">
            <v>246.43</v>
          </cell>
          <cell r="L226">
            <v>246.43</v>
          </cell>
        </row>
        <row r="227">
          <cell r="D227" t="str">
            <v>2009/9</v>
          </cell>
          <cell r="I227">
            <v>257.02999999999997</v>
          </cell>
          <cell r="K227">
            <v>257.02999999999997</v>
          </cell>
          <cell r="L227">
            <v>257.02999999999997</v>
          </cell>
        </row>
        <row r="228">
          <cell r="D228" t="str">
            <v>2009/10</v>
          </cell>
          <cell r="I228">
            <v>283.52999999999997</v>
          </cell>
          <cell r="K228">
            <v>283.52999999999997</v>
          </cell>
          <cell r="L228">
            <v>283.52999999999997</v>
          </cell>
        </row>
        <row r="229">
          <cell r="D229" t="str">
            <v>2009/11</v>
          </cell>
          <cell r="I229">
            <v>257.02999999999997</v>
          </cell>
          <cell r="K229">
            <v>257.02999999999997</v>
          </cell>
          <cell r="L229">
            <v>257.02999999999997</v>
          </cell>
        </row>
        <row r="230">
          <cell r="D230" t="str">
            <v>2009/12</v>
          </cell>
          <cell r="I230">
            <v>264.98</v>
          </cell>
          <cell r="K230">
            <v>264.98</v>
          </cell>
          <cell r="L230">
            <v>264.98</v>
          </cell>
        </row>
        <row r="231">
          <cell r="C231" t="str">
            <v>Total A1200W</v>
          </cell>
          <cell r="I231">
            <v>1573.98</v>
          </cell>
          <cell r="K231">
            <v>1573.98</v>
          </cell>
          <cell r="L231">
            <v>1573.98</v>
          </cell>
        </row>
        <row r="232">
          <cell r="C232" t="str">
            <v>A1200A</v>
          </cell>
          <cell r="D232" t="str">
            <v>2009/7</v>
          </cell>
          <cell r="E232">
            <v>2196.67</v>
          </cell>
          <cell r="G232">
            <v>2196.67</v>
          </cell>
          <cell r="L232">
            <v>2196.67</v>
          </cell>
        </row>
        <row r="233">
          <cell r="C233" t="str">
            <v>Total A1200A</v>
          </cell>
          <cell r="E233">
            <v>2196.67</v>
          </cell>
          <cell r="G233">
            <v>2196.67</v>
          </cell>
          <cell r="L233">
            <v>2196.67</v>
          </cell>
        </row>
        <row r="234">
          <cell r="C234" t="str">
            <v>A1200I</v>
          </cell>
          <cell r="D234" t="str">
            <v>2009/6</v>
          </cell>
          <cell r="E234">
            <v>11037.53</v>
          </cell>
          <cell r="F234">
            <v>12088.07</v>
          </cell>
          <cell r="G234">
            <v>23125.599999999999</v>
          </cell>
          <cell r="I234">
            <v>18254.730000000003</v>
          </cell>
          <cell r="K234">
            <v>18254.730000000003</v>
          </cell>
          <cell r="L234">
            <v>41380.33</v>
          </cell>
        </row>
        <row r="235">
          <cell r="D235" t="str">
            <v>2009/1</v>
          </cell>
          <cell r="F235">
            <v>780.2</v>
          </cell>
          <cell r="G235">
            <v>780.2</v>
          </cell>
          <cell r="I235">
            <v>13177.91</v>
          </cell>
          <cell r="K235">
            <v>13177.91</v>
          </cell>
          <cell r="L235">
            <v>13958.11</v>
          </cell>
        </row>
        <row r="236">
          <cell r="D236" t="str">
            <v>2009/2</v>
          </cell>
          <cell r="E236">
            <v>6088.6100000000006</v>
          </cell>
          <cell r="F236">
            <v>13654.28</v>
          </cell>
          <cell r="G236">
            <v>19742.89</v>
          </cell>
          <cell r="I236">
            <v>10843.7</v>
          </cell>
          <cell r="K236">
            <v>10843.7</v>
          </cell>
          <cell r="L236">
            <v>30586.59</v>
          </cell>
        </row>
        <row r="237">
          <cell r="D237" t="str">
            <v>2009/3</v>
          </cell>
          <cell r="E237">
            <v>848.82</v>
          </cell>
          <cell r="F237">
            <v>7121.23</v>
          </cell>
          <cell r="G237">
            <v>7970.0499999999993</v>
          </cell>
          <cell r="I237">
            <v>9988.4599999999991</v>
          </cell>
          <cell r="K237">
            <v>9988.4599999999991</v>
          </cell>
          <cell r="L237">
            <v>17958.509999999998</v>
          </cell>
        </row>
        <row r="238">
          <cell r="D238" t="str">
            <v>2009/4</v>
          </cell>
          <cell r="F238">
            <v>3646.6</v>
          </cell>
          <cell r="G238">
            <v>3646.6</v>
          </cell>
          <cell r="I238">
            <v>4907.5200000000004</v>
          </cell>
          <cell r="K238">
            <v>4907.5200000000004</v>
          </cell>
          <cell r="L238">
            <v>8554.1200000000008</v>
          </cell>
        </row>
        <row r="239">
          <cell r="D239" t="str">
            <v>2009/5</v>
          </cell>
          <cell r="E239">
            <v>4813.67</v>
          </cell>
          <cell r="F239">
            <v>6164.99</v>
          </cell>
          <cell r="G239">
            <v>10978.66</v>
          </cell>
          <cell r="I239">
            <v>21255.629999999997</v>
          </cell>
          <cell r="K239">
            <v>21255.629999999997</v>
          </cell>
          <cell r="L239">
            <v>32234.289999999997</v>
          </cell>
        </row>
        <row r="240">
          <cell r="D240" t="str">
            <v>2009/7</v>
          </cell>
          <cell r="E240">
            <v>6536.91</v>
          </cell>
          <cell r="F240">
            <v>13331.21</v>
          </cell>
          <cell r="G240">
            <v>19868.12</v>
          </cell>
          <cell r="I240">
            <v>13552.169999999996</v>
          </cell>
          <cell r="K240">
            <v>13552.169999999996</v>
          </cell>
          <cell r="L240">
            <v>33420.289999999994</v>
          </cell>
        </row>
        <row r="241">
          <cell r="D241" t="str">
            <v>2009/8</v>
          </cell>
          <cell r="E241">
            <v>12761.939999999999</v>
          </cell>
          <cell r="F241">
            <v>5271.31</v>
          </cell>
          <cell r="G241">
            <v>18033.25</v>
          </cell>
          <cell r="I241">
            <v>13690.99</v>
          </cell>
          <cell r="K241">
            <v>13690.99</v>
          </cell>
          <cell r="L241">
            <v>31724.239999999998</v>
          </cell>
        </row>
        <row r="242">
          <cell r="D242" t="str">
            <v>2009/9</v>
          </cell>
          <cell r="E242">
            <v>5273.7300000000005</v>
          </cell>
          <cell r="F242">
            <v>5413.4999999999991</v>
          </cell>
          <cell r="G242">
            <v>10687.23</v>
          </cell>
          <cell r="I242">
            <v>3155.9399999999996</v>
          </cell>
          <cell r="K242">
            <v>3155.9399999999996</v>
          </cell>
          <cell r="L242">
            <v>13843.169999999998</v>
          </cell>
        </row>
        <row r="243">
          <cell r="D243" t="str">
            <v>2009/10</v>
          </cell>
          <cell r="E243">
            <v>16197.46</v>
          </cell>
          <cell r="F243">
            <v>15174.060000000001</v>
          </cell>
          <cell r="G243">
            <v>31371.52</v>
          </cell>
          <cell r="I243">
            <v>5095.7299999999996</v>
          </cell>
          <cell r="K243">
            <v>5095.7299999999996</v>
          </cell>
          <cell r="L243">
            <v>36467.25</v>
          </cell>
        </row>
        <row r="244">
          <cell r="D244" t="str">
            <v>2009/11</v>
          </cell>
          <cell r="E244">
            <v>18024.809999999998</v>
          </cell>
          <cell r="F244">
            <v>10244.83</v>
          </cell>
          <cell r="G244">
            <v>28269.64</v>
          </cell>
          <cell r="I244">
            <v>10913</v>
          </cell>
          <cell r="K244">
            <v>10913</v>
          </cell>
          <cell r="L244">
            <v>39182.639999999999</v>
          </cell>
        </row>
        <row r="245">
          <cell r="D245" t="str">
            <v>2009/12</v>
          </cell>
          <cell r="E245">
            <v>5693.96</v>
          </cell>
          <cell r="F245">
            <v>6695.65</v>
          </cell>
          <cell r="G245">
            <v>12389.61</v>
          </cell>
          <cell r="I245">
            <v>8316.69</v>
          </cell>
          <cell r="K245">
            <v>8316.69</v>
          </cell>
          <cell r="L245">
            <v>20706.300000000003</v>
          </cell>
        </row>
        <row r="246">
          <cell r="C246" t="str">
            <v>Total A1200I</v>
          </cell>
          <cell r="E246">
            <v>87277.440000000002</v>
          </cell>
          <cell r="F246">
            <v>99585.929999999978</v>
          </cell>
          <cell r="G246">
            <v>186863.37</v>
          </cell>
          <cell r="I246">
            <v>133152.47</v>
          </cell>
          <cell r="K246">
            <v>133152.47</v>
          </cell>
          <cell r="L246">
            <v>320015.83999999997</v>
          </cell>
        </row>
        <row r="247">
          <cell r="C247" t="str">
            <v>A1200ZF</v>
          </cell>
          <cell r="D247" t="str">
            <v>2009/5</v>
          </cell>
          <cell r="E247">
            <v>33926.33</v>
          </cell>
          <cell r="G247">
            <v>33926.33</v>
          </cell>
          <cell r="L247">
            <v>33926.33</v>
          </cell>
        </row>
        <row r="248">
          <cell r="C248" t="str">
            <v>Total A1200ZF</v>
          </cell>
          <cell r="E248">
            <v>33926.33</v>
          </cell>
          <cell r="G248">
            <v>33926.33</v>
          </cell>
          <cell r="L248">
            <v>33926.33</v>
          </cell>
        </row>
        <row r="249">
          <cell r="C249" t="str">
            <v>A1200ZL</v>
          </cell>
          <cell r="D249" t="str">
            <v>2009/6</v>
          </cell>
          <cell r="F249">
            <v>153.62</v>
          </cell>
          <cell r="G249">
            <v>153.62</v>
          </cell>
          <cell r="I249">
            <v>214.94</v>
          </cell>
          <cell r="K249">
            <v>214.94</v>
          </cell>
          <cell r="L249">
            <v>368.56</v>
          </cell>
        </row>
        <row r="250">
          <cell r="D250" t="str">
            <v>2009/1</v>
          </cell>
          <cell r="F250">
            <v>1327.9499999999998</v>
          </cell>
          <cell r="G250">
            <v>1327.9499999999998</v>
          </cell>
          <cell r="I250">
            <v>798.32999999999993</v>
          </cell>
          <cell r="K250">
            <v>798.32999999999993</v>
          </cell>
          <cell r="L250">
            <v>2126.2799999999997</v>
          </cell>
        </row>
        <row r="251">
          <cell r="D251" t="str">
            <v>2009/3</v>
          </cell>
          <cell r="E251">
            <v>471.03</v>
          </cell>
          <cell r="G251">
            <v>471.03</v>
          </cell>
          <cell r="I251">
            <v>1465.1599999999999</v>
          </cell>
          <cell r="K251">
            <v>1465.1599999999999</v>
          </cell>
          <cell r="L251">
            <v>1936.1899999999998</v>
          </cell>
        </row>
        <row r="252">
          <cell r="D252" t="str">
            <v>2009/4</v>
          </cell>
          <cell r="F252">
            <v>513.04</v>
          </cell>
          <cell r="G252">
            <v>513.04</v>
          </cell>
          <cell r="I252">
            <v>466.29</v>
          </cell>
          <cell r="K252">
            <v>466.29</v>
          </cell>
          <cell r="L252">
            <v>979.32999999999993</v>
          </cell>
        </row>
        <row r="253">
          <cell r="D253" t="str">
            <v>2009/5</v>
          </cell>
          <cell r="F253">
            <v>799.68999999999994</v>
          </cell>
          <cell r="G253">
            <v>799.68999999999994</v>
          </cell>
          <cell r="I253">
            <v>1867.8600000000001</v>
          </cell>
          <cell r="K253">
            <v>1867.8600000000001</v>
          </cell>
          <cell r="L253">
            <v>2667.55</v>
          </cell>
        </row>
        <row r="254">
          <cell r="D254" t="str">
            <v>2009/7</v>
          </cell>
          <cell r="F254">
            <v>377.12</v>
          </cell>
          <cell r="G254">
            <v>377.12</v>
          </cell>
          <cell r="I254">
            <v>1208.5300000000002</v>
          </cell>
          <cell r="K254">
            <v>1208.5300000000002</v>
          </cell>
          <cell r="L254">
            <v>1585.65</v>
          </cell>
        </row>
        <row r="255">
          <cell r="D255" t="str">
            <v>2009/8</v>
          </cell>
          <cell r="F255">
            <v>331.01</v>
          </cell>
          <cell r="G255">
            <v>331.01</v>
          </cell>
          <cell r="I255">
            <v>1537.38</v>
          </cell>
          <cell r="K255">
            <v>1537.38</v>
          </cell>
          <cell r="L255">
            <v>1868.39</v>
          </cell>
        </row>
        <row r="256">
          <cell r="D256" t="str">
            <v>2009/9</v>
          </cell>
          <cell r="F256">
            <v>1444.44</v>
          </cell>
          <cell r="G256">
            <v>1444.44</v>
          </cell>
          <cell r="I256">
            <v>1190.5</v>
          </cell>
          <cell r="K256">
            <v>1190.5</v>
          </cell>
          <cell r="L256">
            <v>2634.94</v>
          </cell>
        </row>
        <row r="257">
          <cell r="D257" t="str">
            <v>2009/10</v>
          </cell>
          <cell r="I257">
            <v>1035.8899999999999</v>
          </cell>
          <cell r="K257">
            <v>1035.8899999999999</v>
          </cell>
          <cell r="L257">
            <v>1035.8899999999999</v>
          </cell>
        </row>
        <row r="258">
          <cell r="D258" t="str">
            <v>2009/11</v>
          </cell>
          <cell r="E258">
            <v>161.08000000000001</v>
          </cell>
          <cell r="F258">
            <v>308.85000000000002</v>
          </cell>
          <cell r="G258">
            <v>469.93000000000006</v>
          </cell>
          <cell r="I258">
            <v>994.14</v>
          </cell>
          <cell r="K258">
            <v>994.14</v>
          </cell>
          <cell r="L258">
            <v>1464.0700000000002</v>
          </cell>
        </row>
        <row r="259">
          <cell r="D259" t="str">
            <v>2009/12</v>
          </cell>
          <cell r="F259">
            <v>232.81</v>
          </cell>
          <cell r="G259">
            <v>232.81</v>
          </cell>
          <cell r="I259">
            <v>1154.8600000000001</v>
          </cell>
          <cell r="K259">
            <v>1154.8600000000001</v>
          </cell>
          <cell r="L259">
            <v>1387.67</v>
          </cell>
        </row>
        <row r="260">
          <cell r="C260" t="str">
            <v>Total A1200ZL</v>
          </cell>
          <cell r="E260">
            <v>632.11</v>
          </cell>
          <cell r="F260">
            <v>5488.53</v>
          </cell>
          <cell r="G260">
            <v>6120.64</v>
          </cell>
          <cell r="I260">
            <v>11933.880000000001</v>
          </cell>
          <cell r="K260">
            <v>11933.880000000001</v>
          </cell>
          <cell r="L260">
            <v>18054.519999999997</v>
          </cell>
        </row>
        <row r="261">
          <cell r="C261" t="str">
            <v>A1200AH</v>
          </cell>
          <cell r="D261" t="str">
            <v>2009/9</v>
          </cell>
          <cell r="E261">
            <v>2262.5100000000002</v>
          </cell>
          <cell r="G261">
            <v>2262.5100000000002</v>
          </cell>
          <cell r="L261">
            <v>2262.5100000000002</v>
          </cell>
        </row>
        <row r="262">
          <cell r="D262" t="str">
            <v>2009/10</v>
          </cell>
          <cell r="F262">
            <v>1318.1</v>
          </cell>
          <cell r="G262">
            <v>1318.1</v>
          </cell>
          <cell r="I262">
            <v>2902.5</v>
          </cell>
          <cell r="K262">
            <v>2902.5</v>
          </cell>
          <cell r="L262">
            <v>4220.6000000000004</v>
          </cell>
        </row>
        <row r="263">
          <cell r="D263" t="str">
            <v>2009/11</v>
          </cell>
          <cell r="F263">
            <v>997.86</v>
          </cell>
          <cell r="G263">
            <v>997.86</v>
          </cell>
          <cell r="I263">
            <v>1597.5</v>
          </cell>
          <cell r="K263">
            <v>1597.5</v>
          </cell>
          <cell r="L263">
            <v>2595.36</v>
          </cell>
        </row>
        <row r="264">
          <cell r="D264" t="str">
            <v>2009/12</v>
          </cell>
          <cell r="F264">
            <v>379.82</v>
          </cell>
          <cell r="G264">
            <v>379.82</v>
          </cell>
          <cell r="L264">
            <v>379.82</v>
          </cell>
        </row>
        <row r="265">
          <cell r="C265" t="str">
            <v>Total A1200AH</v>
          </cell>
          <cell r="E265">
            <v>2262.5100000000002</v>
          </cell>
          <cell r="F265">
            <v>2695.78</v>
          </cell>
          <cell r="G265">
            <v>4958.29</v>
          </cell>
          <cell r="I265">
            <v>4500</v>
          </cell>
          <cell r="K265">
            <v>4500</v>
          </cell>
          <cell r="L265">
            <v>9458.2900000000009</v>
          </cell>
        </row>
        <row r="266">
          <cell r="C266" t="str">
            <v>A1200AF</v>
          </cell>
          <cell r="D266" t="str">
            <v>2009/11</v>
          </cell>
          <cell r="F266">
            <v>3150</v>
          </cell>
          <cell r="G266">
            <v>3150</v>
          </cell>
          <cell r="L266">
            <v>3150</v>
          </cell>
        </row>
        <row r="267">
          <cell r="C267" t="str">
            <v>Total A1200AF</v>
          </cell>
          <cell r="F267">
            <v>3150</v>
          </cell>
          <cell r="G267">
            <v>3150</v>
          </cell>
          <cell r="L267">
            <v>3150</v>
          </cell>
        </row>
        <row r="268">
          <cell r="C268" t="str">
            <v>A1200C</v>
          </cell>
          <cell r="D268" t="str">
            <v>2009/11</v>
          </cell>
          <cell r="E268">
            <v>13498.6</v>
          </cell>
          <cell r="G268">
            <v>13498.6</v>
          </cell>
          <cell r="L268">
            <v>13498.6</v>
          </cell>
        </row>
        <row r="269">
          <cell r="C269" t="str">
            <v>Total A1200C</v>
          </cell>
          <cell r="E269">
            <v>13498.6</v>
          </cell>
          <cell r="G269">
            <v>13498.6</v>
          </cell>
          <cell r="L269">
            <v>13498.6</v>
          </cell>
        </row>
        <row r="270">
          <cell r="E270">
            <v>221218.18999999997</v>
          </cell>
          <cell r="F270">
            <v>136350.80999999997</v>
          </cell>
          <cell r="G270">
            <v>357569</v>
          </cell>
          <cell r="I270">
            <v>170728.01</v>
          </cell>
          <cell r="J270">
            <v>608.89</v>
          </cell>
          <cell r="K270">
            <v>171336.90000000002</v>
          </cell>
          <cell r="L270">
            <v>528905.9</v>
          </cell>
        </row>
        <row r="271">
          <cell r="C271" t="str">
            <v>A0400G</v>
          </cell>
          <cell r="D271" t="str">
            <v>2009/6</v>
          </cell>
          <cell r="H271">
            <v>644.66999999999996</v>
          </cell>
          <cell r="K271">
            <v>644.66999999999996</v>
          </cell>
          <cell r="L271">
            <v>644.66999999999996</v>
          </cell>
        </row>
        <row r="272">
          <cell r="D272" t="str">
            <v>2009/2</v>
          </cell>
          <cell r="H272">
            <v>226.19</v>
          </cell>
          <cell r="K272">
            <v>226.19</v>
          </cell>
          <cell r="L272">
            <v>226.19</v>
          </cell>
        </row>
        <row r="273">
          <cell r="D273" t="str">
            <v>2009/5</v>
          </cell>
          <cell r="H273">
            <v>171.72</v>
          </cell>
          <cell r="K273">
            <v>171.72</v>
          </cell>
          <cell r="L273">
            <v>171.72</v>
          </cell>
        </row>
        <row r="274">
          <cell r="D274" t="str">
            <v>2009/7</v>
          </cell>
          <cell r="H274">
            <v>171.72</v>
          </cell>
          <cell r="I274">
            <v>155.99</v>
          </cell>
          <cell r="K274">
            <v>327.71000000000004</v>
          </cell>
          <cell r="L274">
            <v>327.71000000000004</v>
          </cell>
        </row>
        <row r="275">
          <cell r="D275" t="str">
            <v>2009/8</v>
          </cell>
          <cell r="H275">
            <v>452.38</v>
          </cell>
          <cell r="K275">
            <v>452.38</v>
          </cell>
          <cell r="L275">
            <v>452.38</v>
          </cell>
        </row>
        <row r="276">
          <cell r="D276" t="str">
            <v>2009/10</v>
          </cell>
          <cell r="I276">
            <v>155.99</v>
          </cell>
          <cell r="K276">
            <v>155.99</v>
          </cell>
          <cell r="L276">
            <v>155.99</v>
          </cell>
        </row>
        <row r="277">
          <cell r="D277" t="str">
            <v>2009/12</v>
          </cell>
          <cell r="I277">
            <v>112.54</v>
          </cell>
          <cell r="K277">
            <v>112.54</v>
          </cell>
          <cell r="L277">
            <v>112.54</v>
          </cell>
        </row>
        <row r="278">
          <cell r="C278" t="str">
            <v>Total A0400G</v>
          </cell>
          <cell r="H278">
            <v>1666.6799999999998</v>
          </cell>
          <cell r="I278">
            <v>424.52000000000004</v>
          </cell>
          <cell r="K278">
            <v>2091.2000000000003</v>
          </cell>
          <cell r="L278">
            <v>2091.2000000000003</v>
          </cell>
        </row>
        <row r="279">
          <cell r="C279" t="str">
            <v>A0400F</v>
          </cell>
          <cell r="D279" t="str">
            <v>2009/9</v>
          </cell>
          <cell r="I279">
            <v>196.66</v>
          </cell>
          <cell r="K279">
            <v>196.66</v>
          </cell>
          <cell r="L279">
            <v>196.66</v>
          </cell>
        </row>
        <row r="280">
          <cell r="D280" t="str">
            <v>2009/10</v>
          </cell>
          <cell r="I280">
            <v>196.66</v>
          </cell>
          <cell r="K280">
            <v>196.66</v>
          </cell>
          <cell r="L280">
            <v>196.66</v>
          </cell>
        </row>
        <row r="281">
          <cell r="D281" t="str">
            <v>2009/11</v>
          </cell>
          <cell r="I281">
            <v>196.66</v>
          </cell>
          <cell r="K281">
            <v>196.66</v>
          </cell>
          <cell r="L281">
            <v>196.66</v>
          </cell>
        </row>
        <row r="282">
          <cell r="C282" t="str">
            <v>Total A0400F</v>
          </cell>
          <cell r="I282">
            <v>589.98</v>
          </cell>
          <cell r="K282">
            <v>589.98</v>
          </cell>
          <cell r="L282">
            <v>589.98</v>
          </cell>
        </row>
        <row r="283">
          <cell r="C283" t="str">
            <v>A0400A</v>
          </cell>
          <cell r="D283" t="str">
            <v>2009/6</v>
          </cell>
          <cell r="E283">
            <v>3760.16</v>
          </cell>
          <cell r="G283">
            <v>3760.16</v>
          </cell>
          <cell r="L283">
            <v>3760.16</v>
          </cell>
        </row>
        <row r="284">
          <cell r="D284" t="str">
            <v>2009/5</v>
          </cell>
          <cell r="E284">
            <v>5151.1000000000004</v>
          </cell>
          <cell r="G284">
            <v>5151.1000000000004</v>
          </cell>
          <cell r="L284">
            <v>5151.1000000000004</v>
          </cell>
        </row>
        <row r="285">
          <cell r="C285" t="str">
            <v>Total A0400A</v>
          </cell>
          <cell r="E285">
            <v>8911.26</v>
          </cell>
          <cell r="G285">
            <v>8911.26</v>
          </cell>
          <cell r="L285">
            <v>8911.26</v>
          </cell>
        </row>
        <row r="286">
          <cell r="C286" t="str">
            <v>A0400B</v>
          </cell>
          <cell r="D286" t="str">
            <v>2009/5</v>
          </cell>
          <cell r="F286">
            <v>345.03</v>
          </cell>
          <cell r="G286">
            <v>345.03</v>
          </cell>
          <cell r="L286">
            <v>345.03</v>
          </cell>
        </row>
        <row r="287">
          <cell r="D287" t="str">
            <v>2009/8</v>
          </cell>
          <cell r="F287">
            <v>1725.15</v>
          </cell>
          <cell r="G287">
            <v>1725.15</v>
          </cell>
          <cell r="L287">
            <v>1725.15</v>
          </cell>
        </row>
        <row r="288">
          <cell r="D288" t="str">
            <v>2009/11</v>
          </cell>
          <cell r="F288">
            <v>1380.12</v>
          </cell>
          <cell r="G288">
            <v>1380.12</v>
          </cell>
          <cell r="L288">
            <v>1380.12</v>
          </cell>
        </row>
        <row r="289">
          <cell r="C289" t="str">
            <v>Total A0400B</v>
          </cell>
          <cell r="F289">
            <v>3450.3</v>
          </cell>
          <cell r="G289">
            <v>3450.3</v>
          </cell>
          <cell r="L289">
            <v>3450.3</v>
          </cell>
        </row>
        <row r="290">
          <cell r="E290">
            <v>8911.26</v>
          </cell>
          <cell r="F290">
            <v>3450.3</v>
          </cell>
          <cell r="G290">
            <v>12361.560000000001</v>
          </cell>
          <cell r="H290">
            <v>1666.6799999999998</v>
          </cell>
          <cell r="I290">
            <v>1014.5</v>
          </cell>
          <cell r="K290">
            <v>2681.18</v>
          </cell>
          <cell r="L290">
            <v>15042.740000000002</v>
          </cell>
        </row>
        <row r="291">
          <cell r="C291" t="str">
            <v>A0900H</v>
          </cell>
          <cell r="D291" t="str">
            <v>2009/11</v>
          </cell>
          <cell r="E291">
            <v>1592.14</v>
          </cell>
          <cell r="G291">
            <v>1592.14</v>
          </cell>
          <cell r="L291">
            <v>1592.14</v>
          </cell>
        </row>
        <row r="292">
          <cell r="C292" t="str">
            <v>Total A0900H</v>
          </cell>
          <cell r="E292">
            <v>1592.14</v>
          </cell>
          <cell r="G292">
            <v>1592.14</v>
          </cell>
          <cell r="L292">
            <v>1592.14</v>
          </cell>
        </row>
        <row r="293">
          <cell r="C293" t="str">
            <v>A0900I</v>
          </cell>
          <cell r="D293" t="str">
            <v>2009/6</v>
          </cell>
          <cell r="E293">
            <v>3168.17</v>
          </cell>
          <cell r="F293">
            <v>143.05000000000001</v>
          </cell>
          <cell r="G293">
            <v>3311.2200000000003</v>
          </cell>
          <cell r="L293">
            <v>3311.2200000000003</v>
          </cell>
        </row>
        <row r="294">
          <cell r="D294" t="str">
            <v>2009/1</v>
          </cell>
          <cell r="F294">
            <v>948.56</v>
          </cell>
          <cell r="G294">
            <v>948.56</v>
          </cell>
          <cell r="L294">
            <v>948.56</v>
          </cell>
        </row>
        <row r="295">
          <cell r="D295" t="str">
            <v>2009/2</v>
          </cell>
          <cell r="F295">
            <v>4562.2400000000007</v>
          </cell>
          <cell r="G295">
            <v>4562.2400000000007</v>
          </cell>
          <cell r="L295">
            <v>4562.2400000000007</v>
          </cell>
        </row>
        <row r="296">
          <cell r="D296" t="str">
            <v>2009/3</v>
          </cell>
          <cell r="F296">
            <v>773.93</v>
          </cell>
          <cell r="G296">
            <v>773.93</v>
          </cell>
          <cell r="L296">
            <v>773.93</v>
          </cell>
        </row>
        <row r="297">
          <cell r="D297" t="str">
            <v>2009/5</v>
          </cell>
          <cell r="E297">
            <v>3882.07</v>
          </cell>
          <cell r="F297">
            <v>2565.75</v>
          </cell>
          <cell r="G297">
            <v>6447.82</v>
          </cell>
          <cell r="L297">
            <v>6447.82</v>
          </cell>
        </row>
        <row r="298">
          <cell r="D298" t="str">
            <v>2009/7</v>
          </cell>
          <cell r="F298">
            <v>513.15</v>
          </cell>
          <cell r="G298">
            <v>513.15</v>
          </cell>
          <cell r="L298">
            <v>513.15</v>
          </cell>
        </row>
        <row r="299">
          <cell r="D299" t="str">
            <v>2009/9</v>
          </cell>
          <cell r="F299">
            <v>1270.26</v>
          </cell>
          <cell r="G299">
            <v>1270.26</v>
          </cell>
          <cell r="L299">
            <v>1270.26</v>
          </cell>
        </row>
        <row r="300">
          <cell r="D300" t="str">
            <v>2009/11</v>
          </cell>
          <cell r="F300">
            <v>963.44</v>
          </cell>
          <cell r="G300">
            <v>963.44</v>
          </cell>
          <cell r="L300">
            <v>963.44</v>
          </cell>
        </row>
        <row r="301">
          <cell r="D301" t="str">
            <v>2009/12</v>
          </cell>
          <cell r="E301">
            <v>1799.73</v>
          </cell>
          <cell r="F301">
            <v>481.72</v>
          </cell>
          <cell r="G301">
            <v>2281.4499999999998</v>
          </cell>
          <cell r="L301">
            <v>2281.4499999999998</v>
          </cell>
        </row>
        <row r="302">
          <cell r="C302" t="str">
            <v>Total A0900I</v>
          </cell>
          <cell r="E302">
            <v>8849.9699999999993</v>
          </cell>
          <cell r="F302">
            <v>12222.1</v>
          </cell>
          <cell r="G302">
            <v>21072.07</v>
          </cell>
          <cell r="L302">
            <v>21072.07</v>
          </cell>
        </row>
        <row r="303">
          <cell r="C303" t="str">
            <v>A0900K</v>
          </cell>
          <cell r="D303" t="str">
            <v>2009/6</v>
          </cell>
          <cell r="I303">
            <v>1193.04</v>
          </cell>
          <cell r="K303">
            <v>1193.04</v>
          </cell>
          <cell r="L303">
            <v>1193.04</v>
          </cell>
        </row>
        <row r="304">
          <cell r="D304" t="str">
            <v>2009/1</v>
          </cell>
          <cell r="F304">
            <v>370.68</v>
          </cell>
          <cell r="G304">
            <v>370.68</v>
          </cell>
          <cell r="I304">
            <v>517.26</v>
          </cell>
          <cell r="K304">
            <v>517.26</v>
          </cell>
          <cell r="L304">
            <v>887.94</v>
          </cell>
        </row>
        <row r="305">
          <cell r="D305" t="str">
            <v>2009/2</v>
          </cell>
          <cell r="F305">
            <v>370.68</v>
          </cell>
          <cell r="G305">
            <v>370.68</v>
          </cell>
          <cell r="L305">
            <v>370.68</v>
          </cell>
        </row>
        <row r="306">
          <cell r="D306" t="str">
            <v>2009/3</v>
          </cell>
          <cell r="I306">
            <v>258.63</v>
          </cell>
          <cell r="K306">
            <v>258.63</v>
          </cell>
          <cell r="L306">
            <v>258.63</v>
          </cell>
        </row>
        <row r="307">
          <cell r="D307" t="str">
            <v>2009/4</v>
          </cell>
          <cell r="I307">
            <v>283.32</v>
          </cell>
          <cell r="K307">
            <v>283.32</v>
          </cell>
          <cell r="L307">
            <v>283.32</v>
          </cell>
        </row>
        <row r="308">
          <cell r="D308" t="str">
            <v>2009/5</v>
          </cell>
          <cell r="I308">
            <v>658.92</v>
          </cell>
          <cell r="K308">
            <v>658.92</v>
          </cell>
          <cell r="L308">
            <v>658.92</v>
          </cell>
        </row>
        <row r="309">
          <cell r="D309" t="str">
            <v>2009/7</v>
          </cell>
          <cell r="F309">
            <v>929.86</v>
          </cell>
          <cell r="G309">
            <v>929.86</v>
          </cell>
          <cell r="I309">
            <v>474.04999999999995</v>
          </cell>
          <cell r="K309">
            <v>474.04999999999995</v>
          </cell>
          <cell r="L309">
            <v>1403.9099999999999</v>
          </cell>
        </row>
        <row r="310">
          <cell r="D310" t="str">
            <v>2009/8</v>
          </cell>
          <cell r="E310">
            <v>7000</v>
          </cell>
          <cell r="G310">
            <v>7000</v>
          </cell>
          <cell r="I310">
            <v>746.29</v>
          </cell>
          <cell r="K310">
            <v>746.29</v>
          </cell>
          <cell r="L310">
            <v>7746.29</v>
          </cell>
        </row>
        <row r="311">
          <cell r="D311" t="str">
            <v>2009/9</v>
          </cell>
          <cell r="F311">
            <v>2195.8599999999997</v>
          </cell>
          <cell r="G311">
            <v>2195.8599999999997</v>
          </cell>
          <cell r="I311">
            <v>1650.72</v>
          </cell>
          <cell r="K311">
            <v>1650.72</v>
          </cell>
          <cell r="L311">
            <v>3846.58</v>
          </cell>
        </row>
        <row r="312">
          <cell r="D312" t="str">
            <v>2009/10</v>
          </cell>
          <cell r="F312">
            <v>1007.33</v>
          </cell>
          <cell r="G312">
            <v>1007.33</v>
          </cell>
          <cell r="I312">
            <v>1782.01</v>
          </cell>
          <cell r="K312">
            <v>1782.01</v>
          </cell>
          <cell r="L312">
            <v>2789.34</v>
          </cell>
        </row>
        <row r="313">
          <cell r="D313" t="str">
            <v>2009/11</v>
          </cell>
          <cell r="I313">
            <v>180.82</v>
          </cell>
          <cell r="K313">
            <v>180.82</v>
          </cell>
          <cell r="L313">
            <v>180.82</v>
          </cell>
        </row>
        <row r="314">
          <cell r="C314" t="str">
            <v>Total A0900K</v>
          </cell>
          <cell r="E314">
            <v>7000</v>
          </cell>
          <cell r="F314">
            <v>4874.41</v>
          </cell>
          <cell r="G314">
            <v>11874.409999999998</v>
          </cell>
          <cell r="I314">
            <v>7745.06</v>
          </cell>
          <cell r="K314">
            <v>7745.06</v>
          </cell>
          <cell r="L314">
            <v>19619.469999999998</v>
          </cell>
        </row>
        <row r="315">
          <cell r="C315" t="str">
            <v>A0900J</v>
          </cell>
          <cell r="D315" t="str">
            <v>2009/6</v>
          </cell>
          <cell r="I315">
            <v>303.62</v>
          </cell>
          <cell r="K315">
            <v>303.62</v>
          </cell>
          <cell r="L315">
            <v>303.62</v>
          </cell>
        </row>
        <row r="316">
          <cell r="D316" t="str">
            <v>2009/1</v>
          </cell>
          <cell r="I316">
            <v>303.62</v>
          </cell>
          <cell r="K316">
            <v>303.62</v>
          </cell>
          <cell r="L316">
            <v>303.62</v>
          </cell>
        </row>
        <row r="317">
          <cell r="D317" t="str">
            <v>2009/2</v>
          </cell>
          <cell r="I317">
            <v>303.62</v>
          </cell>
          <cell r="K317">
            <v>303.62</v>
          </cell>
          <cell r="L317">
            <v>303.62</v>
          </cell>
        </row>
        <row r="318">
          <cell r="D318" t="str">
            <v>2009/3</v>
          </cell>
          <cell r="I318">
            <v>303.62</v>
          </cell>
          <cell r="K318">
            <v>303.62</v>
          </cell>
          <cell r="L318">
            <v>303.62</v>
          </cell>
        </row>
        <row r="319">
          <cell r="D319" t="str">
            <v>2009/5</v>
          </cell>
          <cell r="I319">
            <v>607.24</v>
          </cell>
          <cell r="K319">
            <v>607.24</v>
          </cell>
          <cell r="L319">
            <v>607.24</v>
          </cell>
        </row>
        <row r="320">
          <cell r="C320" t="str">
            <v>Total A0900J</v>
          </cell>
          <cell r="I320">
            <v>1821.72</v>
          </cell>
          <cell r="K320">
            <v>1821.72</v>
          </cell>
          <cell r="L320">
            <v>1821.72</v>
          </cell>
        </row>
        <row r="321">
          <cell r="E321">
            <v>17442.11</v>
          </cell>
          <cell r="F321">
            <v>17096.510000000002</v>
          </cell>
          <cell r="G321">
            <v>34538.620000000003</v>
          </cell>
          <cell r="I321">
            <v>9566.7800000000025</v>
          </cell>
          <cell r="K321">
            <v>9566.7800000000025</v>
          </cell>
          <cell r="L321">
            <v>44105.400000000009</v>
          </cell>
        </row>
        <row r="322">
          <cell r="C322" t="str">
            <v>A1100A</v>
          </cell>
          <cell r="D322" t="str">
            <v>2009/5</v>
          </cell>
          <cell r="I322">
            <v>1018.56</v>
          </cell>
          <cell r="K322">
            <v>1018.56</v>
          </cell>
          <cell r="L322">
            <v>1018.56</v>
          </cell>
        </row>
        <row r="323">
          <cell r="D323" t="str">
            <v>2009/7</v>
          </cell>
          <cell r="F323">
            <v>637.20000000000005</v>
          </cell>
          <cell r="G323">
            <v>637.20000000000005</v>
          </cell>
          <cell r="I323">
            <v>521.16</v>
          </cell>
          <cell r="K323">
            <v>521.16</v>
          </cell>
          <cell r="L323">
            <v>1158.3600000000001</v>
          </cell>
        </row>
        <row r="324">
          <cell r="D324" t="str">
            <v>2009/9</v>
          </cell>
          <cell r="I324">
            <v>35.4</v>
          </cell>
          <cell r="K324">
            <v>35.4</v>
          </cell>
          <cell r="L324">
            <v>35.4</v>
          </cell>
        </row>
        <row r="325">
          <cell r="D325" t="str">
            <v>2009/12</v>
          </cell>
          <cell r="E325">
            <v>746.22</v>
          </cell>
          <cell r="F325">
            <v>637.20000000000005</v>
          </cell>
          <cell r="G325">
            <v>1383.42</v>
          </cell>
          <cell r="L325">
            <v>1383.42</v>
          </cell>
        </row>
        <row r="326">
          <cell r="C326" t="str">
            <v>Total A1100A</v>
          </cell>
          <cell r="E326">
            <v>746.22</v>
          </cell>
          <cell r="F326">
            <v>1274.4000000000001</v>
          </cell>
          <cell r="G326">
            <v>2020.6200000000001</v>
          </cell>
          <cell r="I326">
            <v>1575.12</v>
          </cell>
          <cell r="K326">
            <v>1575.12</v>
          </cell>
          <cell r="L326">
            <v>3595.7400000000002</v>
          </cell>
        </row>
        <row r="327">
          <cell r="E327">
            <v>746.22</v>
          </cell>
          <cell r="F327">
            <v>1274.4000000000001</v>
          </cell>
          <cell r="G327">
            <v>2020.6200000000001</v>
          </cell>
          <cell r="I327">
            <v>1575.12</v>
          </cell>
          <cell r="K327">
            <v>1575.12</v>
          </cell>
          <cell r="L327">
            <v>3595.7400000000002</v>
          </cell>
        </row>
        <row r="328">
          <cell r="C328" t="str">
            <v>A0200D</v>
          </cell>
          <cell r="D328" t="str">
            <v>2009/6</v>
          </cell>
          <cell r="I328">
            <v>2476.5999999999995</v>
          </cell>
          <cell r="K328">
            <v>2476.5999999999995</v>
          </cell>
          <cell r="L328">
            <v>2476.5999999999995</v>
          </cell>
        </row>
        <row r="329">
          <cell r="D329" t="str">
            <v>2009/1</v>
          </cell>
          <cell r="E329">
            <v>6855.14</v>
          </cell>
          <cell r="G329">
            <v>6855.14</v>
          </cell>
          <cell r="I329">
            <v>1551.43</v>
          </cell>
          <cell r="K329">
            <v>1551.43</v>
          </cell>
          <cell r="L329">
            <v>8406.57</v>
          </cell>
        </row>
        <row r="330">
          <cell r="D330" t="str">
            <v>2009/2</v>
          </cell>
          <cell r="E330">
            <v>11569.89</v>
          </cell>
          <cell r="G330">
            <v>11569.89</v>
          </cell>
          <cell r="I330">
            <v>2504.83</v>
          </cell>
          <cell r="K330">
            <v>2504.83</v>
          </cell>
          <cell r="L330">
            <v>14074.72</v>
          </cell>
        </row>
        <row r="331">
          <cell r="D331" t="str">
            <v>2009/3</v>
          </cell>
          <cell r="I331">
            <v>1601.56</v>
          </cell>
          <cell r="K331">
            <v>1601.56</v>
          </cell>
          <cell r="L331">
            <v>1601.56</v>
          </cell>
        </row>
        <row r="332">
          <cell r="D332" t="str">
            <v>2009/4</v>
          </cell>
          <cell r="I332">
            <v>1055.3399999999999</v>
          </cell>
          <cell r="K332">
            <v>1055.3399999999999</v>
          </cell>
          <cell r="L332">
            <v>1055.3399999999999</v>
          </cell>
        </row>
        <row r="333">
          <cell r="D333" t="str">
            <v>2009/5</v>
          </cell>
          <cell r="I333">
            <v>1100.68</v>
          </cell>
          <cell r="K333">
            <v>1100.68</v>
          </cell>
          <cell r="L333">
            <v>1100.68</v>
          </cell>
        </row>
        <row r="334">
          <cell r="D334" t="str">
            <v>2009/7</v>
          </cell>
          <cell r="I334">
            <v>1023.3600000000001</v>
          </cell>
          <cell r="K334">
            <v>1023.3600000000001</v>
          </cell>
          <cell r="L334">
            <v>1023.3600000000001</v>
          </cell>
        </row>
        <row r="335">
          <cell r="D335" t="str">
            <v>2009/8</v>
          </cell>
          <cell r="I335">
            <v>1395.73</v>
          </cell>
          <cell r="K335">
            <v>1395.73</v>
          </cell>
          <cell r="L335">
            <v>1395.73</v>
          </cell>
        </row>
        <row r="336">
          <cell r="D336" t="str">
            <v>2009/9</v>
          </cell>
          <cell r="I336">
            <v>650.64</v>
          </cell>
          <cell r="K336">
            <v>650.64</v>
          </cell>
          <cell r="L336">
            <v>650.64</v>
          </cell>
        </row>
        <row r="337">
          <cell r="D337" t="str">
            <v>2009/10</v>
          </cell>
          <cell r="I337">
            <v>419.30999999999995</v>
          </cell>
          <cell r="K337">
            <v>419.30999999999995</v>
          </cell>
          <cell r="L337">
            <v>419.30999999999995</v>
          </cell>
        </row>
        <row r="338">
          <cell r="D338" t="str">
            <v>2009/11</v>
          </cell>
          <cell r="I338">
            <v>160.6</v>
          </cell>
          <cell r="K338">
            <v>160.6</v>
          </cell>
          <cell r="L338">
            <v>160.6</v>
          </cell>
        </row>
        <row r="339">
          <cell r="C339" t="str">
            <v>Total A0200D</v>
          </cell>
          <cell r="E339">
            <v>18425.03</v>
          </cell>
          <cell r="G339">
            <v>18425.03</v>
          </cell>
          <cell r="I339">
            <v>13940.08</v>
          </cell>
          <cell r="K339">
            <v>13940.08</v>
          </cell>
          <cell r="L339">
            <v>32365.11</v>
          </cell>
        </row>
        <row r="340">
          <cell r="C340" t="str">
            <v>A0200H</v>
          </cell>
          <cell r="D340" t="str">
            <v>2009/6</v>
          </cell>
          <cell r="I340">
            <v>1107.03</v>
          </cell>
          <cell r="K340">
            <v>1107.03</v>
          </cell>
          <cell r="L340">
            <v>1107.03</v>
          </cell>
        </row>
        <row r="341">
          <cell r="D341" t="str">
            <v>2009/7</v>
          </cell>
          <cell r="I341">
            <v>369.01</v>
          </cell>
          <cell r="K341">
            <v>369.01</v>
          </cell>
          <cell r="L341">
            <v>369.01</v>
          </cell>
        </row>
        <row r="342">
          <cell r="D342" t="str">
            <v>2009/8</v>
          </cell>
          <cell r="I342">
            <v>1784.03</v>
          </cell>
          <cell r="K342">
            <v>1784.03</v>
          </cell>
          <cell r="L342">
            <v>1784.03</v>
          </cell>
        </row>
        <row r="343">
          <cell r="D343" t="str">
            <v>2009/9</v>
          </cell>
          <cell r="I343">
            <v>348.67</v>
          </cell>
          <cell r="K343">
            <v>348.67</v>
          </cell>
          <cell r="L343">
            <v>348.67</v>
          </cell>
        </row>
        <row r="344">
          <cell r="D344" t="str">
            <v>2009/10</v>
          </cell>
          <cell r="I344">
            <v>348.67</v>
          </cell>
          <cell r="K344">
            <v>348.67</v>
          </cell>
          <cell r="L344">
            <v>348.67</v>
          </cell>
        </row>
        <row r="345">
          <cell r="D345" t="str">
            <v>2009/11</v>
          </cell>
          <cell r="I345">
            <v>348.67</v>
          </cell>
          <cell r="K345">
            <v>348.67</v>
          </cell>
          <cell r="L345">
            <v>348.67</v>
          </cell>
        </row>
        <row r="346">
          <cell r="C346" t="str">
            <v>Total A0200H</v>
          </cell>
          <cell r="I346">
            <v>4306.08</v>
          </cell>
          <cell r="K346">
            <v>4306.08</v>
          </cell>
          <cell r="L346">
            <v>4306.08</v>
          </cell>
        </row>
        <row r="347">
          <cell r="C347" t="str">
            <v>A0200C</v>
          </cell>
          <cell r="D347" t="str">
            <v>2009/6</v>
          </cell>
          <cell r="E347">
            <v>3747.37</v>
          </cell>
          <cell r="F347">
            <v>1386.7599999999998</v>
          </cell>
          <cell r="G347">
            <v>5134.1299999999992</v>
          </cell>
          <cell r="I347">
            <v>1391.5700000000002</v>
          </cell>
          <cell r="K347">
            <v>1391.5700000000002</v>
          </cell>
          <cell r="L347">
            <v>6525.6999999999989</v>
          </cell>
        </row>
        <row r="348">
          <cell r="D348" t="str">
            <v>2009/2</v>
          </cell>
          <cell r="I348">
            <v>2057.8200000000002</v>
          </cell>
          <cell r="K348">
            <v>2057.8200000000002</v>
          </cell>
          <cell r="L348">
            <v>2057.8200000000002</v>
          </cell>
        </row>
        <row r="349">
          <cell r="D349" t="str">
            <v>2009/3</v>
          </cell>
          <cell r="I349">
            <v>2391</v>
          </cell>
          <cell r="K349">
            <v>2391</v>
          </cell>
          <cell r="L349">
            <v>2391</v>
          </cell>
        </row>
        <row r="350">
          <cell r="D350" t="str">
            <v>2009/4</v>
          </cell>
          <cell r="I350">
            <v>1139.98</v>
          </cell>
          <cell r="K350">
            <v>1139.98</v>
          </cell>
          <cell r="L350">
            <v>1139.98</v>
          </cell>
        </row>
        <row r="351">
          <cell r="D351" t="str">
            <v>2009/5</v>
          </cell>
          <cell r="I351">
            <v>1544.2</v>
          </cell>
          <cell r="K351">
            <v>1544.2</v>
          </cell>
          <cell r="L351">
            <v>1544.2</v>
          </cell>
        </row>
        <row r="352">
          <cell r="D352" t="str">
            <v>2009/7</v>
          </cell>
          <cell r="E352">
            <v>9740.2199999999993</v>
          </cell>
          <cell r="F352">
            <v>911.42</v>
          </cell>
          <cell r="G352">
            <v>10651.64</v>
          </cell>
          <cell r="I352">
            <v>884.11</v>
          </cell>
          <cell r="K352">
            <v>884.11</v>
          </cell>
          <cell r="L352">
            <v>11535.75</v>
          </cell>
        </row>
        <row r="353">
          <cell r="D353" t="str">
            <v>2009/8</v>
          </cell>
          <cell r="F353">
            <v>589.62</v>
          </cell>
          <cell r="G353">
            <v>589.62</v>
          </cell>
          <cell r="I353">
            <v>1877.43</v>
          </cell>
          <cell r="K353">
            <v>1877.43</v>
          </cell>
          <cell r="L353">
            <v>2467.0500000000002</v>
          </cell>
        </row>
        <row r="354">
          <cell r="D354" t="str">
            <v>2009/9</v>
          </cell>
          <cell r="F354">
            <v>1520.98</v>
          </cell>
          <cell r="G354">
            <v>1520.98</v>
          </cell>
          <cell r="I354">
            <v>628.24</v>
          </cell>
          <cell r="K354">
            <v>628.24</v>
          </cell>
          <cell r="L354">
            <v>2149.2200000000003</v>
          </cell>
        </row>
        <row r="355">
          <cell r="D355" t="str">
            <v>2009/10</v>
          </cell>
          <cell r="F355">
            <v>325.12</v>
          </cell>
          <cell r="G355">
            <v>325.12</v>
          </cell>
          <cell r="I355">
            <v>309.29000000000002</v>
          </cell>
          <cell r="K355">
            <v>309.29000000000002</v>
          </cell>
          <cell r="L355">
            <v>634.41000000000008</v>
          </cell>
        </row>
        <row r="356">
          <cell r="D356" t="str">
            <v>2009/11</v>
          </cell>
          <cell r="I356">
            <v>309.29000000000002</v>
          </cell>
          <cell r="K356">
            <v>309.29000000000002</v>
          </cell>
          <cell r="L356">
            <v>309.29000000000002</v>
          </cell>
        </row>
        <row r="357">
          <cell r="D357" t="str">
            <v>2009/12</v>
          </cell>
          <cell r="F357">
            <v>1304.6199999999999</v>
          </cell>
          <cell r="G357">
            <v>1304.6199999999999</v>
          </cell>
          <cell r="I357">
            <v>309.29000000000002</v>
          </cell>
          <cell r="K357">
            <v>309.29000000000002</v>
          </cell>
          <cell r="L357">
            <v>1613.9099999999999</v>
          </cell>
        </row>
        <row r="358">
          <cell r="C358" t="str">
            <v>Total A0200C</v>
          </cell>
          <cell r="E358">
            <v>13487.59</v>
          </cell>
          <cell r="F358">
            <v>6038.5199999999995</v>
          </cell>
          <cell r="G358">
            <v>19526.109999999997</v>
          </cell>
          <cell r="I358">
            <v>12842.220000000005</v>
          </cell>
          <cell r="K358">
            <v>12842.220000000005</v>
          </cell>
          <cell r="L358">
            <v>32368.329999999998</v>
          </cell>
        </row>
        <row r="359">
          <cell r="C359" t="str">
            <v>A0200G</v>
          </cell>
          <cell r="D359" t="str">
            <v>2009/6</v>
          </cell>
          <cell r="F359">
            <v>2675.6100000000006</v>
          </cell>
          <cell r="G359">
            <v>2675.6100000000006</v>
          </cell>
          <cell r="I359">
            <v>2103.34</v>
          </cell>
          <cell r="K359">
            <v>2103.34</v>
          </cell>
          <cell r="L359">
            <v>4778.9500000000007</v>
          </cell>
        </row>
        <row r="360">
          <cell r="D360" t="str">
            <v>2009/1</v>
          </cell>
          <cell r="F360">
            <v>5271.6800000000012</v>
          </cell>
          <cell r="G360">
            <v>5271.6800000000012</v>
          </cell>
          <cell r="I360">
            <v>778.9</v>
          </cell>
          <cell r="K360">
            <v>778.9</v>
          </cell>
          <cell r="L360">
            <v>6050.5800000000008</v>
          </cell>
        </row>
        <row r="361">
          <cell r="D361" t="str">
            <v>2009/2</v>
          </cell>
          <cell r="F361">
            <v>571.70000000000005</v>
          </cell>
          <cell r="G361">
            <v>571.70000000000005</v>
          </cell>
          <cell r="I361">
            <v>370.92</v>
          </cell>
          <cell r="K361">
            <v>370.92</v>
          </cell>
          <cell r="L361">
            <v>942.62000000000012</v>
          </cell>
        </row>
        <row r="362">
          <cell r="D362" t="str">
            <v>2009/3</v>
          </cell>
          <cell r="F362">
            <v>1892.98</v>
          </cell>
          <cell r="G362">
            <v>1892.98</v>
          </cell>
          <cell r="I362">
            <v>877.98</v>
          </cell>
          <cell r="K362">
            <v>877.98</v>
          </cell>
          <cell r="L362">
            <v>2770.96</v>
          </cell>
        </row>
        <row r="363">
          <cell r="D363" t="str">
            <v>2009/4</v>
          </cell>
          <cell r="F363">
            <v>426.88</v>
          </cell>
          <cell r="G363">
            <v>426.88</v>
          </cell>
          <cell r="I363">
            <v>920.7</v>
          </cell>
          <cell r="K363">
            <v>920.7</v>
          </cell>
          <cell r="L363">
            <v>1347.58</v>
          </cell>
        </row>
        <row r="364">
          <cell r="D364" t="str">
            <v>2009/5</v>
          </cell>
          <cell r="F364">
            <v>759.57999999999993</v>
          </cell>
          <cell r="G364">
            <v>759.57999999999993</v>
          </cell>
          <cell r="I364">
            <v>1503.3600000000001</v>
          </cell>
          <cell r="K364">
            <v>1503.3600000000001</v>
          </cell>
          <cell r="L364">
            <v>2262.94</v>
          </cell>
        </row>
        <row r="365">
          <cell r="D365" t="str">
            <v>2009/7</v>
          </cell>
          <cell r="F365">
            <v>2304.8199999999997</v>
          </cell>
          <cell r="G365">
            <v>2304.8199999999997</v>
          </cell>
          <cell r="I365">
            <v>1548.02</v>
          </cell>
          <cell r="K365">
            <v>1548.02</v>
          </cell>
          <cell r="L365">
            <v>3852.8399999999997</v>
          </cell>
        </row>
        <row r="366">
          <cell r="D366" t="str">
            <v>2009/8</v>
          </cell>
          <cell r="F366">
            <v>3717.06</v>
          </cell>
          <cell r="G366">
            <v>3717.06</v>
          </cell>
          <cell r="I366">
            <v>700.76</v>
          </cell>
          <cell r="K366">
            <v>700.76</v>
          </cell>
          <cell r="L366">
            <v>4417.82</v>
          </cell>
        </row>
        <row r="367">
          <cell r="D367" t="str">
            <v>2009/9</v>
          </cell>
          <cell r="F367">
            <v>3293.5400000000004</v>
          </cell>
          <cell r="G367">
            <v>3293.5400000000004</v>
          </cell>
          <cell r="I367">
            <v>2596.02</v>
          </cell>
          <cell r="K367">
            <v>2596.02</v>
          </cell>
          <cell r="L367">
            <v>5889.56</v>
          </cell>
        </row>
        <row r="368">
          <cell r="D368" t="str">
            <v>2009/10</v>
          </cell>
          <cell r="E368">
            <v>2149.81</v>
          </cell>
          <cell r="F368">
            <v>1460.3600000000001</v>
          </cell>
          <cell r="G368">
            <v>3610.17</v>
          </cell>
          <cell r="I368">
            <v>1442.4199999999998</v>
          </cell>
          <cell r="K368">
            <v>1442.4199999999998</v>
          </cell>
          <cell r="L368">
            <v>5052.59</v>
          </cell>
        </row>
        <row r="369">
          <cell r="D369" t="str">
            <v>2009/11</v>
          </cell>
          <cell r="F369">
            <v>3148.5199999999995</v>
          </cell>
          <cell r="G369">
            <v>3148.5199999999995</v>
          </cell>
          <cell r="I369">
            <v>322.58</v>
          </cell>
          <cell r="K369">
            <v>322.58</v>
          </cell>
          <cell r="L369">
            <v>3471.0999999999995</v>
          </cell>
        </row>
        <row r="370">
          <cell r="D370" t="str">
            <v>2009/12</v>
          </cell>
          <cell r="F370">
            <v>4780.8999999999996</v>
          </cell>
          <cell r="G370">
            <v>4780.8999999999996</v>
          </cell>
          <cell r="I370">
            <v>2749.34</v>
          </cell>
          <cell r="K370">
            <v>2749.34</v>
          </cell>
          <cell r="L370">
            <v>7530.24</v>
          </cell>
        </row>
        <row r="371">
          <cell r="C371" t="str">
            <v>Total A0200G</v>
          </cell>
          <cell r="E371">
            <v>2149.81</v>
          </cell>
          <cell r="F371">
            <v>30303.630000000005</v>
          </cell>
          <cell r="G371">
            <v>32453.440000000002</v>
          </cell>
          <cell r="I371">
            <v>15914.340000000002</v>
          </cell>
          <cell r="K371">
            <v>15914.340000000002</v>
          </cell>
          <cell r="L371">
            <v>48367.78</v>
          </cell>
        </row>
        <row r="372">
          <cell r="E372">
            <v>34062.429999999993</v>
          </cell>
          <cell r="F372">
            <v>36342.150000000009</v>
          </cell>
          <cell r="G372">
            <v>70404.58</v>
          </cell>
          <cell r="I372">
            <v>47002.720000000001</v>
          </cell>
          <cell r="K372">
            <v>47002.720000000001</v>
          </cell>
          <cell r="L372">
            <v>117407.3</v>
          </cell>
        </row>
        <row r="373">
          <cell r="C373" t="str">
            <v>R0900M</v>
          </cell>
          <cell r="D373" t="str">
            <v>2009/6</v>
          </cell>
          <cell r="E373">
            <v>-2400.58</v>
          </cell>
          <cell r="F373">
            <v>-72.489999999999995</v>
          </cell>
          <cell r="G373">
            <v>-2473.0699999999997</v>
          </cell>
          <cell r="I373">
            <v>-1527.37</v>
          </cell>
          <cell r="K373">
            <v>-1527.37</v>
          </cell>
          <cell r="L373">
            <v>-4000.4399999999996</v>
          </cell>
        </row>
        <row r="374">
          <cell r="D374" t="str">
            <v>2009/3</v>
          </cell>
          <cell r="F374">
            <v>-386.97</v>
          </cell>
          <cell r="G374">
            <v>-386.97</v>
          </cell>
          <cell r="I374">
            <v>-270</v>
          </cell>
          <cell r="K374">
            <v>-270</v>
          </cell>
          <cell r="L374">
            <v>-656.97</v>
          </cell>
        </row>
        <row r="375">
          <cell r="D375" t="str">
            <v>2009/9</v>
          </cell>
          <cell r="F375">
            <v>-27</v>
          </cell>
          <cell r="G375">
            <v>-27</v>
          </cell>
          <cell r="I375">
            <v>-1064.46</v>
          </cell>
          <cell r="K375">
            <v>-1064.46</v>
          </cell>
          <cell r="L375">
            <v>-1091.46</v>
          </cell>
        </row>
        <row r="376">
          <cell r="D376" t="str">
            <v>2009/12</v>
          </cell>
          <cell r="E376">
            <v>-388.58</v>
          </cell>
          <cell r="F376">
            <v>-270</v>
          </cell>
          <cell r="G376">
            <v>-658.57999999999993</v>
          </cell>
          <cell r="I376">
            <v>-1673.92</v>
          </cell>
          <cell r="K376">
            <v>-1673.92</v>
          </cell>
          <cell r="L376">
            <v>-2332.5</v>
          </cell>
        </row>
        <row r="377">
          <cell r="C377" t="str">
            <v>Total R0900M</v>
          </cell>
          <cell r="E377">
            <v>-2789.16</v>
          </cell>
          <cell r="F377">
            <v>-756.46</v>
          </cell>
          <cell r="G377">
            <v>-3545.62</v>
          </cell>
          <cell r="I377">
            <v>-4535.75</v>
          </cell>
          <cell r="K377">
            <v>-4535.75</v>
          </cell>
          <cell r="L377">
            <v>-8081.37</v>
          </cell>
        </row>
        <row r="378">
          <cell r="C378" t="str">
            <v>R0900A</v>
          </cell>
          <cell r="D378" t="str">
            <v>2009/6</v>
          </cell>
          <cell r="E378">
            <v>-10935.64</v>
          </cell>
          <cell r="F378">
            <v>-1103.8399999999999</v>
          </cell>
          <cell r="G378">
            <v>-12039.48</v>
          </cell>
          <cell r="I378">
            <v>-996.24</v>
          </cell>
          <cell r="K378">
            <v>-996.24</v>
          </cell>
          <cell r="L378">
            <v>-13035.72</v>
          </cell>
        </row>
        <row r="379">
          <cell r="D379" t="str">
            <v>2009/3</v>
          </cell>
          <cell r="F379">
            <v>-3036.36</v>
          </cell>
          <cell r="G379">
            <v>-3036.36</v>
          </cell>
          <cell r="L379">
            <v>-3036.36</v>
          </cell>
        </row>
        <row r="380">
          <cell r="D380" t="str">
            <v>2009/9</v>
          </cell>
          <cell r="F380">
            <v>-8366.3700000000008</v>
          </cell>
          <cell r="G380">
            <v>-8366.3700000000008</v>
          </cell>
          <cell r="I380">
            <v>-2206.06</v>
          </cell>
          <cell r="K380">
            <v>-2206.06</v>
          </cell>
          <cell r="L380">
            <v>-10572.43</v>
          </cell>
        </row>
        <row r="381">
          <cell r="D381" t="str">
            <v>2009/12</v>
          </cell>
          <cell r="F381">
            <v>-5559.7</v>
          </cell>
          <cell r="G381">
            <v>-5559.7</v>
          </cell>
          <cell r="I381">
            <v>-660.94</v>
          </cell>
          <cell r="K381">
            <v>-660.94</v>
          </cell>
          <cell r="L381">
            <v>-6220.6399999999994</v>
          </cell>
        </row>
        <row r="382">
          <cell r="C382" t="str">
            <v>Total R0900A</v>
          </cell>
          <cell r="E382">
            <v>-10935.64</v>
          </cell>
          <cell r="F382">
            <v>-18066.27</v>
          </cell>
          <cell r="G382">
            <v>-29001.91</v>
          </cell>
          <cell r="I382">
            <v>-3863.2400000000002</v>
          </cell>
          <cell r="K382">
            <v>-3863.2400000000002</v>
          </cell>
          <cell r="L382">
            <v>-32865.15</v>
          </cell>
        </row>
        <row r="383">
          <cell r="C383" t="str">
            <v>R0900G</v>
          </cell>
          <cell r="D383" t="str">
            <v>2009/9</v>
          </cell>
          <cell r="I383">
            <v>-154.24</v>
          </cell>
          <cell r="K383">
            <v>-154.24</v>
          </cell>
          <cell r="L383">
            <v>-154.24</v>
          </cell>
        </row>
        <row r="384">
          <cell r="C384" t="str">
            <v>Total R0900G</v>
          </cell>
          <cell r="I384">
            <v>-154.24</v>
          </cell>
          <cell r="K384">
            <v>-154.24</v>
          </cell>
          <cell r="L384">
            <v>-154.24</v>
          </cell>
        </row>
        <row r="385">
          <cell r="C385" t="str">
            <v>R0900C</v>
          </cell>
          <cell r="D385" t="str">
            <v>2009/6</v>
          </cell>
          <cell r="F385">
            <v>-3789.02</v>
          </cell>
          <cell r="G385">
            <v>-3789.02</v>
          </cell>
          <cell r="I385">
            <v>-2267.91</v>
          </cell>
          <cell r="K385">
            <v>-2267.91</v>
          </cell>
          <cell r="L385">
            <v>-6056.93</v>
          </cell>
        </row>
        <row r="386">
          <cell r="D386" t="str">
            <v>2009/3</v>
          </cell>
          <cell r="F386">
            <v>-1017.59</v>
          </cell>
          <cell r="G386">
            <v>-1017.59</v>
          </cell>
          <cell r="I386">
            <v>-1063.1199999999999</v>
          </cell>
          <cell r="K386">
            <v>-1063.1199999999999</v>
          </cell>
          <cell r="L386">
            <v>-2080.71</v>
          </cell>
        </row>
        <row r="387">
          <cell r="D387" t="str">
            <v>2009/9</v>
          </cell>
          <cell r="E387">
            <v>-4683.0200000000004</v>
          </cell>
          <cell r="F387">
            <v>-4758.08</v>
          </cell>
          <cell r="G387">
            <v>-9441.1</v>
          </cell>
          <cell r="I387">
            <v>-5401.66</v>
          </cell>
          <cell r="K387">
            <v>-5401.66</v>
          </cell>
          <cell r="L387">
            <v>-14842.76</v>
          </cell>
        </row>
        <row r="388">
          <cell r="D388" t="str">
            <v>2009/12</v>
          </cell>
          <cell r="E388">
            <v>-11632.68</v>
          </cell>
          <cell r="F388">
            <v>-3921.47</v>
          </cell>
          <cell r="G388">
            <v>-15554.15</v>
          </cell>
          <cell r="I388">
            <v>-5309.16</v>
          </cell>
          <cell r="K388">
            <v>-5309.16</v>
          </cell>
          <cell r="L388">
            <v>-20863.309999999998</v>
          </cell>
        </row>
        <row r="389">
          <cell r="C389" t="str">
            <v>Total R0900C</v>
          </cell>
          <cell r="E389">
            <v>-16315.7</v>
          </cell>
          <cell r="F389">
            <v>-13486.159999999998</v>
          </cell>
          <cell r="G389">
            <v>-29801.86</v>
          </cell>
          <cell r="I389">
            <v>-14041.849999999999</v>
          </cell>
          <cell r="K389">
            <v>-14041.849999999999</v>
          </cell>
          <cell r="L389">
            <v>-43843.71</v>
          </cell>
        </row>
        <row r="390">
          <cell r="C390" t="str">
            <v>R0900L</v>
          </cell>
          <cell r="D390" t="str">
            <v>2009/6</v>
          </cell>
          <cell r="E390">
            <v>-152.6</v>
          </cell>
          <cell r="G390">
            <v>-152.6</v>
          </cell>
          <cell r="L390">
            <v>-152.6</v>
          </cell>
        </row>
        <row r="391">
          <cell r="D391" t="str">
            <v>2009/3</v>
          </cell>
          <cell r="E391">
            <v>-1904.78</v>
          </cell>
          <cell r="F391">
            <v>-72.12</v>
          </cell>
          <cell r="G391">
            <v>-1976.9</v>
          </cell>
          <cell r="L391">
            <v>-1976.9</v>
          </cell>
        </row>
        <row r="392">
          <cell r="D392" t="str">
            <v>2009/12</v>
          </cell>
          <cell r="E392">
            <v>-762.53</v>
          </cell>
          <cell r="F392">
            <v>-72.12</v>
          </cell>
          <cell r="G392">
            <v>-834.65</v>
          </cell>
          <cell r="I392">
            <v>-238.99</v>
          </cell>
          <cell r="K392">
            <v>-238.99</v>
          </cell>
          <cell r="L392">
            <v>-1073.6399999999999</v>
          </cell>
        </row>
        <row r="393">
          <cell r="C393" t="str">
            <v>Total R0900L</v>
          </cell>
          <cell r="E393">
            <v>-2819.91</v>
          </cell>
          <cell r="F393">
            <v>-144.24</v>
          </cell>
          <cell r="G393">
            <v>-2964.15</v>
          </cell>
          <cell r="I393">
            <v>-238.99</v>
          </cell>
          <cell r="K393">
            <v>-238.99</v>
          </cell>
          <cell r="L393">
            <v>-3203.14</v>
          </cell>
        </row>
        <row r="394">
          <cell r="C394" t="str">
            <v>R0900I</v>
          </cell>
          <cell r="D394" t="str">
            <v>2009/3</v>
          </cell>
          <cell r="E394">
            <v>-94.06</v>
          </cell>
          <cell r="G394">
            <v>-94.06</v>
          </cell>
          <cell r="L394">
            <v>-94.06</v>
          </cell>
        </row>
        <row r="395">
          <cell r="D395" t="str">
            <v>2009/12</v>
          </cell>
          <cell r="I395">
            <v>-90</v>
          </cell>
          <cell r="K395">
            <v>-90</v>
          </cell>
          <cell r="L395">
            <v>-90</v>
          </cell>
        </row>
        <row r="396">
          <cell r="C396" t="str">
            <v>Total R0900I</v>
          </cell>
          <cell r="E396">
            <v>-94.06</v>
          </cell>
          <cell r="G396">
            <v>-94.06</v>
          </cell>
          <cell r="I396">
            <v>-90</v>
          </cell>
          <cell r="K396">
            <v>-90</v>
          </cell>
          <cell r="L396">
            <v>-184.06</v>
          </cell>
        </row>
        <row r="397">
          <cell r="C397" t="str">
            <v>R0900B</v>
          </cell>
          <cell r="D397" t="str">
            <v>2009/6</v>
          </cell>
          <cell r="H397">
            <v>-2559.2800000000002</v>
          </cell>
          <cell r="I397">
            <v>-800.2</v>
          </cell>
          <cell r="K397">
            <v>-3359.4800000000005</v>
          </cell>
          <cell r="L397">
            <v>-3359.4800000000005</v>
          </cell>
        </row>
        <row r="398">
          <cell r="D398" t="str">
            <v>2009/3</v>
          </cell>
          <cell r="H398">
            <v>-2026.44</v>
          </cell>
          <cell r="I398">
            <v>-900.37</v>
          </cell>
          <cell r="K398">
            <v>-2926.81</v>
          </cell>
          <cell r="L398">
            <v>-2926.81</v>
          </cell>
        </row>
        <row r="399">
          <cell r="D399" t="str">
            <v>2009/9</v>
          </cell>
          <cell r="H399">
            <v>-3229.82</v>
          </cell>
          <cell r="I399">
            <v>-1285.3599999999999</v>
          </cell>
          <cell r="K399">
            <v>-4515.18</v>
          </cell>
          <cell r="L399">
            <v>-4515.18</v>
          </cell>
        </row>
        <row r="400">
          <cell r="D400" t="str">
            <v>2009/12</v>
          </cell>
          <cell r="H400">
            <v>-4704.76</v>
          </cell>
          <cell r="I400">
            <v>-2640</v>
          </cell>
          <cell r="K400">
            <v>-7344.76</v>
          </cell>
          <cell r="L400">
            <v>-7344.76</v>
          </cell>
        </row>
        <row r="401">
          <cell r="C401" t="str">
            <v>Total R0900B</v>
          </cell>
          <cell r="H401">
            <v>-12520.300000000001</v>
          </cell>
          <cell r="I401">
            <v>-5625.93</v>
          </cell>
          <cell r="K401">
            <v>-18146.230000000003</v>
          </cell>
          <cell r="L401">
            <v>-18146.230000000003</v>
          </cell>
        </row>
        <row r="402">
          <cell r="C402" t="str">
            <v>R0900E</v>
          </cell>
          <cell r="D402" t="str">
            <v>2009/6</v>
          </cell>
          <cell r="E402">
            <v>-6289.18</v>
          </cell>
          <cell r="G402">
            <v>-6289.18</v>
          </cell>
          <cell r="L402">
            <v>-6289.18</v>
          </cell>
        </row>
        <row r="403">
          <cell r="D403" t="str">
            <v>2009/9</v>
          </cell>
          <cell r="E403">
            <v>-5105.3</v>
          </cell>
          <cell r="G403">
            <v>-5105.3</v>
          </cell>
          <cell r="L403">
            <v>-5105.3</v>
          </cell>
        </row>
        <row r="404">
          <cell r="C404" t="str">
            <v>Total R0900E</v>
          </cell>
          <cell r="E404">
            <v>-11394.48</v>
          </cell>
          <cell r="G404">
            <v>-11394.48</v>
          </cell>
          <cell r="L404">
            <v>-11394.48</v>
          </cell>
        </row>
        <row r="405">
          <cell r="C405" t="str">
            <v>R0900D</v>
          </cell>
          <cell r="D405" t="str">
            <v>2009/6</v>
          </cell>
          <cell r="F405">
            <v>-687.84</v>
          </cell>
          <cell r="G405">
            <v>-687.84</v>
          </cell>
          <cell r="L405">
            <v>-687.84</v>
          </cell>
        </row>
        <row r="406">
          <cell r="D406" t="str">
            <v>2009/3</v>
          </cell>
          <cell r="F406">
            <v>-229.12</v>
          </cell>
          <cell r="G406">
            <v>-229.12</v>
          </cell>
          <cell r="L406">
            <v>-229.12</v>
          </cell>
        </row>
        <row r="407">
          <cell r="D407" t="str">
            <v>2009/12</v>
          </cell>
          <cell r="E407">
            <v>-3976.56</v>
          </cell>
          <cell r="F407">
            <v>-895.29</v>
          </cell>
          <cell r="G407">
            <v>-4871.8500000000004</v>
          </cell>
          <cell r="L407">
            <v>-4871.8500000000004</v>
          </cell>
        </row>
        <row r="408">
          <cell r="C408" t="str">
            <v>Total R0900D</v>
          </cell>
          <cell r="E408">
            <v>-3976.56</v>
          </cell>
          <cell r="F408">
            <v>-1812.25</v>
          </cell>
          <cell r="G408">
            <v>-5788.81</v>
          </cell>
          <cell r="L408">
            <v>-5788.81</v>
          </cell>
        </row>
        <row r="409">
          <cell r="C409" t="str">
            <v>R0900W</v>
          </cell>
          <cell r="D409" t="str">
            <v>2009/6</v>
          </cell>
          <cell r="I409">
            <v>-42</v>
          </cell>
          <cell r="K409">
            <v>-42</v>
          </cell>
          <cell r="L409">
            <v>-42</v>
          </cell>
        </row>
        <row r="410">
          <cell r="D410" t="str">
            <v>2009/9</v>
          </cell>
          <cell r="I410">
            <v>-168</v>
          </cell>
          <cell r="K410">
            <v>-168</v>
          </cell>
          <cell r="L410">
            <v>-168</v>
          </cell>
        </row>
        <row r="411">
          <cell r="D411" t="str">
            <v>2009/12</v>
          </cell>
          <cell r="I411">
            <v>-42</v>
          </cell>
          <cell r="K411">
            <v>-42</v>
          </cell>
          <cell r="L411">
            <v>-42</v>
          </cell>
        </row>
        <row r="412">
          <cell r="C412" t="str">
            <v>Total R0900W</v>
          </cell>
          <cell r="I412">
            <v>-252</v>
          </cell>
          <cell r="K412">
            <v>-252</v>
          </cell>
          <cell r="L412">
            <v>-252</v>
          </cell>
        </row>
        <row r="413">
          <cell r="C413" t="str">
            <v>R0900Y</v>
          </cell>
          <cell r="D413" t="str">
            <v>2009/9</v>
          </cell>
          <cell r="E413">
            <v>-431.62</v>
          </cell>
          <cell r="G413">
            <v>-431.62</v>
          </cell>
          <cell r="I413">
            <v>-205</v>
          </cell>
          <cell r="K413">
            <v>-205</v>
          </cell>
          <cell r="L413">
            <v>-636.62</v>
          </cell>
        </row>
        <row r="414">
          <cell r="D414" t="str">
            <v>2009/12</v>
          </cell>
          <cell r="I414">
            <v>-102.48</v>
          </cell>
          <cell r="K414">
            <v>-102.48</v>
          </cell>
          <cell r="L414">
            <v>-102.48</v>
          </cell>
        </row>
        <row r="415">
          <cell r="C415" t="str">
            <v>Total R0900Y</v>
          </cell>
          <cell r="E415">
            <v>-431.62</v>
          </cell>
          <cell r="G415">
            <v>-431.62</v>
          </cell>
          <cell r="I415">
            <v>-307.48</v>
          </cell>
          <cell r="K415">
            <v>-307.48</v>
          </cell>
          <cell r="L415">
            <v>-739.1</v>
          </cell>
        </row>
        <row r="416">
          <cell r="C416" t="str">
            <v>R0900U</v>
          </cell>
          <cell r="D416" t="str">
            <v>2009/12</v>
          </cell>
          <cell r="I416">
            <v>-369.54</v>
          </cell>
          <cell r="K416">
            <v>-369.54</v>
          </cell>
          <cell r="L416">
            <v>-369.54</v>
          </cell>
        </row>
        <row r="417">
          <cell r="C417" t="str">
            <v>Total R0900U</v>
          </cell>
          <cell r="I417">
            <v>-369.54</v>
          </cell>
          <cell r="K417">
            <v>-369.54</v>
          </cell>
          <cell r="L417">
            <v>-369.54</v>
          </cell>
        </row>
        <row r="418">
          <cell r="C418" t="str">
            <v>R0900V</v>
          </cell>
          <cell r="D418" t="str">
            <v>2009/12</v>
          </cell>
          <cell r="H418">
            <v>-152.91999999999999</v>
          </cell>
          <cell r="K418">
            <v>-152.91999999999999</v>
          </cell>
          <cell r="L418">
            <v>-152.91999999999999</v>
          </cell>
        </row>
        <row r="419">
          <cell r="C419" t="str">
            <v>Total R0900V</v>
          </cell>
          <cell r="H419">
            <v>-152.91999999999999</v>
          </cell>
          <cell r="K419">
            <v>-152.91999999999999</v>
          </cell>
          <cell r="L419">
            <v>-152.91999999999999</v>
          </cell>
        </row>
        <row r="420">
          <cell r="E420">
            <v>-48757.13</v>
          </cell>
          <cell r="F420">
            <v>-34265.379999999997</v>
          </cell>
          <cell r="G420">
            <v>-83022.509999999995</v>
          </cell>
          <cell r="H420">
            <v>-12673.220000000001</v>
          </cell>
          <cell r="I420">
            <v>-29479.02</v>
          </cell>
          <cell r="K420">
            <v>-42152.240000000005</v>
          </cell>
          <cell r="L420">
            <v>-125174.74999999997</v>
          </cell>
        </row>
        <row r="421">
          <cell r="C421" t="str">
            <v>A0900F</v>
          </cell>
          <cell r="D421" t="str">
            <v>2009/6</v>
          </cell>
          <cell r="E421">
            <v>4801.16</v>
          </cell>
          <cell r="G421">
            <v>4801.16</v>
          </cell>
          <cell r="I421">
            <v>1134.92</v>
          </cell>
          <cell r="K421">
            <v>1134.92</v>
          </cell>
          <cell r="L421">
            <v>5936.08</v>
          </cell>
        </row>
        <row r="422">
          <cell r="D422" t="str">
            <v>2009/1</v>
          </cell>
          <cell r="F422">
            <v>773.94</v>
          </cell>
          <cell r="G422">
            <v>773.94</v>
          </cell>
          <cell r="I422">
            <v>360</v>
          </cell>
          <cell r="K422">
            <v>360</v>
          </cell>
          <cell r="L422">
            <v>1133.94</v>
          </cell>
        </row>
        <row r="423">
          <cell r="D423" t="str">
            <v>2009/3</v>
          </cell>
          <cell r="I423">
            <v>180</v>
          </cell>
          <cell r="K423">
            <v>180</v>
          </cell>
          <cell r="L423">
            <v>180</v>
          </cell>
        </row>
        <row r="424">
          <cell r="D424" t="str">
            <v>2009/4</v>
          </cell>
          <cell r="I424">
            <v>1109.94</v>
          </cell>
          <cell r="K424">
            <v>1109.94</v>
          </cell>
          <cell r="L424">
            <v>1109.94</v>
          </cell>
        </row>
        <row r="425">
          <cell r="D425" t="str">
            <v>2009/5</v>
          </cell>
          <cell r="F425">
            <v>144.97999999999999</v>
          </cell>
          <cell r="G425">
            <v>144.97999999999999</v>
          </cell>
          <cell r="I425">
            <v>809.88</v>
          </cell>
          <cell r="K425">
            <v>809.88</v>
          </cell>
          <cell r="L425">
            <v>954.86</v>
          </cell>
        </row>
        <row r="426">
          <cell r="D426" t="str">
            <v>2009/7</v>
          </cell>
          <cell r="F426">
            <v>105</v>
          </cell>
          <cell r="G426">
            <v>105</v>
          </cell>
          <cell r="I426">
            <v>729</v>
          </cell>
          <cell r="K426">
            <v>729</v>
          </cell>
          <cell r="L426">
            <v>834</v>
          </cell>
        </row>
        <row r="427">
          <cell r="D427" t="str">
            <v>2009/8</v>
          </cell>
          <cell r="I427">
            <v>479.96</v>
          </cell>
          <cell r="K427">
            <v>479.96</v>
          </cell>
          <cell r="L427">
            <v>479.96</v>
          </cell>
        </row>
        <row r="428">
          <cell r="D428" t="str">
            <v>2009/9</v>
          </cell>
          <cell r="F428">
            <v>54</v>
          </cell>
          <cell r="G428">
            <v>54</v>
          </cell>
          <cell r="I428">
            <v>919.97</v>
          </cell>
          <cell r="K428">
            <v>919.97</v>
          </cell>
          <cell r="L428">
            <v>973.97</v>
          </cell>
        </row>
        <row r="429">
          <cell r="D429" t="str">
            <v>2009/10</v>
          </cell>
          <cell r="E429">
            <v>777.15</v>
          </cell>
          <cell r="F429">
            <v>105</v>
          </cell>
          <cell r="G429">
            <v>882.15</v>
          </cell>
          <cell r="I429">
            <v>852.94</v>
          </cell>
          <cell r="K429">
            <v>852.94</v>
          </cell>
          <cell r="L429">
            <v>1735.0900000000001</v>
          </cell>
        </row>
        <row r="430">
          <cell r="D430" t="str">
            <v>2009/11</v>
          </cell>
          <cell r="I430">
            <v>689.97</v>
          </cell>
          <cell r="K430">
            <v>689.97</v>
          </cell>
          <cell r="L430">
            <v>689.97</v>
          </cell>
        </row>
        <row r="431">
          <cell r="D431" t="str">
            <v>2009/12</v>
          </cell>
          <cell r="F431">
            <v>330</v>
          </cell>
          <cell r="G431">
            <v>330</v>
          </cell>
          <cell r="I431">
            <v>1804.92</v>
          </cell>
          <cell r="K431">
            <v>1804.92</v>
          </cell>
          <cell r="L431">
            <v>2134.92</v>
          </cell>
        </row>
        <row r="432">
          <cell r="C432" t="str">
            <v>Total A0900F</v>
          </cell>
          <cell r="E432">
            <v>5578.3099999999995</v>
          </cell>
          <cell r="F432">
            <v>1512.92</v>
          </cell>
          <cell r="G432">
            <v>7091.23</v>
          </cell>
          <cell r="I432">
            <v>9071.5</v>
          </cell>
          <cell r="K432">
            <v>9071.5</v>
          </cell>
          <cell r="L432">
            <v>16162.73</v>
          </cell>
        </row>
        <row r="433">
          <cell r="C433" t="str">
            <v>A0900N</v>
          </cell>
          <cell r="D433" t="str">
            <v>2009/6</v>
          </cell>
          <cell r="F433">
            <v>1258.29</v>
          </cell>
          <cell r="G433">
            <v>1258.29</v>
          </cell>
          <cell r="I433">
            <v>1290.4099999999999</v>
          </cell>
          <cell r="K433">
            <v>1290.4099999999999</v>
          </cell>
          <cell r="L433">
            <v>2548.6999999999998</v>
          </cell>
        </row>
        <row r="434">
          <cell r="D434" t="str">
            <v>2009/1</v>
          </cell>
          <cell r="F434">
            <v>4623.88</v>
          </cell>
          <cell r="G434">
            <v>4623.88</v>
          </cell>
          <cell r="L434">
            <v>4623.88</v>
          </cell>
        </row>
        <row r="435">
          <cell r="D435" t="str">
            <v>2009/2</v>
          </cell>
          <cell r="F435">
            <v>644.70000000000005</v>
          </cell>
          <cell r="G435">
            <v>644.70000000000005</v>
          </cell>
          <cell r="L435">
            <v>644.70000000000005</v>
          </cell>
        </row>
        <row r="436">
          <cell r="D436" t="str">
            <v>2009/3</v>
          </cell>
          <cell r="F436">
            <v>2186.92</v>
          </cell>
          <cell r="G436">
            <v>2186.92</v>
          </cell>
          <cell r="L436">
            <v>2186.92</v>
          </cell>
        </row>
        <row r="437">
          <cell r="D437" t="str">
            <v>2009/4</v>
          </cell>
          <cell r="F437">
            <v>1584.12</v>
          </cell>
          <cell r="G437">
            <v>1584.12</v>
          </cell>
          <cell r="L437">
            <v>1584.12</v>
          </cell>
        </row>
        <row r="438">
          <cell r="D438" t="str">
            <v>2009/5</v>
          </cell>
          <cell r="E438">
            <v>21871.29</v>
          </cell>
          <cell r="F438">
            <v>224.46</v>
          </cell>
          <cell r="G438">
            <v>22095.75</v>
          </cell>
          <cell r="I438">
            <v>702.06</v>
          </cell>
          <cell r="K438">
            <v>702.06</v>
          </cell>
          <cell r="L438">
            <v>22797.81</v>
          </cell>
        </row>
        <row r="439">
          <cell r="D439" t="str">
            <v>2009/7</v>
          </cell>
          <cell r="F439">
            <v>11492.470000000001</v>
          </cell>
          <cell r="G439">
            <v>11492.470000000001</v>
          </cell>
          <cell r="I439">
            <v>654.91</v>
          </cell>
          <cell r="K439">
            <v>654.91</v>
          </cell>
          <cell r="L439">
            <v>12147.380000000001</v>
          </cell>
        </row>
        <row r="440">
          <cell r="D440" t="str">
            <v>2009/8</v>
          </cell>
          <cell r="F440">
            <v>3862.96</v>
          </cell>
          <cell r="G440">
            <v>3862.96</v>
          </cell>
          <cell r="I440">
            <v>3986.09</v>
          </cell>
          <cell r="K440">
            <v>3986.09</v>
          </cell>
          <cell r="L440">
            <v>7849.05</v>
          </cell>
        </row>
        <row r="441">
          <cell r="D441" t="str">
            <v>2009/9</v>
          </cell>
          <cell r="F441">
            <v>1377.31</v>
          </cell>
          <cell r="G441">
            <v>1377.31</v>
          </cell>
          <cell r="I441">
            <v>907.12999999999988</v>
          </cell>
          <cell r="K441">
            <v>907.12999999999988</v>
          </cell>
          <cell r="L441">
            <v>2284.4399999999996</v>
          </cell>
        </row>
        <row r="442">
          <cell r="D442" t="str">
            <v>2009/10</v>
          </cell>
          <cell r="F442">
            <v>5053.7700000000004</v>
          </cell>
          <cell r="G442">
            <v>5053.7700000000004</v>
          </cell>
          <cell r="I442">
            <v>562.96</v>
          </cell>
          <cell r="K442">
            <v>562.96</v>
          </cell>
          <cell r="L442">
            <v>5616.7300000000005</v>
          </cell>
        </row>
        <row r="443">
          <cell r="D443" t="str">
            <v>2009/11</v>
          </cell>
          <cell r="F443">
            <v>2634.6100000000006</v>
          </cell>
          <cell r="G443">
            <v>2634.6100000000006</v>
          </cell>
          <cell r="I443">
            <v>793.1</v>
          </cell>
          <cell r="K443">
            <v>793.1</v>
          </cell>
          <cell r="L443">
            <v>3427.7100000000005</v>
          </cell>
        </row>
        <row r="444">
          <cell r="D444" t="str">
            <v>2009/12</v>
          </cell>
          <cell r="F444">
            <v>3431.01</v>
          </cell>
          <cell r="G444">
            <v>3431.01</v>
          </cell>
          <cell r="I444">
            <v>1869.26</v>
          </cell>
          <cell r="K444">
            <v>1869.26</v>
          </cell>
          <cell r="L444">
            <v>5300.27</v>
          </cell>
        </row>
        <row r="445">
          <cell r="C445" t="str">
            <v>Total A0900N</v>
          </cell>
          <cell r="E445">
            <v>21871.29</v>
          </cell>
          <cell r="F445">
            <v>38374.500000000007</v>
          </cell>
          <cell r="G445">
            <v>60245.79</v>
          </cell>
          <cell r="I445">
            <v>10765.92</v>
          </cell>
          <cell r="K445">
            <v>10765.92</v>
          </cell>
          <cell r="L445">
            <v>71011.710000000021</v>
          </cell>
        </row>
        <row r="446">
          <cell r="C446" t="str">
            <v>A0900S</v>
          </cell>
          <cell r="D446" t="str">
            <v>2009/9</v>
          </cell>
          <cell r="I446">
            <v>308.47000000000003</v>
          </cell>
          <cell r="K446">
            <v>308.47000000000003</v>
          </cell>
          <cell r="L446">
            <v>308.47000000000003</v>
          </cell>
        </row>
        <row r="447">
          <cell r="C447" t="str">
            <v>Total A0900S</v>
          </cell>
          <cell r="I447">
            <v>308.47000000000003</v>
          </cell>
          <cell r="K447">
            <v>308.47000000000003</v>
          </cell>
          <cell r="L447">
            <v>308.47000000000003</v>
          </cell>
        </row>
        <row r="448">
          <cell r="C448" t="str">
            <v>A0900O</v>
          </cell>
          <cell r="D448" t="str">
            <v>2009/6</v>
          </cell>
          <cell r="F448">
            <v>1545.37</v>
          </cell>
          <cell r="G448">
            <v>1545.37</v>
          </cell>
          <cell r="I448">
            <v>5661.99</v>
          </cell>
          <cell r="K448">
            <v>5661.99</v>
          </cell>
          <cell r="L448">
            <v>7207.36</v>
          </cell>
        </row>
        <row r="449">
          <cell r="D449" t="str">
            <v>2009/1</v>
          </cell>
          <cell r="F449">
            <v>443</v>
          </cell>
          <cell r="G449">
            <v>443</v>
          </cell>
          <cell r="L449">
            <v>443</v>
          </cell>
        </row>
        <row r="450">
          <cell r="D450" t="str">
            <v>2009/2</v>
          </cell>
          <cell r="I450">
            <v>537.04</v>
          </cell>
          <cell r="K450">
            <v>537.04</v>
          </cell>
          <cell r="L450">
            <v>537.04</v>
          </cell>
        </row>
        <row r="451">
          <cell r="D451" t="str">
            <v>2009/3</v>
          </cell>
          <cell r="F451">
            <v>1592.18</v>
          </cell>
          <cell r="G451">
            <v>1592.18</v>
          </cell>
          <cell r="I451">
            <v>1877.02</v>
          </cell>
          <cell r="K451">
            <v>1877.02</v>
          </cell>
          <cell r="L451">
            <v>3469.2</v>
          </cell>
        </row>
        <row r="452">
          <cell r="D452" t="str">
            <v>2009/4</v>
          </cell>
          <cell r="F452">
            <v>6916.97</v>
          </cell>
          <cell r="G452">
            <v>6916.97</v>
          </cell>
          <cell r="I452">
            <v>899.11</v>
          </cell>
          <cell r="K452">
            <v>899.11</v>
          </cell>
          <cell r="L452">
            <v>7816.08</v>
          </cell>
        </row>
        <row r="453">
          <cell r="D453" t="str">
            <v>2009/5</v>
          </cell>
          <cell r="F453">
            <v>3637.49</v>
          </cell>
          <cell r="G453">
            <v>3637.49</v>
          </cell>
          <cell r="I453">
            <v>1181.53</v>
          </cell>
          <cell r="K453">
            <v>1181.53</v>
          </cell>
          <cell r="L453">
            <v>4819.0199999999995</v>
          </cell>
        </row>
        <row r="454">
          <cell r="D454" t="str">
            <v>2009/7</v>
          </cell>
          <cell r="F454">
            <v>1146.3600000000001</v>
          </cell>
          <cell r="G454">
            <v>1146.3600000000001</v>
          </cell>
          <cell r="I454">
            <v>3330.88</v>
          </cell>
          <cell r="K454">
            <v>3330.88</v>
          </cell>
          <cell r="L454">
            <v>4477.24</v>
          </cell>
        </row>
        <row r="455">
          <cell r="D455" t="str">
            <v>2009/8</v>
          </cell>
          <cell r="F455">
            <v>4461.1399999999994</v>
          </cell>
          <cell r="G455">
            <v>4461.1399999999994</v>
          </cell>
          <cell r="I455">
            <v>1568.51</v>
          </cell>
          <cell r="K455">
            <v>1568.51</v>
          </cell>
          <cell r="L455">
            <v>6029.65</v>
          </cell>
        </row>
        <row r="456">
          <cell r="D456" t="str">
            <v>2009/9</v>
          </cell>
          <cell r="E456">
            <v>9366.0499999999993</v>
          </cell>
          <cell r="F456">
            <v>3908.66</v>
          </cell>
          <cell r="G456">
            <v>13274.71</v>
          </cell>
          <cell r="I456">
            <v>7298.44</v>
          </cell>
          <cell r="K456">
            <v>7298.44</v>
          </cell>
          <cell r="L456">
            <v>20573.149999999998</v>
          </cell>
        </row>
        <row r="457">
          <cell r="D457" t="str">
            <v>2009/10</v>
          </cell>
          <cell r="E457">
            <v>23265.35</v>
          </cell>
          <cell r="F457">
            <v>1308.1399999999999</v>
          </cell>
          <cell r="G457">
            <v>24573.489999999998</v>
          </cell>
          <cell r="I457">
            <v>3148.57</v>
          </cell>
          <cell r="K457">
            <v>3148.57</v>
          </cell>
          <cell r="L457">
            <v>27722.059999999998</v>
          </cell>
        </row>
        <row r="458">
          <cell r="D458" t="str">
            <v>2009/11</v>
          </cell>
          <cell r="F458">
            <v>2674.71</v>
          </cell>
          <cell r="G458">
            <v>2674.71</v>
          </cell>
          <cell r="I458">
            <v>5502.8200000000006</v>
          </cell>
          <cell r="K458">
            <v>5502.8200000000006</v>
          </cell>
          <cell r="L458">
            <v>8177.5300000000007</v>
          </cell>
        </row>
        <row r="459">
          <cell r="D459" t="str">
            <v>2009/12</v>
          </cell>
          <cell r="F459">
            <v>3860.0899999999997</v>
          </cell>
          <cell r="G459">
            <v>3860.0899999999997</v>
          </cell>
          <cell r="I459">
            <v>2210.73</v>
          </cell>
          <cell r="K459">
            <v>2210.73</v>
          </cell>
          <cell r="L459">
            <v>6070.82</v>
          </cell>
        </row>
        <row r="460">
          <cell r="C460" t="str">
            <v>Total A0900O</v>
          </cell>
          <cell r="E460">
            <v>32631.399999999998</v>
          </cell>
          <cell r="F460">
            <v>31494.11</v>
          </cell>
          <cell r="G460">
            <v>64125.509999999995</v>
          </cell>
          <cell r="I460">
            <v>33216.639999999999</v>
          </cell>
          <cell r="K460">
            <v>33216.639999999999</v>
          </cell>
          <cell r="L460">
            <v>97342.15</v>
          </cell>
        </row>
        <row r="461">
          <cell r="C461" t="str">
            <v>A0900D</v>
          </cell>
          <cell r="D461" t="str">
            <v>2009/6</v>
          </cell>
          <cell r="E461">
            <v>305.19</v>
          </cell>
          <cell r="G461">
            <v>305.19</v>
          </cell>
          <cell r="L461">
            <v>305.19</v>
          </cell>
        </row>
        <row r="462">
          <cell r="D462" t="str">
            <v>2009/1</v>
          </cell>
          <cell r="F462">
            <v>144.24</v>
          </cell>
          <cell r="G462">
            <v>144.24</v>
          </cell>
          <cell r="L462">
            <v>144.24</v>
          </cell>
        </row>
        <row r="463">
          <cell r="D463" t="str">
            <v>2009/3</v>
          </cell>
          <cell r="E463">
            <v>3809.57</v>
          </cell>
          <cell r="G463">
            <v>3809.57</v>
          </cell>
          <cell r="L463">
            <v>3809.57</v>
          </cell>
        </row>
        <row r="464">
          <cell r="D464" t="str">
            <v>2009/10</v>
          </cell>
          <cell r="E464">
            <v>1525.06</v>
          </cell>
          <cell r="F464">
            <v>144.24</v>
          </cell>
          <cell r="G464">
            <v>1669.3</v>
          </cell>
          <cell r="I464">
            <v>129.97999999999999</v>
          </cell>
          <cell r="K464">
            <v>129.97999999999999</v>
          </cell>
          <cell r="L464">
            <v>1799.28</v>
          </cell>
        </row>
        <row r="465">
          <cell r="D465" t="str">
            <v>2009/12</v>
          </cell>
          <cell r="I465">
            <v>348</v>
          </cell>
          <cell r="K465">
            <v>348</v>
          </cell>
          <cell r="L465">
            <v>348</v>
          </cell>
        </row>
        <row r="466">
          <cell r="C466" t="str">
            <v>Total A0900D</v>
          </cell>
          <cell r="E466">
            <v>5639.82</v>
          </cell>
          <cell r="F466">
            <v>288.48</v>
          </cell>
          <cell r="G466">
            <v>5928.3</v>
          </cell>
          <cell r="I466">
            <v>477.98</v>
          </cell>
          <cell r="K466">
            <v>477.98</v>
          </cell>
          <cell r="L466">
            <v>6406.28</v>
          </cell>
        </row>
        <row r="467">
          <cell r="C467" t="str">
            <v>A0900B</v>
          </cell>
          <cell r="D467" t="str">
            <v>2009/6</v>
          </cell>
          <cell r="H467">
            <v>163.68</v>
          </cell>
          <cell r="K467">
            <v>163.68</v>
          </cell>
          <cell r="L467">
            <v>163.68</v>
          </cell>
        </row>
        <row r="468">
          <cell r="D468" t="str">
            <v>2009/1</v>
          </cell>
          <cell r="H468">
            <v>818.40000000000009</v>
          </cell>
          <cell r="K468">
            <v>818.40000000000009</v>
          </cell>
          <cell r="L468">
            <v>818.40000000000009</v>
          </cell>
        </row>
        <row r="469">
          <cell r="D469" t="str">
            <v>2009/2</v>
          </cell>
          <cell r="H469">
            <v>327.36</v>
          </cell>
          <cell r="K469">
            <v>327.36</v>
          </cell>
          <cell r="L469">
            <v>327.36</v>
          </cell>
        </row>
        <row r="470">
          <cell r="D470" t="str">
            <v>2009/3</v>
          </cell>
          <cell r="H470">
            <v>163.68</v>
          </cell>
          <cell r="K470">
            <v>163.68</v>
          </cell>
          <cell r="L470">
            <v>163.68</v>
          </cell>
        </row>
        <row r="471">
          <cell r="D471" t="str">
            <v>2009/5</v>
          </cell>
          <cell r="H471">
            <v>327.36</v>
          </cell>
          <cell r="K471">
            <v>327.36</v>
          </cell>
          <cell r="L471">
            <v>327.36</v>
          </cell>
        </row>
        <row r="472">
          <cell r="D472" t="str">
            <v>2009/8</v>
          </cell>
          <cell r="I472">
            <v>385.32</v>
          </cell>
          <cell r="K472">
            <v>385.32</v>
          </cell>
          <cell r="L472">
            <v>385.32</v>
          </cell>
        </row>
        <row r="473">
          <cell r="D473" t="str">
            <v>2009/9</v>
          </cell>
          <cell r="I473">
            <v>132.1</v>
          </cell>
          <cell r="K473">
            <v>132.1</v>
          </cell>
          <cell r="L473">
            <v>132.1</v>
          </cell>
        </row>
        <row r="474">
          <cell r="D474" t="str">
            <v>2009/10</v>
          </cell>
          <cell r="H474">
            <v>332.7</v>
          </cell>
          <cell r="I474">
            <v>192.66</v>
          </cell>
          <cell r="K474">
            <v>525.36</v>
          </cell>
          <cell r="L474">
            <v>525.36</v>
          </cell>
        </row>
        <row r="475">
          <cell r="D475" t="str">
            <v>2009/11</v>
          </cell>
          <cell r="I475">
            <v>192.66</v>
          </cell>
          <cell r="K475">
            <v>192.66</v>
          </cell>
          <cell r="L475">
            <v>192.66</v>
          </cell>
        </row>
        <row r="476">
          <cell r="D476" t="str">
            <v>2009/12</v>
          </cell>
          <cell r="I476">
            <v>192.66</v>
          </cell>
          <cell r="K476">
            <v>192.66</v>
          </cell>
          <cell r="L476">
            <v>192.66</v>
          </cell>
        </row>
        <row r="477">
          <cell r="C477" t="str">
            <v>Total A0900B</v>
          </cell>
          <cell r="H477">
            <v>2133.1799999999998</v>
          </cell>
          <cell r="I477">
            <v>1095.3999999999999</v>
          </cell>
          <cell r="K477">
            <v>3228.58</v>
          </cell>
          <cell r="L477">
            <v>3228.58</v>
          </cell>
        </row>
        <row r="478">
          <cell r="C478" t="str">
            <v>A0900A</v>
          </cell>
          <cell r="D478" t="str">
            <v>2009/6</v>
          </cell>
          <cell r="I478">
            <v>360.19</v>
          </cell>
          <cell r="K478">
            <v>360.19</v>
          </cell>
          <cell r="L478">
            <v>360.19</v>
          </cell>
        </row>
        <row r="479">
          <cell r="D479" t="str">
            <v>2009/1</v>
          </cell>
          <cell r="E479">
            <v>188.12</v>
          </cell>
          <cell r="G479">
            <v>188.12</v>
          </cell>
          <cell r="L479">
            <v>188.12</v>
          </cell>
        </row>
        <row r="480">
          <cell r="D480" t="str">
            <v>2009/5</v>
          </cell>
          <cell r="F480">
            <v>490.68</v>
          </cell>
          <cell r="G480">
            <v>490.68</v>
          </cell>
          <cell r="I480">
            <v>720.38</v>
          </cell>
          <cell r="K480">
            <v>720.38</v>
          </cell>
          <cell r="L480">
            <v>1211.06</v>
          </cell>
        </row>
        <row r="481">
          <cell r="D481" t="str">
            <v>2009/7</v>
          </cell>
          <cell r="I481">
            <v>360.19</v>
          </cell>
          <cell r="K481">
            <v>360.19</v>
          </cell>
          <cell r="L481">
            <v>360.19</v>
          </cell>
        </row>
        <row r="482">
          <cell r="D482" t="str">
            <v>2009/8</v>
          </cell>
          <cell r="I482">
            <v>360.19</v>
          </cell>
          <cell r="K482">
            <v>360.19</v>
          </cell>
          <cell r="L482">
            <v>360.19</v>
          </cell>
        </row>
        <row r="483">
          <cell r="D483" t="str">
            <v>2009/9</v>
          </cell>
          <cell r="F483">
            <v>1557.06</v>
          </cell>
          <cell r="G483">
            <v>1557.06</v>
          </cell>
          <cell r="I483">
            <v>360.19</v>
          </cell>
          <cell r="K483">
            <v>360.19</v>
          </cell>
          <cell r="L483">
            <v>1917.25</v>
          </cell>
        </row>
        <row r="484">
          <cell r="D484" t="str">
            <v>2009/10</v>
          </cell>
          <cell r="F484">
            <v>2923.83</v>
          </cell>
          <cell r="G484">
            <v>2923.83</v>
          </cell>
          <cell r="L484">
            <v>2923.83</v>
          </cell>
        </row>
        <row r="485">
          <cell r="D485" t="str">
            <v>2009/12</v>
          </cell>
          <cell r="F485">
            <v>1026.1200000000001</v>
          </cell>
          <cell r="G485">
            <v>1026.1200000000001</v>
          </cell>
          <cell r="I485">
            <v>1085.3699999999999</v>
          </cell>
          <cell r="K485">
            <v>1085.3699999999999</v>
          </cell>
          <cell r="L485">
            <v>2111.4899999999998</v>
          </cell>
        </row>
        <row r="486">
          <cell r="C486" t="str">
            <v>Total A0900A</v>
          </cell>
          <cell r="E486">
            <v>188.12</v>
          </cell>
          <cell r="F486">
            <v>5997.69</v>
          </cell>
          <cell r="G486">
            <v>6185.8099999999995</v>
          </cell>
          <cell r="I486">
            <v>3246.5099999999998</v>
          </cell>
          <cell r="K486">
            <v>3246.5099999999998</v>
          </cell>
          <cell r="L486">
            <v>9432.32</v>
          </cell>
        </row>
        <row r="487">
          <cell r="C487" t="str">
            <v>A0900C</v>
          </cell>
          <cell r="D487" t="str">
            <v>2009/7</v>
          </cell>
          <cell r="I487">
            <v>1834.62</v>
          </cell>
          <cell r="K487">
            <v>1834.62</v>
          </cell>
          <cell r="L487">
            <v>1834.62</v>
          </cell>
        </row>
        <row r="488">
          <cell r="D488" t="str">
            <v>2009/8</v>
          </cell>
          <cell r="F488">
            <v>701.3</v>
          </cell>
          <cell r="G488">
            <v>701.3</v>
          </cell>
          <cell r="I488">
            <v>518.16</v>
          </cell>
          <cell r="K488">
            <v>518.16</v>
          </cell>
          <cell r="L488">
            <v>1219.46</v>
          </cell>
        </row>
        <row r="489">
          <cell r="D489" t="str">
            <v>2009/9</v>
          </cell>
          <cell r="I489">
            <v>1463.06</v>
          </cell>
          <cell r="K489">
            <v>1463.06</v>
          </cell>
          <cell r="L489">
            <v>1463.06</v>
          </cell>
        </row>
        <row r="490">
          <cell r="D490" t="str">
            <v>2009/10</v>
          </cell>
          <cell r="I490">
            <v>1331.1100000000001</v>
          </cell>
          <cell r="K490">
            <v>1331.1100000000001</v>
          </cell>
          <cell r="L490">
            <v>1331.1100000000001</v>
          </cell>
        </row>
        <row r="491">
          <cell r="D491" t="str">
            <v>2009/11</v>
          </cell>
          <cell r="I491">
            <v>2506.2000000000003</v>
          </cell>
          <cell r="K491">
            <v>2506.2000000000003</v>
          </cell>
          <cell r="L491">
            <v>2506.2000000000003</v>
          </cell>
        </row>
        <row r="492">
          <cell r="D492" t="str">
            <v>2009/12</v>
          </cell>
          <cell r="I492">
            <v>1238.75</v>
          </cell>
          <cell r="K492">
            <v>1238.75</v>
          </cell>
          <cell r="L492">
            <v>1238.75</v>
          </cell>
        </row>
        <row r="493">
          <cell r="C493" t="str">
            <v>Total A0900C</v>
          </cell>
          <cell r="F493">
            <v>701.3</v>
          </cell>
          <cell r="G493">
            <v>701.3</v>
          </cell>
          <cell r="I493">
            <v>8891.9</v>
          </cell>
          <cell r="K493">
            <v>8891.9</v>
          </cell>
          <cell r="L493">
            <v>9593.2000000000007</v>
          </cell>
        </row>
        <row r="494">
          <cell r="C494" t="str">
            <v>A0900P</v>
          </cell>
          <cell r="D494" t="str">
            <v>2009/6</v>
          </cell>
          <cell r="H494">
            <v>3805.1800000000003</v>
          </cell>
          <cell r="K494">
            <v>3805.1800000000003</v>
          </cell>
          <cell r="L494">
            <v>3805.1800000000003</v>
          </cell>
        </row>
        <row r="495">
          <cell r="D495" t="str">
            <v>2009/2</v>
          </cell>
          <cell r="H495">
            <v>3429.36</v>
          </cell>
          <cell r="I495">
            <v>581.37</v>
          </cell>
          <cell r="K495">
            <v>4010.73</v>
          </cell>
          <cell r="L495">
            <v>4010.73</v>
          </cell>
        </row>
        <row r="496">
          <cell r="D496" t="str">
            <v>2009/3</v>
          </cell>
          <cell r="H496">
            <v>623.52</v>
          </cell>
          <cell r="I496">
            <v>2420.5100000000002</v>
          </cell>
          <cell r="K496">
            <v>3044.03</v>
          </cell>
          <cell r="L496">
            <v>3044.03</v>
          </cell>
        </row>
        <row r="497">
          <cell r="D497" t="str">
            <v>2009/4</v>
          </cell>
          <cell r="H497">
            <v>311.76</v>
          </cell>
          <cell r="I497">
            <v>1195.07</v>
          </cell>
          <cell r="K497">
            <v>1506.83</v>
          </cell>
          <cell r="L497">
            <v>1506.83</v>
          </cell>
        </row>
        <row r="498">
          <cell r="D498" t="str">
            <v>2009/5</v>
          </cell>
          <cell r="H498">
            <v>1001.61</v>
          </cell>
          <cell r="I498">
            <v>405.32</v>
          </cell>
          <cell r="K498">
            <v>1406.93</v>
          </cell>
          <cell r="L498">
            <v>1406.93</v>
          </cell>
        </row>
        <row r="499">
          <cell r="D499" t="str">
            <v>2009/7</v>
          </cell>
          <cell r="H499">
            <v>3103.16</v>
          </cell>
          <cell r="K499">
            <v>3103.16</v>
          </cell>
          <cell r="L499">
            <v>3103.16</v>
          </cell>
        </row>
        <row r="500">
          <cell r="D500" t="str">
            <v>2009/8</v>
          </cell>
          <cell r="H500">
            <v>2658.6299999999997</v>
          </cell>
          <cell r="I500">
            <v>2371.3500000000004</v>
          </cell>
          <cell r="K500">
            <v>5029.9799999999996</v>
          </cell>
          <cell r="L500">
            <v>5029.9799999999996</v>
          </cell>
        </row>
        <row r="501">
          <cell r="D501" t="str">
            <v>2009/9</v>
          </cell>
          <cell r="H501">
            <v>697.85</v>
          </cell>
          <cell r="I501">
            <v>199.36</v>
          </cell>
          <cell r="K501">
            <v>897.21</v>
          </cell>
          <cell r="L501">
            <v>897.21</v>
          </cell>
        </row>
        <row r="502">
          <cell r="D502" t="str">
            <v>2009/10</v>
          </cell>
          <cell r="H502">
            <v>3910.76</v>
          </cell>
          <cell r="I502">
            <v>1905.6599999999999</v>
          </cell>
          <cell r="K502">
            <v>5816.42</v>
          </cell>
          <cell r="L502">
            <v>5816.42</v>
          </cell>
        </row>
        <row r="503">
          <cell r="D503" t="str">
            <v>2009/11</v>
          </cell>
          <cell r="H503">
            <v>2257.71</v>
          </cell>
          <cell r="I503">
            <v>3174.98</v>
          </cell>
          <cell r="K503">
            <v>5432.6900000000005</v>
          </cell>
          <cell r="L503">
            <v>5432.6900000000005</v>
          </cell>
        </row>
        <row r="504">
          <cell r="D504" t="str">
            <v>2009/12</v>
          </cell>
          <cell r="H504">
            <v>1045.71</v>
          </cell>
          <cell r="I504">
            <v>199.36</v>
          </cell>
          <cell r="K504">
            <v>1245.0700000000002</v>
          </cell>
          <cell r="L504">
            <v>1245.0700000000002</v>
          </cell>
        </row>
        <row r="505">
          <cell r="C505" t="str">
            <v>Total A0900P</v>
          </cell>
          <cell r="H505">
            <v>22845.25</v>
          </cell>
          <cell r="I505">
            <v>12452.98</v>
          </cell>
          <cell r="K505">
            <v>35298.230000000003</v>
          </cell>
          <cell r="L505">
            <v>35298.230000000003</v>
          </cell>
        </row>
        <row r="506">
          <cell r="C506" t="str">
            <v>A0900L</v>
          </cell>
          <cell r="D506" t="str">
            <v>2009/6</v>
          </cell>
          <cell r="E506">
            <v>8093.11</v>
          </cell>
          <cell r="G506">
            <v>8093.11</v>
          </cell>
          <cell r="L506">
            <v>8093.11</v>
          </cell>
        </row>
        <row r="507">
          <cell r="D507" t="str">
            <v>2009/5</v>
          </cell>
          <cell r="E507">
            <v>4485.26</v>
          </cell>
          <cell r="G507">
            <v>4485.26</v>
          </cell>
          <cell r="L507">
            <v>4485.26</v>
          </cell>
        </row>
        <row r="508">
          <cell r="D508" t="str">
            <v>2009/8</v>
          </cell>
          <cell r="E508">
            <v>10210.6</v>
          </cell>
          <cell r="G508">
            <v>10210.6</v>
          </cell>
          <cell r="L508">
            <v>10210.6</v>
          </cell>
        </row>
        <row r="509">
          <cell r="C509" t="str">
            <v>Total A0900L</v>
          </cell>
          <cell r="E509">
            <v>22788.97</v>
          </cell>
          <cell r="G509">
            <v>22788.97</v>
          </cell>
          <cell r="L509">
            <v>22788.97</v>
          </cell>
        </row>
        <row r="510">
          <cell r="C510" t="str">
            <v>A0900M</v>
          </cell>
          <cell r="D510" t="str">
            <v>2009/6</v>
          </cell>
          <cell r="F510">
            <v>1998.21</v>
          </cell>
          <cell r="G510">
            <v>1998.21</v>
          </cell>
          <cell r="L510">
            <v>1998.21</v>
          </cell>
        </row>
        <row r="511">
          <cell r="D511" t="str">
            <v>2009/2</v>
          </cell>
          <cell r="F511">
            <v>458.25</v>
          </cell>
          <cell r="G511">
            <v>458.25</v>
          </cell>
          <cell r="L511">
            <v>458.25</v>
          </cell>
        </row>
        <row r="512">
          <cell r="D512" t="str">
            <v>2009/5</v>
          </cell>
          <cell r="F512">
            <v>622.52</v>
          </cell>
          <cell r="G512">
            <v>622.52</v>
          </cell>
          <cell r="L512">
            <v>622.52</v>
          </cell>
        </row>
        <row r="513">
          <cell r="D513" t="str">
            <v>2009/9</v>
          </cell>
          <cell r="F513">
            <v>783.09</v>
          </cell>
          <cell r="G513">
            <v>783.09</v>
          </cell>
          <cell r="L513">
            <v>783.09</v>
          </cell>
        </row>
        <row r="514">
          <cell r="D514" t="str">
            <v>2009/10</v>
          </cell>
          <cell r="F514">
            <v>507.7</v>
          </cell>
          <cell r="G514">
            <v>507.7</v>
          </cell>
          <cell r="L514">
            <v>507.7</v>
          </cell>
        </row>
        <row r="515">
          <cell r="D515" t="str">
            <v>2009/11</v>
          </cell>
          <cell r="F515">
            <v>1282.8800000000001</v>
          </cell>
          <cell r="G515">
            <v>1282.8800000000001</v>
          </cell>
          <cell r="L515">
            <v>1282.8800000000001</v>
          </cell>
        </row>
        <row r="516">
          <cell r="D516" t="str">
            <v>2009/12</v>
          </cell>
          <cell r="E516">
            <v>7953.11</v>
          </cell>
          <cell r="G516">
            <v>7953.11</v>
          </cell>
          <cell r="L516">
            <v>7953.11</v>
          </cell>
        </row>
        <row r="517">
          <cell r="C517" t="str">
            <v>Total A0900M</v>
          </cell>
          <cell r="E517">
            <v>7953.11</v>
          </cell>
          <cell r="F517">
            <v>5652.6500000000005</v>
          </cell>
          <cell r="G517">
            <v>13605.76</v>
          </cell>
          <cell r="L517">
            <v>13605.76</v>
          </cell>
        </row>
        <row r="518">
          <cell r="C518" t="str">
            <v>A0900E</v>
          </cell>
          <cell r="D518" t="str">
            <v>2009/8</v>
          </cell>
          <cell r="E518">
            <v>863.23</v>
          </cell>
          <cell r="G518">
            <v>863.23</v>
          </cell>
          <cell r="I518">
            <v>410</v>
          </cell>
          <cell r="K518">
            <v>410</v>
          </cell>
          <cell r="L518">
            <v>1273.23</v>
          </cell>
        </row>
        <row r="519">
          <cell r="D519" t="str">
            <v>2009/10</v>
          </cell>
          <cell r="I519">
            <v>130</v>
          </cell>
          <cell r="K519">
            <v>130</v>
          </cell>
          <cell r="L519">
            <v>130</v>
          </cell>
        </row>
        <row r="520">
          <cell r="D520" t="str">
            <v>2009/12</v>
          </cell>
          <cell r="I520">
            <v>74.959999999999994</v>
          </cell>
          <cell r="K520">
            <v>74.959999999999994</v>
          </cell>
          <cell r="L520">
            <v>74.959999999999994</v>
          </cell>
        </row>
        <row r="521">
          <cell r="C521" t="str">
            <v>Total A0900E</v>
          </cell>
          <cell r="E521">
            <v>863.23</v>
          </cell>
          <cell r="G521">
            <v>863.23</v>
          </cell>
          <cell r="I521">
            <v>614.96</v>
          </cell>
          <cell r="K521">
            <v>614.96</v>
          </cell>
          <cell r="L521">
            <v>1478.19</v>
          </cell>
        </row>
        <row r="522">
          <cell r="C522" t="str">
            <v>A0900V</v>
          </cell>
          <cell r="D522" t="str">
            <v>2009/6</v>
          </cell>
          <cell r="I522">
            <v>84</v>
          </cell>
          <cell r="K522">
            <v>84</v>
          </cell>
          <cell r="L522">
            <v>84</v>
          </cell>
        </row>
        <row r="523">
          <cell r="D523" t="str">
            <v>2009/7</v>
          </cell>
          <cell r="I523">
            <v>168</v>
          </cell>
          <cell r="K523">
            <v>168</v>
          </cell>
          <cell r="L523">
            <v>168</v>
          </cell>
        </row>
        <row r="524">
          <cell r="D524" t="str">
            <v>2009/9</v>
          </cell>
          <cell r="I524">
            <v>168</v>
          </cell>
          <cell r="K524">
            <v>168</v>
          </cell>
          <cell r="L524">
            <v>168</v>
          </cell>
        </row>
        <row r="525">
          <cell r="D525" t="str">
            <v>2009/10</v>
          </cell>
          <cell r="I525">
            <v>84</v>
          </cell>
          <cell r="K525">
            <v>84</v>
          </cell>
          <cell r="L525">
            <v>84</v>
          </cell>
        </row>
        <row r="526">
          <cell r="C526" t="str">
            <v>Total A0900V</v>
          </cell>
          <cell r="I526">
            <v>504</v>
          </cell>
          <cell r="K526">
            <v>504</v>
          </cell>
          <cell r="L526">
            <v>504</v>
          </cell>
        </row>
        <row r="527">
          <cell r="C527" t="str">
            <v>A0900AC</v>
          </cell>
          <cell r="D527" t="str">
            <v>2009/12</v>
          </cell>
          <cell r="I527">
            <v>739.08</v>
          </cell>
          <cell r="K527">
            <v>739.08</v>
          </cell>
          <cell r="L527">
            <v>739.08</v>
          </cell>
        </row>
        <row r="528">
          <cell r="C528" t="str">
            <v>Total A0900AC</v>
          </cell>
          <cell r="I528">
            <v>739.08</v>
          </cell>
          <cell r="K528">
            <v>739.08</v>
          </cell>
          <cell r="L528">
            <v>739.08</v>
          </cell>
        </row>
        <row r="529">
          <cell r="C529" t="str">
            <v>A0900AB</v>
          </cell>
          <cell r="D529" t="str">
            <v>2009/12</v>
          </cell>
          <cell r="H529">
            <v>305.83999999999997</v>
          </cell>
          <cell r="K529">
            <v>305.83999999999997</v>
          </cell>
          <cell r="L529">
            <v>305.83999999999997</v>
          </cell>
        </row>
        <row r="530">
          <cell r="C530" t="str">
            <v>Total A0900AB</v>
          </cell>
          <cell r="H530">
            <v>305.83999999999997</v>
          </cell>
          <cell r="K530">
            <v>305.83999999999997</v>
          </cell>
          <cell r="L530">
            <v>305.83999999999997</v>
          </cell>
        </row>
        <row r="531">
          <cell r="E531">
            <v>97514.249999999985</v>
          </cell>
          <cell r="F531">
            <v>84021.650000000023</v>
          </cell>
          <cell r="G531">
            <v>181535.89999999994</v>
          </cell>
          <cell r="H531">
            <v>25284.27</v>
          </cell>
          <cell r="I531">
            <v>81385.340000000055</v>
          </cell>
          <cell r="K531">
            <v>106669.61000000003</v>
          </cell>
          <cell r="L531">
            <v>288205.51000000007</v>
          </cell>
        </row>
        <row r="532">
          <cell r="C532" t="str">
            <v>A0800B</v>
          </cell>
          <cell r="D532" t="str">
            <v>2009/6</v>
          </cell>
          <cell r="H532">
            <v>3485.32</v>
          </cell>
          <cell r="I532">
            <v>6646.1200000000008</v>
          </cell>
          <cell r="K532">
            <v>10131.44</v>
          </cell>
          <cell r="L532">
            <v>10131.44</v>
          </cell>
        </row>
        <row r="533">
          <cell r="D533" t="str">
            <v>2009/1</v>
          </cell>
          <cell r="H533">
            <v>6217.1200000000008</v>
          </cell>
          <cell r="I533">
            <v>5465.91</v>
          </cell>
          <cell r="K533">
            <v>11683.03</v>
          </cell>
          <cell r="L533">
            <v>11683.03</v>
          </cell>
        </row>
        <row r="534">
          <cell r="D534" t="str">
            <v>2009/2</v>
          </cell>
          <cell r="H534">
            <v>2402.58</v>
          </cell>
          <cell r="I534">
            <v>2082.92</v>
          </cell>
          <cell r="K534">
            <v>4485.5</v>
          </cell>
          <cell r="L534">
            <v>4485.5</v>
          </cell>
        </row>
        <row r="535">
          <cell r="D535" t="str">
            <v>2009/3</v>
          </cell>
          <cell r="H535">
            <v>3069.46</v>
          </cell>
          <cell r="I535">
            <v>2444.0700000000002</v>
          </cell>
          <cell r="K535">
            <v>5513.5300000000007</v>
          </cell>
          <cell r="L535">
            <v>5513.5300000000007</v>
          </cell>
        </row>
        <row r="536">
          <cell r="D536" t="str">
            <v>2009/4</v>
          </cell>
          <cell r="H536">
            <v>5496.12</v>
          </cell>
          <cell r="I536">
            <v>1894.11</v>
          </cell>
          <cell r="K536">
            <v>7390.23</v>
          </cell>
          <cell r="L536">
            <v>7390.23</v>
          </cell>
        </row>
        <row r="537">
          <cell r="D537" t="str">
            <v>2009/5</v>
          </cell>
          <cell r="H537">
            <v>5117.0200000000004</v>
          </cell>
          <cell r="I537">
            <v>4229.49</v>
          </cell>
          <cell r="K537">
            <v>9346.51</v>
          </cell>
          <cell r="L537">
            <v>9346.51</v>
          </cell>
        </row>
        <row r="538">
          <cell r="D538" t="str">
            <v>2009/7</v>
          </cell>
          <cell r="H538">
            <v>10672.759999999998</v>
          </cell>
          <cell r="I538">
            <v>4238.1899999999996</v>
          </cell>
          <cell r="K538">
            <v>14910.949999999997</v>
          </cell>
          <cell r="L538">
            <v>14910.949999999997</v>
          </cell>
        </row>
        <row r="539">
          <cell r="D539" t="str">
            <v>2009/8</v>
          </cell>
          <cell r="H539">
            <v>5623.62</v>
          </cell>
          <cell r="I539">
            <v>7654.85</v>
          </cell>
          <cell r="K539">
            <v>13278.470000000001</v>
          </cell>
          <cell r="L539">
            <v>13278.470000000001</v>
          </cell>
        </row>
        <row r="540">
          <cell r="D540" t="str">
            <v>2009/9</v>
          </cell>
          <cell r="H540">
            <v>3558.71</v>
          </cell>
          <cell r="I540">
            <v>9343.7400000000016</v>
          </cell>
          <cell r="K540">
            <v>12902.45</v>
          </cell>
          <cell r="L540">
            <v>12902.45</v>
          </cell>
        </row>
        <row r="541">
          <cell r="D541" t="str">
            <v>2009/10</v>
          </cell>
          <cell r="H541">
            <v>6824.16</v>
          </cell>
          <cell r="I541">
            <v>8878.7300000000014</v>
          </cell>
          <cell r="K541">
            <v>15702.890000000001</v>
          </cell>
          <cell r="L541">
            <v>15702.890000000001</v>
          </cell>
        </row>
        <row r="542">
          <cell r="D542" t="str">
            <v>2009/11</v>
          </cell>
          <cell r="H542">
            <v>2557.9699999999998</v>
          </cell>
          <cell r="I542">
            <v>4909.0400000000009</v>
          </cell>
          <cell r="K542">
            <v>7467.01</v>
          </cell>
          <cell r="L542">
            <v>7467.01</v>
          </cell>
        </row>
        <row r="543">
          <cell r="D543" t="str">
            <v>2009/12</v>
          </cell>
          <cell r="H543">
            <v>8561.82</v>
          </cell>
          <cell r="I543">
            <v>7932.74</v>
          </cell>
          <cell r="K543">
            <v>16494.559999999998</v>
          </cell>
          <cell r="L543">
            <v>16494.559999999998</v>
          </cell>
        </row>
        <row r="544">
          <cell r="C544" t="str">
            <v>Total A0800B</v>
          </cell>
          <cell r="H544">
            <v>63586.659999999996</v>
          </cell>
          <cell r="I544">
            <v>65719.910000000018</v>
          </cell>
          <cell r="K544">
            <v>129306.56999999999</v>
          </cell>
          <cell r="L544">
            <v>129306.56999999999</v>
          </cell>
        </row>
        <row r="545">
          <cell r="C545" t="str">
            <v>A0800A</v>
          </cell>
          <cell r="D545" t="str">
            <v>2009/6</v>
          </cell>
          <cell r="F545">
            <v>2512.5500000000002</v>
          </cell>
          <cell r="G545">
            <v>2512.5500000000002</v>
          </cell>
          <cell r="I545">
            <v>4785.8599999999997</v>
          </cell>
          <cell r="K545">
            <v>4785.8599999999997</v>
          </cell>
          <cell r="L545">
            <v>7298.41</v>
          </cell>
        </row>
        <row r="546">
          <cell r="D546" t="str">
            <v>2009/1</v>
          </cell>
          <cell r="F546">
            <v>164.49</v>
          </cell>
          <cell r="G546">
            <v>164.49</v>
          </cell>
          <cell r="I546">
            <v>4985.93</v>
          </cell>
          <cell r="K546">
            <v>4985.93</v>
          </cell>
          <cell r="L546">
            <v>5150.42</v>
          </cell>
        </row>
        <row r="547">
          <cell r="D547" t="str">
            <v>2009/2</v>
          </cell>
          <cell r="F547">
            <v>132.25</v>
          </cell>
          <cell r="G547">
            <v>132.25</v>
          </cell>
          <cell r="I547">
            <v>5065.09</v>
          </cell>
          <cell r="K547">
            <v>5065.09</v>
          </cell>
          <cell r="L547">
            <v>5197.34</v>
          </cell>
        </row>
        <row r="548">
          <cell r="D548" t="str">
            <v>2009/3</v>
          </cell>
          <cell r="F548">
            <v>2240.67</v>
          </cell>
          <cell r="G548">
            <v>2240.67</v>
          </cell>
          <cell r="I548">
            <v>1545.88</v>
          </cell>
          <cell r="K548">
            <v>1545.88</v>
          </cell>
          <cell r="L548">
            <v>3786.55</v>
          </cell>
        </row>
        <row r="549">
          <cell r="D549" t="str">
            <v>2009/4</v>
          </cell>
          <cell r="F549">
            <v>3892.35</v>
          </cell>
          <cell r="G549">
            <v>3892.35</v>
          </cell>
          <cell r="I549">
            <v>1228.0999999999999</v>
          </cell>
          <cell r="K549">
            <v>1228.0999999999999</v>
          </cell>
          <cell r="L549">
            <v>5120.45</v>
          </cell>
        </row>
        <row r="550">
          <cell r="D550" t="str">
            <v>2009/5</v>
          </cell>
          <cell r="F550">
            <v>2103.73</v>
          </cell>
          <cell r="G550">
            <v>2103.73</v>
          </cell>
          <cell r="I550">
            <v>3262.3399999999997</v>
          </cell>
          <cell r="K550">
            <v>3262.3399999999997</v>
          </cell>
          <cell r="L550">
            <v>5366.07</v>
          </cell>
        </row>
        <row r="551">
          <cell r="D551" t="str">
            <v>2009/7</v>
          </cell>
          <cell r="F551">
            <v>966.71999999999991</v>
          </cell>
          <cell r="G551">
            <v>966.71999999999991</v>
          </cell>
          <cell r="I551">
            <v>2676.56</v>
          </cell>
          <cell r="K551">
            <v>2676.56</v>
          </cell>
          <cell r="L551">
            <v>3643.2799999999997</v>
          </cell>
        </row>
        <row r="552">
          <cell r="D552" t="str">
            <v>2009/8</v>
          </cell>
          <cell r="F552">
            <v>2214.79</v>
          </cell>
          <cell r="G552">
            <v>2214.79</v>
          </cell>
          <cell r="I552">
            <v>1983.23</v>
          </cell>
          <cell r="K552">
            <v>1983.23</v>
          </cell>
          <cell r="L552">
            <v>4198.0200000000004</v>
          </cell>
        </row>
        <row r="553">
          <cell r="D553" t="str">
            <v>2009/9</v>
          </cell>
          <cell r="F553">
            <v>1249.9100000000001</v>
          </cell>
          <cell r="G553">
            <v>1249.9100000000001</v>
          </cell>
          <cell r="I553">
            <v>4071.09</v>
          </cell>
          <cell r="K553">
            <v>4071.09</v>
          </cell>
          <cell r="L553">
            <v>5321</v>
          </cell>
        </row>
        <row r="554">
          <cell r="D554" t="str">
            <v>2009/10</v>
          </cell>
          <cell r="F554">
            <v>1150.73</v>
          </cell>
          <cell r="G554">
            <v>1150.73</v>
          </cell>
          <cell r="I554">
            <v>2825.5</v>
          </cell>
          <cell r="K554">
            <v>2825.5</v>
          </cell>
          <cell r="L554">
            <v>3976.23</v>
          </cell>
        </row>
        <row r="555">
          <cell r="D555" t="str">
            <v>2009/11</v>
          </cell>
          <cell r="E555">
            <v>12010.17</v>
          </cell>
          <cell r="F555">
            <v>1072.92</v>
          </cell>
          <cell r="G555">
            <v>13083.09</v>
          </cell>
          <cell r="I555">
            <v>3241.49</v>
          </cell>
          <cell r="K555">
            <v>3241.49</v>
          </cell>
          <cell r="L555">
            <v>16324.58</v>
          </cell>
        </row>
        <row r="556">
          <cell r="D556" t="str">
            <v>2009/12</v>
          </cell>
          <cell r="E556">
            <v>8609.5</v>
          </cell>
          <cell r="F556">
            <v>537.98</v>
          </cell>
          <cell r="G556">
            <v>9147.48</v>
          </cell>
          <cell r="I556">
            <v>3258.73</v>
          </cell>
          <cell r="K556">
            <v>3258.73</v>
          </cell>
          <cell r="L556">
            <v>12406.21</v>
          </cell>
        </row>
        <row r="557">
          <cell r="C557" t="str">
            <v>Total A0800A</v>
          </cell>
          <cell r="E557">
            <v>20619.669999999998</v>
          </cell>
          <cell r="F557">
            <v>18239.09</v>
          </cell>
          <cell r="G557">
            <v>38858.759999999995</v>
          </cell>
          <cell r="I557">
            <v>38929.800000000003</v>
          </cell>
          <cell r="K557">
            <v>38929.800000000003</v>
          </cell>
          <cell r="L557">
            <v>77788.56</v>
          </cell>
        </row>
        <row r="558">
          <cell r="C558" t="str">
            <v>A0800C</v>
          </cell>
          <cell r="D558" t="str">
            <v>2009/6</v>
          </cell>
          <cell r="E558">
            <v>4835.33</v>
          </cell>
          <cell r="F558">
            <v>3616.36</v>
          </cell>
          <cell r="G558">
            <v>8451.69</v>
          </cell>
          <cell r="I558">
            <v>1917.55</v>
          </cell>
          <cell r="K558">
            <v>1917.55</v>
          </cell>
          <cell r="L558">
            <v>10369.24</v>
          </cell>
        </row>
        <row r="559">
          <cell r="D559" t="str">
            <v>2009/1</v>
          </cell>
          <cell r="F559">
            <v>2132.81</v>
          </cell>
          <cell r="G559">
            <v>2132.81</v>
          </cell>
          <cell r="I559">
            <v>1114.9499999999998</v>
          </cell>
          <cell r="K559">
            <v>1114.9499999999998</v>
          </cell>
          <cell r="L559">
            <v>3247.7599999999998</v>
          </cell>
        </row>
        <row r="560">
          <cell r="D560" t="str">
            <v>2009/2</v>
          </cell>
          <cell r="F560">
            <v>2707.3599999999997</v>
          </cell>
          <cell r="G560">
            <v>2707.3599999999997</v>
          </cell>
          <cell r="I560">
            <v>1455.3</v>
          </cell>
          <cell r="K560">
            <v>1455.3</v>
          </cell>
          <cell r="L560">
            <v>4162.66</v>
          </cell>
        </row>
        <row r="561">
          <cell r="D561" t="str">
            <v>2009/3</v>
          </cell>
          <cell r="F561">
            <v>1709.7100000000003</v>
          </cell>
          <cell r="G561">
            <v>1709.7100000000003</v>
          </cell>
          <cell r="I561">
            <v>1485.07</v>
          </cell>
          <cell r="K561">
            <v>1485.07</v>
          </cell>
          <cell r="L561">
            <v>3194.78</v>
          </cell>
        </row>
        <row r="562">
          <cell r="D562" t="str">
            <v>2009/4</v>
          </cell>
          <cell r="F562">
            <v>1210.6299999999999</v>
          </cell>
          <cell r="G562">
            <v>1210.6299999999999</v>
          </cell>
          <cell r="I562">
            <v>3459.0299999999997</v>
          </cell>
          <cell r="K562">
            <v>3459.0299999999997</v>
          </cell>
          <cell r="L562">
            <v>4669.66</v>
          </cell>
        </row>
        <row r="563">
          <cell r="D563" t="str">
            <v>2009/5</v>
          </cell>
          <cell r="E563">
            <v>6644.65</v>
          </cell>
          <cell r="F563">
            <v>4686.72</v>
          </cell>
          <cell r="G563">
            <v>11331.369999999999</v>
          </cell>
          <cell r="I563">
            <v>5223.3399999999992</v>
          </cell>
          <cell r="K563">
            <v>5223.3399999999992</v>
          </cell>
          <cell r="L563">
            <v>16554.71</v>
          </cell>
        </row>
        <row r="564">
          <cell r="D564" t="str">
            <v>2009/7</v>
          </cell>
          <cell r="E564">
            <v>1547.27</v>
          </cell>
          <cell r="F564">
            <v>1365.21</v>
          </cell>
          <cell r="G564">
            <v>2912.48</v>
          </cell>
          <cell r="I564">
            <v>2007.4900000000002</v>
          </cell>
          <cell r="K564">
            <v>2007.4900000000002</v>
          </cell>
          <cell r="L564">
            <v>4919.97</v>
          </cell>
        </row>
        <row r="565">
          <cell r="D565" t="str">
            <v>2009/8</v>
          </cell>
          <cell r="F565">
            <v>2909.75</v>
          </cell>
          <cell r="G565">
            <v>2909.75</v>
          </cell>
          <cell r="I565">
            <v>2226.2400000000002</v>
          </cell>
          <cell r="K565">
            <v>2226.2400000000002</v>
          </cell>
          <cell r="L565">
            <v>5135.99</v>
          </cell>
        </row>
        <row r="566">
          <cell r="D566" t="str">
            <v>2009/9</v>
          </cell>
          <cell r="F566">
            <v>7390.8499999999995</v>
          </cell>
          <cell r="G566">
            <v>7390.8499999999995</v>
          </cell>
          <cell r="I566">
            <v>1990.3999999999999</v>
          </cell>
          <cell r="K566">
            <v>1990.3999999999999</v>
          </cell>
          <cell r="L566">
            <v>9381.25</v>
          </cell>
        </row>
        <row r="567">
          <cell r="D567" t="str">
            <v>2009/10</v>
          </cell>
          <cell r="F567">
            <v>3928.8500000000004</v>
          </cell>
          <cell r="G567">
            <v>3928.8500000000004</v>
          </cell>
          <cell r="I567">
            <v>3134.17</v>
          </cell>
          <cell r="K567">
            <v>3134.17</v>
          </cell>
          <cell r="L567">
            <v>7063.02</v>
          </cell>
        </row>
        <row r="568">
          <cell r="D568" t="str">
            <v>2009/11</v>
          </cell>
          <cell r="F568">
            <v>3179.8099999999995</v>
          </cell>
          <cell r="G568">
            <v>3179.8099999999995</v>
          </cell>
          <cell r="I568">
            <v>4135.0499999999993</v>
          </cell>
          <cell r="K568">
            <v>4135.0499999999993</v>
          </cell>
          <cell r="L568">
            <v>7314.8599999999988</v>
          </cell>
        </row>
        <row r="569">
          <cell r="D569" t="str">
            <v>2009/12</v>
          </cell>
          <cell r="F569">
            <v>2873.18</v>
          </cell>
          <cell r="G569">
            <v>2873.18</v>
          </cell>
          <cell r="I569">
            <v>2592.96</v>
          </cell>
          <cell r="K569">
            <v>2592.96</v>
          </cell>
          <cell r="L569">
            <v>5466.1399999999994</v>
          </cell>
        </row>
        <row r="570">
          <cell r="C570" t="str">
            <v>Total A0800C</v>
          </cell>
          <cell r="E570">
            <v>13027.25</v>
          </cell>
          <cell r="F570">
            <v>37711.24</v>
          </cell>
          <cell r="G570">
            <v>50738.49</v>
          </cell>
          <cell r="I570">
            <v>30741.55</v>
          </cell>
          <cell r="K570">
            <v>30741.55</v>
          </cell>
          <cell r="L570">
            <v>81480.039999999994</v>
          </cell>
        </row>
        <row r="571">
          <cell r="E571">
            <v>33646.92</v>
          </cell>
          <cell r="F571">
            <v>55950.329999999994</v>
          </cell>
          <cell r="G571">
            <v>89597.249999999985</v>
          </cell>
          <cell r="H571">
            <v>63586.659999999996</v>
          </cell>
          <cell r="I571">
            <v>135391.26</v>
          </cell>
          <cell r="K571">
            <v>198977.91999999995</v>
          </cell>
          <cell r="L571">
            <v>288575.17</v>
          </cell>
        </row>
        <row r="572">
          <cell r="C572" t="str">
            <v>A0500B</v>
          </cell>
          <cell r="D572" t="str">
            <v>2009/6</v>
          </cell>
          <cell r="F572">
            <v>1343.42</v>
          </cell>
          <cell r="G572">
            <v>1343.42</v>
          </cell>
          <cell r="I572">
            <v>23870.32</v>
          </cell>
          <cell r="K572">
            <v>23870.32</v>
          </cell>
          <cell r="L572">
            <v>25213.739999999998</v>
          </cell>
        </row>
        <row r="573">
          <cell r="D573" t="str">
            <v>2009/1</v>
          </cell>
          <cell r="I573">
            <v>4247.46</v>
          </cell>
          <cell r="K573">
            <v>4247.46</v>
          </cell>
          <cell r="L573">
            <v>4247.46</v>
          </cell>
        </row>
        <row r="574">
          <cell r="D574" t="str">
            <v>2009/2</v>
          </cell>
          <cell r="I574">
            <v>11403.47</v>
          </cell>
          <cell r="K574">
            <v>11403.47</v>
          </cell>
          <cell r="L574">
            <v>11403.47</v>
          </cell>
        </row>
        <row r="575">
          <cell r="D575" t="str">
            <v>2009/3</v>
          </cell>
          <cell r="I575">
            <v>1749.23</v>
          </cell>
          <cell r="K575">
            <v>1749.23</v>
          </cell>
          <cell r="L575">
            <v>1749.23</v>
          </cell>
        </row>
        <row r="576">
          <cell r="D576" t="str">
            <v>2009/4</v>
          </cell>
          <cell r="I576">
            <v>7915.78</v>
          </cell>
          <cell r="K576">
            <v>7915.78</v>
          </cell>
          <cell r="L576">
            <v>7915.78</v>
          </cell>
        </row>
        <row r="577">
          <cell r="D577" t="str">
            <v>2009/5</v>
          </cell>
          <cell r="F577">
            <v>1630.06</v>
          </cell>
          <cell r="G577">
            <v>1630.06</v>
          </cell>
          <cell r="I577">
            <v>10471.119999999999</v>
          </cell>
          <cell r="K577">
            <v>10471.119999999999</v>
          </cell>
          <cell r="L577">
            <v>12101.179999999998</v>
          </cell>
        </row>
        <row r="578">
          <cell r="D578" t="str">
            <v>2009/7</v>
          </cell>
          <cell r="I578">
            <v>17583.75</v>
          </cell>
          <cell r="K578">
            <v>17583.75</v>
          </cell>
          <cell r="L578">
            <v>17583.75</v>
          </cell>
        </row>
        <row r="579">
          <cell r="D579" t="str">
            <v>2009/8</v>
          </cell>
          <cell r="I579">
            <v>7982.04</v>
          </cell>
          <cell r="K579">
            <v>7982.04</v>
          </cell>
          <cell r="L579">
            <v>7982.04</v>
          </cell>
        </row>
        <row r="580">
          <cell r="D580" t="str">
            <v>2009/9</v>
          </cell>
          <cell r="F580">
            <v>1197.51</v>
          </cell>
          <cell r="G580">
            <v>1197.51</v>
          </cell>
          <cell r="I580">
            <v>5787.3600000000006</v>
          </cell>
          <cell r="K580">
            <v>5787.3600000000006</v>
          </cell>
          <cell r="L580">
            <v>6984.8700000000008</v>
          </cell>
        </row>
        <row r="581">
          <cell r="D581" t="str">
            <v>2009/10</v>
          </cell>
          <cell r="I581">
            <v>2487.5100000000002</v>
          </cell>
          <cell r="K581">
            <v>2487.5100000000002</v>
          </cell>
          <cell r="L581">
            <v>2487.5100000000002</v>
          </cell>
        </row>
        <row r="582">
          <cell r="D582" t="str">
            <v>2009/11</v>
          </cell>
          <cell r="F582">
            <v>1246.4000000000001</v>
          </cell>
          <cell r="G582">
            <v>1246.4000000000001</v>
          </cell>
          <cell r="I582">
            <v>4878.8900000000003</v>
          </cell>
          <cell r="K582">
            <v>4878.8900000000003</v>
          </cell>
          <cell r="L582">
            <v>6125.2900000000009</v>
          </cell>
        </row>
        <row r="583">
          <cell r="D583" t="str">
            <v>2009/12</v>
          </cell>
          <cell r="F583">
            <v>199.46</v>
          </cell>
          <cell r="G583">
            <v>199.46</v>
          </cell>
          <cell r="I583">
            <v>5423.9</v>
          </cell>
          <cell r="K583">
            <v>5423.9</v>
          </cell>
          <cell r="L583">
            <v>5623.36</v>
          </cell>
        </row>
        <row r="584">
          <cell r="C584" t="str">
            <v>Total A0500B</v>
          </cell>
          <cell r="F584">
            <v>5616.8499999999995</v>
          </cell>
          <cell r="G584">
            <v>5616.8499999999995</v>
          </cell>
          <cell r="I584">
            <v>103800.82999999999</v>
          </cell>
          <cell r="K584">
            <v>103800.82999999999</v>
          </cell>
          <cell r="L584">
            <v>109417.67999999998</v>
          </cell>
        </row>
        <row r="585">
          <cell r="C585" t="str">
            <v>A0500E</v>
          </cell>
          <cell r="D585" t="str">
            <v>2009/6</v>
          </cell>
          <cell r="E585">
            <v>78406.62</v>
          </cell>
          <cell r="G585">
            <v>78406.62</v>
          </cell>
          <cell r="L585">
            <v>78406.62</v>
          </cell>
        </row>
        <row r="586">
          <cell r="D586" t="str">
            <v>2009/4</v>
          </cell>
          <cell r="E586">
            <v>137552.17000000001</v>
          </cell>
          <cell r="G586">
            <v>137552.17000000001</v>
          </cell>
          <cell r="L586">
            <v>137552.17000000001</v>
          </cell>
        </row>
        <row r="587">
          <cell r="D587" t="str">
            <v>2009/8</v>
          </cell>
          <cell r="E587">
            <v>164469.26999999999</v>
          </cell>
          <cell r="G587">
            <v>164469.26999999999</v>
          </cell>
          <cell r="L587">
            <v>164469.26999999999</v>
          </cell>
        </row>
        <row r="588">
          <cell r="D588" t="str">
            <v>2009/10</v>
          </cell>
          <cell r="E588">
            <v>60000</v>
          </cell>
          <cell r="G588">
            <v>60000</v>
          </cell>
          <cell r="L588">
            <v>60000</v>
          </cell>
        </row>
        <row r="589">
          <cell r="D589" t="str">
            <v>2009/11</v>
          </cell>
          <cell r="E589">
            <v>5000</v>
          </cell>
          <cell r="G589">
            <v>5000</v>
          </cell>
          <cell r="L589">
            <v>5000</v>
          </cell>
        </row>
        <row r="590">
          <cell r="C590" t="str">
            <v>Total A0500E</v>
          </cell>
          <cell r="E590">
            <v>445428.06</v>
          </cell>
          <cell r="G590">
            <v>445428.06</v>
          </cell>
          <cell r="L590">
            <v>445428.06</v>
          </cell>
        </row>
        <row r="591">
          <cell r="E591">
            <v>445428.06</v>
          </cell>
          <cell r="F591">
            <v>5616.8499999999995</v>
          </cell>
          <cell r="G591">
            <v>451044.91000000003</v>
          </cell>
          <cell r="I591">
            <v>103800.82999999999</v>
          </cell>
          <cell r="K591">
            <v>103800.82999999999</v>
          </cell>
          <cell r="L591">
            <v>554845.74</v>
          </cell>
        </row>
        <row r="592">
          <cell r="C592" t="str">
            <v>A1600B</v>
          </cell>
          <cell r="D592" t="str">
            <v>2009/10</v>
          </cell>
          <cell r="I592">
            <v>300</v>
          </cell>
          <cell r="K592">
            <v>300</v>
          </cell>
          <cell r="L592">
            <v>300</v>
          </cell>
        </row>
        <row r="593">
          <cell r="D593" t="str">
            <v>2009/11</v>
          </cell>
          <cell r="I593">
            <v>1050</v>
          </cell>
          <cell r="K593">
            <v>1050</v>
          </cell>
          <cell r="L593">
            <v>1050</v>
          </cell>
        </row>
        <row r="594">
          <cell r="D594" t="str">
            <v>2009/12</v>
          </cell>
          <cell r="I594">
            <v>1050</v>
          </cell>
          <cell r="K594">
            <v>1050</v>
          </cell>
          <cell r="L594">
            <v>1050</v>
          </cell>
        </row>
        <row r="595">
          <cell r="C595" t="str">
            <v>Total A1600B</v>
          </cell>
          <cell r="I595">
            <v>2400</v>
          </cell>
          <cell r="K595">
            <v>2400</v>
          </cell>
          <cell r="L595">
            <v>2400</v>
          </cell>
        </row>
        <row r="596">
          <cell r="C596" t="str">
            <v>A1600D</v>
          </cell>
          <cell r="D596" t="str">
            <v>2009/10</v>
          </cell>
          <cell r="I596">
            <v>300</v>
          </cell>
          <cell r="K596">
            <v>300</v>
          </cell>
          <cell r="L596">
            <v>300</v>
          </cell>
        </row>
        <row r="597">
          <cell r="D597" t="str">
            <v>2009/11</v>
          </cell>
          <cell r="I597">
            <v>150</v>
          </cell>
          <cell r="K597">
            <v>150</v>
          </cell>
          <cell r="L597">
            <v>150</v>
          </cell>
        </row>
        <row r="598">
          <cell r="D598" t="str">
            <v>2009/12</v>
          </cell>
          <cell r="I598">
            <v>150</v>
          </cell>
          <cell r="K598">
            <v>150</v>
          </cell>
          <cell r="L598">
            <v>150</v>
          </cell>
        </row>
        <row r="599">
          <cell r="C599" t="str">
            <v>Total A1600D</v>
          </cell>
          <cell r="I599">
            <v>600</v>
          </cell>
          <cell r="K599">
            <v>600</v>
          </cell>
          <cell r="L599">
            <v>600</v>
          </cell>
        </row>
        <row r="600">
          <cell r="C600" t="str">
            <v>A1600A</v>
          </cell>
          <cell r="D600" t="str">
            <v>2009/11</v>
          </cell>
          <cell r="H600">
            <v>200</v>
          </cell>
          <cell r="K600">
            <v>200</v>
          </cell>
          <cell r="L600">
            <v>200</v>
          </cell>
        </row>
        <row r="601">
          <cell r="D601" t="str">
            <v>2009/12</v>
          </cell>
          <cell r="H601">
            <v>100</v>
          </cell>
          <cell r="K601">
            <v>100</v>
          </cell>
          <cell r="L601">
            <v>100</v>
          </cell>
        </row>
        <row r="602">
          <cell r="C602" t="str">
            <v>Total A1600A</v>
          </cell>
          <cell r="H602">
            <v>300</v>
          </cell>
          <cell r="K602">
            <v>300</v>
          </cell>
          <cell r="L602">
            <v>300</v>
          </cell>
        </row>
        <row r="603">
          <cell r="H603">
            <v>300</v>
          </cell>
          <cell r="I603">
            <v>3000</v>
          </cell>
          <cell r="K603">
            <v>3300</v>
          </cell>
          <cell r="L603">
            <v>3300</v>
          </cell>
        </row>
        <row r="604">
          <cell r="E604">
            <v>1728681.4900000002</v>
          </cell>
          <cell r="F604">
            <v>1279571.33</v>
          </cell>
          <cell r="G604">
            <v>3008252.8200000026</v>
          </cell>
          <cell r="H604">
            <v>250719.30999999991</v>
          </cell>
          <cell r="I604">
            <v>1028690.2599999997</v>
          </cell>
          <cell r="J604">
            <v>2516.15</v>
          </cell>
          <cell r="K604">
            <v>1281925.7200000004</v>
          </cell>
          <cell r="L604">
            <v>4290178.5399999991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 acquis Business AN "/>
      <sheetName val="Invoice statements_Y2"/>
      <sheetName val="Data_Pricing"/>
      <sheetName val="Data_New Subscriptions"/>
      <sheetName val="Calc_Refunds"/>
      <sheetName val="Active_Refund_DATA_DUMP"/>
      <sheetName val="Sleeping_Refund_DATA_DUMP"/>
      <sheetName val="Revoked_DATA_DUMP"/>
    </sheetNames>
    <sheetDataSet>
      <sheetData sheetId="0"/>
      <sheetData sheetId="1"/>
      <sheetData sheetId="2"/>
      <sheetData sheetId="3"/>
      <sheetData sheetId="4">
        <row r="2">
          <cell r="A2">
            <v>0</v>
          </cell>
          <cell r="B2" t="str">
            <v>DEU</v>
          </cell>
          <cell r="C2" t="str">
            <v>ESP</v>
          </cell>
          <cell r="D2" t="str">
            <v>FRA</v>
          </cell>
          <cell r="E2" t="str">
            <v>IRL</v>
          </cell>
          <cell r="F2" t="str">
            <v>ITA</v>
          </cell>
          <cell r="G2" t="str">
            <v>AUT</v>
          </cell>
          <cell r="H2" t="str">
            <v>LUX</v>
          </cell>
          <cell r="I2" t="str">
            <v>NLD</v>
          </cell>
          <cell r="J2" t="str">
            <v>BEL</v>
          </cell>
          <cell r="K2" t="str">
            <v>PRT</v>
          </cell>
          <cell r="L2" t="str">
            <v>EST</v>
          </cell>
          <cell r="M2" t="str">
            <v>LTU</v>
          </cell>
          <cell r="N2" t="str">
            <v>LVA</v>
          </cell>
          <cell r="O2" t="str">
            <v>FIN</v>
          </cell>
          <cell r="P2" t="str">
            <v>SVK</v>
          </cell>
          <cell r="Q2" t="str">
            <v>TOTAL</v>
          </cell>
        </row>
        <row r="3">
          <cell r="A3">
            <v>43344</v>
          </cell>
          <cell r="B3">
            <v>198</v>
          </cell>
          <cell r="C3">
            <v>121.6875</v>
          </cell>
          <cell r="D3">
            <v>292.875</v>
          </cell>
          <cell r="E3">
            <v>0</v>
          </cell>
          <cell r="F3">
            <v>243.375</v>
          </cell>
          <cell r="G3">
            <v>22.6875</v>
          </cell>
          <cell r="H3">
            <v>0</v>
          </cell>
          <cell r="I3">
            <v>0</v>
          </cell>
          <cell r="J3">
            <v>0</v>
          </cell>
          <cell r="K3">
            <v>0</v>
          </cell>
          <cell r="L3">
            <v>0</v>
          </cell>
          <cell r="M3">
            <v>0</v>
          </cell>
          <cell r="N3">
            <v>0</v>
          </cell>
          <cell r="O3">
            <v>0</v>
          </cell>
          <cell r="P3">
            <v>0</v>
          </cell>
          <cell r="Q3">
            <v>878.625</v>
          </cell>
        </row>
      </sheetData>
      <sheetData sheetId="5"/>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tatements_Y2"/>
      <sheetName val="Data_Pricing"/>
      <sheetName val="Data_New Subscriptions"/>
      <sheetName val="Calc_Refunds_P1"/>
      <sheetName val="Calc_Refunds_P2"/>
      <sheetName val="Calc_Refunds_P3"/>
      <sheetName val="Active_Refund_DATA_DUMP"/>
      <sheetName val="Sleeping_Refund_DATA_DUMP"/>
      <sheetName val="Revoked_DATA_DUMP"/>
    </sheetNames>
    <sheetDataSet>
      <sheetData sheetId="0" refreshError="1"/>
      <sheetData sheetId="1" refreshError="1"/>
      <sheetData sheetId="2" refreshError="1"/>
      <sheetData sheetId="3">
        <row r="2">
          <cell r="B2" t="str">
            <v>DEU</v>
          </cell>
          <cell r="C2" t="str">
            <v>ESP</v>
          </cell>
          <cell r="D2" t="str">
            <v>FRA</v>
          </cell>
          <cell r="E2" t="str">
            <v>IRL</v>
          </cell>
          <cell r="F2" t="str">
            <v>ITA</v>
          </cell>
          <cell r="G2" t="str">
            <v>AUT</v>
          </cell>
          <cell r="H2" t="str">
            <v>LUX</v>
          </cell>
          <cell r="I2" t="str">
            <v>NLD</v>
          </cell>
          <cell r="J2" t="str">
            <v>BEL</v>
          </cell>
          <cell r="K2" t="str">
            <v>PRT</v>
          </cell>
          <cell r="L2" t="str">
            <v>EST</v>
          </cell>
          <cell r="M2" t="str">
            <v>LTU</v>
          </cell>
          <cell r="N2" t="str">
            <v>LVA</v>
          </cell>
          <cell r="O2" t="str">
            <v>FIN</v>
          </cell>
          <cell r="P2" t="str">
            <v>SVK</v>
          </cell>
          <cell r="Q2" t="str">
            <v>TOTAL</v>
          </cell>
        </row>
        <row r="3">
          <cell r="A3">
            <v>43070</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row>
        <row r="4">
          <cell r="A4">
            <v>43101</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row>
        <row r="5">
          <cell r="A5">
            <v>43132</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row>
        <row r="6">
          <cell r="A6">
            <v>43160</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row>
        <row r="7">
          <cell r="A7">
            <v>43191</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row>
        <row r="8">
          <cell r="A8">
            <v>43221</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row>
        <row r="9">
          <cell r="A9">
            <v>43252</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row>
        <row r="10">
          <cell r="A10">
            <v>43282</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row>
        <row r="11">
          <cell r="A11">
            <v>43313</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row>
        <row r="12">
          <cell r="A12">
            <v>43344</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row>
      </sheetData>
      <sheetData sheetId="4">
        <row r="2">
          <cell r="B2" t="str">
            <v>DEU</v>
          </cell>
          <cell r="C2" t="str">
            <v>ESP</v>
          </cell>
          <cell r="D2" t="str">
            <v>FRA</v>
          </cell>
          <cell r="E2" t="str">
            <v>IRL</v>
          </cell>
          <cell r="F2" t="str">
            <v>ITA</v>
          </cell>
          <cell r="G2" t="str">
            <v>AUT</v>
          </cell>
          <cell r="H2" t="str">
            <v>LUX</v>
          </cell>
          <cell r="I2" t="str">
            <v>NLD</v>
          </cell>
          <cell r="J2" t="str">
            <v>BEL</v>
          </cell>
          <cell r="K2" t="str">
            <v>PRT</v>
          </cell>
          <cell r="L2" t="str">
            <v>EST</v>
          </cell>
          <cell r="M2" t="str">
            <v>LTU</v>
          </cell>
          <cell r="N2" t="str">
            <v>LVA</v>
          </cell>
          <cell r="O2" t="str">
            <v>FIN</v>
          </cell>
          <cell r="P2" t="str">
            <v>SVK</v>
          </cell>
          <cell r="Q2" t="str">
            <v>TOTAL</v>
          </cell>
        </row>
        <row r="3">
          <cell r="A3">
            <v>43070</v>
          </cell>
          <cell r="B3">
            <v>60.362499999999997</v>
          </cell>
          <cell r="C3">
            <v>0</v>
          </cell>
          <cell r="D3">
            <v>20.120833333333334</v>
          </cell>
          <cell r="E3">
            <v>0</v>
          </cell>
          <cell r="F3">
            <v>0</v>
          </cell>
          <cell r="G3">
            <v>0</v>
          </cell>
          <cell r="H3">
            <v>0</v>
          </cell>
          <cell r="I3">
            <v>0</v>
          </cell>
          <cell r="J3">
            <v>0</v>
          </cell>
          <cell r="K3">
            <v>0</v>
          </cell>
          <cell r="L3">
            <v>0</v>
          </cell>
          <cell r="M3">
            <v>0</v>
          </cell>
          <cell r="N3">
            <v>0</v>
          </cell>
          <cell r="O3">
            <v>0</v>
          </cell>
          <cell r="P3">
            <v>0</v>
          </cell>
          <cell r="Q3">
            <v>80.483333333333334</v>
          </cell>
        </row>
        <row r="4">
          <cell r="A4">
            <v>43101</v>
          </cell>
          <cell r="B4">
            <v>621.91666666666663</v>
          </cell>
          <cell r="C4">
            <v>0</v>
          </cell>
          <cell r="D4">
            <v>541.43333333333328</v>
          </cell>
          <cell r="E4">
            <v>0</v>
          </cell>
          <cell r="F4">
            <v>73.166666666666657</v>
          </cell>
          <cell r="G4">
            <v>74.995833333333337</v>
          </cell>
          <cell r="H4">
            <v>0</v>
          </cell>
          <cell r="I4">
            <v>0</v>
          </cell>
          <cell r="J4">
            <v>0</v>
          </cell>
          <cell r="K4">
            <v>0</v>
          </cell>
          <cell r="L4">
            <v>0</v>
          </cell>
          <cell r="M4">
            <v>0</v>
          </cell>
          <cell r="N4">
            <v>0</v>
          </cell>
          <cell r="O4">
            <v>0</v>
          </cell>
          <cell r="P4">
            <v>0</v>
          </cell>
          <cell r="Q4">
            <v>1311.5125</v>
          </cell>
        </row>
        <row r="5">
          <cell r="A5">
            <v>43132</v>
          </cell>
          <cell r="B5">
            <v>234.13333333333333</v>
          </cell>
          <cell r="C5">
            <v>0</v>
          </cell>
          <cell r="D5">
            <v>470.0958333333333</v>
          </cell>
          <cell r="E5">
            <v>0</v>
          </cell>
          <cell r="F5">
            <v>53.045833333333334</v>
          </cell>
          <cell r="G5">
            <v>34.754166666666663</v>
          </cell>
          <cell r="H5">
            <v>0</v>
          </cell>
          <cell r="I5">
            <v>0</v>
          </cell>
          <cell r="J5">
            <v>0</v>
          </cell>
          <cell r="K5">
            <v>0</v>
          </cell>
          <cell r="L5">
            <v>0</v>
          </cell>
          <cell r="M5">
            <v>0</v>
          </cell>
          <cell r="N5">
            <v>0</v>
          </cell>
          <cell r="O5">
            <v>0</v>
          </cell>
          <cell r="P5">
            <v>0</v>
          </cell>
          <cell r="Q5">
            <v>792.0291666666667</v>
          </cell>
        </row>
        <row r="6">
          <cell r="A6">
            <v>43160</v>
          </cell>
          <cell r="B6">
            <v>343.88333333333333</v>
          </cell>
          <cell r="C6">
            <v>0</v>
          </cell>
          <cell r="D6">
            <v>365.83333333333331</v>
          </cell>
          <cell r="E6">
            <v>0</v>
          </cell>
          <cell r="F6">
            <v>0</v>
          </cell>
          <cell r="G6">
            <v>14.633333333333333</v>
          </cell>
          <cell r="H6">
            <v>0</v>
          </cell>
          <cell r="I6">
            <v>0</v>
          </cell>
          <cell r="J6">
            <v>0</v>
          </cell>
          <cell r="K6">
            <v>0</v>
          </cell>
          <cell r="L6">
            <v>0</v>
          </cell>
          <cell r="M6">
            <v>0</v>
          </cell>
          <cell r="N6">
            <v>0</v>
          </cell>
          <cell r="O6">
            <v>0</v>
          </cell>
          <cell r="P6">
            <v>0</v>
          </cell>
          <cell r="Q6">
            <v>724.35</v>
          </cell>
        </row>
        <row r="7">
          <cell r="A7">
            <v>43191</v>
          </cell>
          <cell r="B7">
            <v>146.33333333333331</v>
          </cell>
          <cell r="C7">
            <v>0</v>
          </cell>
          <cell r="D7">
            <v>709.7166666666667</v>
          </cell>
          <cell r="E7">
            <v>0</v>
          </cell>
          <cell r="F7">
            <v>53.045833333333334</v>
          </cell>
          <cell r="G7">
            <v>51.216666666666669</v>
          </cell>
          <cell r="H7">
            <v>0</v>
          </cell>
          <cell r="I7">
            <v>0</v>
          </cell>
          <cell r="J7">
            <v>0</v>
          </cell>
          <cell r="K7">
            <v>0</v>
          </cell>
          <cell r="L7">
            <v>0</v>
          </cell>
          <cell r="M7">
            <v>0</v>
          </cell>
          <cell r="N7">
            <v>0</v>
          </cell>
          <cell r="O7">
            <v>0</v>
          </cell>
          <cell r="P7">
            <v>0</v>
          </cell>
          <cell r="Q7">
            <v>960.3125</v>
          </cell>
        </row>
        <row r="8">
          <cell r="A8">
            <v>43221</v>
          </cell>
          <cell r="B8">
            <v>301.8125</v>
          </cell>
          <cell r="C8">
            <v>0</v>
          </cell>
          <cell r="D8">
            <v>402.41666666666663</v>
          </cell>
          <cell r="E8">
            <v>0</v>
          </cell>
          <cell r="F8">
            <v>21.95</v>
          </cell>
          <cell r="G8">
            <v>10.975</v>
          </cell>
          <cell r="H8">
            <v>0</v>
          </cell>
          <cell r="I8">
            <v>0</v>
          </cell>
          <cell r="J8">
            <v>0</v>
          </cell>
          <cell r="K8">
            <v>0</v>
          </cell>
          <cell r="L8">
            <v>0</v>
          </cell>
          <cell r="M8">
            <v>0</v>
          </cell>
          <cell r="N8">
            <v>0</v>
          </cell>
          <cell r="O8">
            <v>0</v>
          </cell>
          <cell r="P8">
            <v>0</v>
          </cell>
          <cell r="Q8">
            <v>737.1541666666667</v>
          </cell>
        </row>
        <row r="9">
          <cell r="A9">
            <v>43252</v>
          </cell>
          <cell r="B9">
            <v>230.47499999999999</v>
          </cell>
          <cell r="C9">
            <v>0</v>
          </cell>
          <cell r="D9">
            <v>303.64166666666665</v>
          </cell>
          <cell r="E9">
            <v>0</v>
          </cell>
          <cell r="F9">
            <v>10.975</v>
          </cell>
          <cell r="G9">
            <v>38.412500000000001</v>
          </cell>
          <cell r="H9">
            <v>0</v>
          </cell>
          <cell r="I9">
            <v>0</v>
          </cell>
          <cell r="J9">
            <v>0</v>
          </cell>
          <cell r="K9">
            <v>0</v>
          </cell>
          <cell r="L9">
            <v>0</v>
          </cell>
          <cell r="M9">
            <v>0</v>
          </cell>
          <cell r="N9">
            <v>0</v>
          </cell>
          <cell r="O9">
            <v>0</v>
          </cell>
          <cell r="P9">
            <v>0</v>
          </cell>
          <cell r="Q9">
            <v>583.50416666666672</v>
          </cell>
        </row>
        <row r="10">
          <cell r="A10">
            <v>43282</v>
          </cell>
          <cell r="B10">
            <v>62.191666666666663</v>
          </cell>
          <cell r="C10">
            <v>0</v>
          </cell>
          <cell r="D10">
            <v>351.2</v>
          </cell>
          <cell r="E10">
            <v>0</v>
          </cell>
          <cell r="F10">
            <v>29.266666666666666</v>
          </cell>
          <cell r="G10">
            <v>21.95</v>
          </cell>
          <cell r="H10">
            <v>0</v>
          </cell>
          <cell r="I10">
            <v>0</v>
          </cell>
          <cell r="J10">
            <v>0</v>
          </cell>
          <cell r="K10">
            <v>0</v>
          </cell>
          <cell r="L10">
            <v>0</v>
          </cell>
          <cell r="M10">
            <v>0</v>
          </cell>
          <cell r="N10">
            <v>0</v>
          </cell>
          <cell r="O10">
            <v>0</v>
          </cell>
          <cell r="P10">
            <v>0</v>
          </cell>
          <cell r="Q10">
            <v>464.60833333333329</v>
          </cell>
        </row>
        <row r="11">
          <cell r="A11">
            <v>43313</v>
          </cell>
          <cell r="B11">
            <v>126.21249999999999</v>
          </cell>
          <cell r="C11">
            <v>0</v>
          </cell>
          <cell r="D11">
            <v>294.49583333333334</v>
          </cell>
          <cell r="E11">
            <v>0</v>
          </cell>
          <cell r="F11">
            <v>10.975</v>
          </cell>
          <cell r="G11">
            <v>12.804166666666667</v>
          </cell>
          <cell r="H11">
            <v>0</v>
          </cell>
          <cell r="I11">
            <v>0</v>
          </cell>
          <cell r="J11">
            <v>0</v>
          </cell>
          <cell r="K11">
            <v>0</v>
          </cell>
          <cell r="L11">
            <v>0</v>
          </cell>
          <cell r="M11">
            <v>0</v>
          </cell>
          <cell r="N11">
            <v>0</v>
          </cell>
          <cell r="O11">
            <v>0</v>
          </cell>
          <cell r="P11">
            <v>0</v>
          </cell>
          <cell r="Q11">
            <v>444.48750000000001</v>
          </cell>
        </row>
        <row r="12">
          <cell r="A12">
            <v>43344</v>
          </cell>
          <cell r="B12">
            <v>73.166666666666657</v>
          </cell>
          <cell r="C12">
            <v>0</v>
          </cell>
          <cell r="D12">
            <v>128.04166666666666</v>
          </cell>
          <cell r="E12">
            <v>0</v>
          </cell>
          <cell r="F12">
            <v>23.779166666666665</v>
          </cell>
          <cell r="G12">
            <v>12.804166666666667</v>
          </cell>
          <cell r="H12">
            <v>0</v>
          </cell>
          <cell r="I12">
            <v>0</v>
          </cell>
          <cell r="J12">
            <v>0</v>
          </cell>
          <cell r="K12">
            <v>0</v>
          </cell>
          <cell r="L12">
            <v>0</v>
          </cell>
          <cell r="M12">
            <v>0</v>
          </cell>
          <cell r="N12">
            <v>0</v>
          </cell>
          <cell r="O12">
            <v>0</v>
          </cell>
          <cell r="P12">
            <v>0</v>
          </cell>
          <cell r="Q12">
            <v>237.79166666666666</v>
          </cell>
        </row>
      </sheetData>
      <sheetData sheetId="5">
        <row r="2">
          <cell r="B2" t="str">
            <v>DEU</v>
          </cell>
          <cell r="C2" t="str">
            <v>ESP</v>
          </cell>
          <cell r="D2" t="str">
            <v>FRA</v>
          </cell>
          <cell r="E2" t="str">
            <v>IRL</v>
          </cell>
          <cell r="F2" t="str">
            <v>ITA</v>
          </cell>
          <cell r="G2" t="str">
            <v>AUT</v>
          </cell>
          <cell r="H2" t="str">
            <v>LUX</v>
          </cell>
          <cell r="I2" t="str">
            <v>NLD</v>
          </cell>
          <cell r="J2" t="str">
            <v>BEL</v>
          </cell>
          <cell r="K2" t="str">
            <v>PRT</v>
          </cell>
          <cell r="L2" t="str">
            <v>EST</v>
          </cell>
          <cell r="M2" t="str">
            <v>LTU</v>
          </cell>
          <cell r="N2" t="str">
            <v>LVA</v>
          </cell>
          <cell r="O2" t="str">
            <v>FIN</v>
          </cell>
          <cell r="P2" t="str">
            <v>SVK</v>
          </cell>
          <cell r="Q2" t="str">
            <v>TOTAL</v>
          </cell>
        </row>
        <row r="3">
          <cell r="A3">
            <v>43070</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row>
        <row r="4">
          <cell r="A4">
            <v>43101</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row>
        <row r="5">
          <cell r="A5">
            <v>43132</v>
          </cell>
          <cell r="B5">
            <v>20.469166666666663</v>
          </cell>
          <cell r="C5">
            <v>0</v>
          </cell>
          <cell r="D5">
            <v>40.938333333333325</v>
          </cell>
          <cell r="E5">
            <v>0</v>
          </cell>
          <cell r="F5">
            <v>0</v>
          </cell>
          <cell r="G5">
            <v>0</v>
          </cell>
          <cell r="H5">
            <v>0</v>
          </cell>
          <cell r="I5">
            <v>0</v>
          </cell>
          <cell r="J5">
            <v>0</v>
          </cell>
          <cell r="K5">
            <v>0</v>
          </cell>
          <cell r="L5">
            <v>0</v>
          </cell>
          <cell r="M5">
            <v>0</v>
          </cell>
          <cell r="N5">
            <v>0</v>
          </cell>
          <cell r="O5">
            <v>0</v>
          </cell>
          <cell r="P5">
            <v>0</v>
          </cell>
          <cell r="Q5">
            <v>61.407499999999985</v>
          </cell>
        </row>
        <row r="6">
          <cell r="A6">
            <v>43160</v>
          </cell>
          <cell r="B6">
            <v>0</v>
          </cell>
          <cell r="C6">
            <v>0</v>
          </cell>
          <cell r="D6">
            <v>18.608333333333331</v>
          </cell>
          <cell r="E6">
            <v>0</v>
          </cell>
          <cell r="F6">
            <v>0</v>
          </cell>
          <cell r="G6">
            <v>0</v>
          </cell>
          <cell r="H6">
            <v>0</v>
          </cell>
          <cell r="I6">
            <v>0</v>
          </cell>
          <cell r="J6">
            <v>0</v>
          </cell>
          <cell r="K6">
            <v>0</v>
          </cell>
          <cell r="L6">
            <v>0</v>
          </cell>
          <cell r="M6">
            <v>0</v>
          </cell>
          <cell r="N6">
            <v>0</v>
          </cell>
          <cell r="O6">
            <v>0</v>
          </cell>
          <cell r="P6">
            <v>0</v>
          </cell>
          <cell r="Q6">
            <v>18.608333333333331</v>
          </cell>
        </row>
        <row r="7">
          <cell r="A7">
            <v>43191</v>
          </cell>
          <cell r="B7">
            <v>16.747499999999999</v>
          </cell>
          <cell r="C7">
            <v>0</v>
          </cell>
          <cell r="D7">
            <v>33.494999999999997</v>
          </cell>
          <cell r="E7">
            <v>0</v>
          </cell>
          <cell r="F7">
            <v>0</v>
          </cell>
          <cell r="G7">
            <v>0</v>
          </cell>
          <cell r="H7">
            <v>0</v>
          </cell>
          <cell r="I7">
            <v>0</v>
          </cell>
          <cell r="J7">
            <v>0</v>
          </cell>
          <cell r="K7">
            <v>0</v>
          </cell>
          <cell r="L7">
            <v>0</v>
          </cell>
          <cell r="M7">
            <v>0</v>
          </cell>
          <cell r="N7">
            <v>0</v>
          </cell>
          <cell r="O7">
            <v>0</v>
          </cell>
          <cell r="P7">
            <v>0</v>
          </cell>
          <cell r="Q7">
            <v>50.242499999999993</v>
          </cell>
        </row>
        <row r="8">
          <cell r="A8">
            <v>43221</v>
          </cell>
          <cell r="B8">
            <v>29.77333333333333</v>
          </cell>
          <cell r="C8">
            <v>0</v>
          </cell>
          <cell r="D8">
            <v>44.66</v>
          </cell>
          <cell r="E8">
            <v>0</v>
          </cell>
          <cell r="F8">
            <v>0</v>
          </cell>
          <cell r="G8">
            <v>0</v>
          </cell>
          <cell r="H8">
            <v>0</v>
          </cell>
          <cell r="I8">
            <v>0</v>
          </cell>
          <cell r="J8">
            <v>0</v>
          </cell>
          <cell r="K8">
            <v>0</v>
          </cell>
          <cell r="L8">
            <v>0</v>
          </cell>
          <cell r="M8">
            <v>0</v>
          </cell>
          <cell r="N8">
            <v>0</v>
          </cell>
          <cell r="O8">
            <v>0</v>
          </cell>
          <cell r="P8">
            <v>0</v>
          </cell>
          <cell r="Q8">
            <v>74.433333333333323</v>
          </cell>
        </row>
        <row r="9">
          <cell r="A9">
            <v>43252</v>
          </cell>
          <cell r="B9">
            <v>182.36166666666665</v>
          </cell>
          <cell r="C9">
            <v>0</v>
          </cell>
          <cell r="D9">
            <v>372.16666666666663</v>
          </cell>
          <cell r="E9">
            <v>0</v>
          </cell>
          <cell r="F9">
            <v>63.268333333333324</v>
          </cell>
          <cell r="G9">
            <v>20.469166666666663</v>
          </cell>
          <cell r="H9">
            <v>0</v>
          </cell>
          <cell r="I9">
            <v>0</v>
          </cell>
          <cell r="J9">
            <v>0</v>
          </cell>
          <cell r="K9">
            <v>0</v>
          </cell>
          <cell r="L9">
            <v>0</v>
          </cell>
          <cell r="M9">
            <v>0</v>
          </cell>
          <cell r="N9">
            <v>0</v>
          </cell>
          <cell r="O9">
            <v>0</v>
          </cell>
          <cell r="P9">
            <v>0</v>
          </cell>
          <cell r="Q9">
            <v>638.26583333333326</v>
          </cell>
        </row>
        <row r="10">
          <cell r="A10">
            <v>43282</v>
          </cell>
          <cell r="B10">
            <v>1149.9949999999999</v>
          </cell>
          <cell r="C10">
            <v>0</v>
          </cell>
          <cell r="D10">
            <v>1334.2174999999997</v>
          </cell>
          <cell r="E10">
            <v>0</v>
          </cell>
          <cell r="F10">
            <v>476.37333333333328</v>
          </cell>
          <cell r="G10">
            <v>152.58833333333331</v>
          </cell>
          <cell r="H10">
            <v>0</v>
          </cell>
          <cell r="I10">
            <v>0</v>
          </cell>
          <cell r="J10">
            <v>0</v>
          </cell>
          <cell r="K10">
            <v>0</v>
          </cell>
          <cell r="L10">
            <v>0</v>
          </cell>
          <cell r="M10">
            <v>0</v>
          </cell>
          <cell r="N10">
            <v>0</v>
          </cell>
          <cell r="O10">
            <v>0</v>
          </cell>
          <cell r="P10">
            <v>0</v>
          </cell>
          <cell r="Q10">
            <v>3113.1741666666662</v>
          </cell>
        </row>
        <row r="11">
          <cell r="A11">
            <v>43313</v>
          </cell>
          <cell r="B11">
            <v>1414.2333333333331</v>
          </cell>
          <cell r="C11">
            <v>0</v>
          </cell>
          <cell r="D11">
            <v>2489.7949999999996</v>
          </cell>
          <cell r="E11">
            <v>0</v>
          </cell>
          <cell r="F11">
            <v>1386.3208333333332</v>
          </cell>
          <cell r="G11">
            <v>117.23249999999999</v>
          </cell>
          <cell r="H11">
            <v>0</v>
          </cell>
          <cell r="I11">
            <v>0</v>
          </cell>
          <cell r="J11">
            <v>0</v>
          </cell>
          <cell r="K11">
            <v>0</v>
          </cell>
          <cell r="L11">
            <v>0</v>
          </cell>
          <cell r="M11">
            <v>0</v>
          </cell>
          <cell r="N11">
            <v>0</v>
          </cell>
          <cell r="O11">
            <v>0</v>
          </cell>
          <cell r="P11">
            <v>0</v>
          </cell>
          <cell r="Q11">
            <v>5407.581666666666</v>
          </cell>
        </row>
        <row r="12">
          <cell r="A12">
            <v>43344</v>
          </cell>
          <cell r="B12">
            <v>855.98333333333323</v>
          </cell>
          <cell r="C12">
            <v>0</v>
          </cell>
          <cell r="D12">
            <v>3779.3524999999995</v>
          </cell>
          <cell r="E12">
            <v>0</v>
          </cell>
          <cell r="F12">
            <v>1254.2016666666666</v>
          </cell>
          <cell r="G12">
            <v>152.58833333333331</v>
          </cell>
          <cell r="H12">
            <v>0</v>
          </cell>
          <cell r="I12">
            <v>0</v>
          </cell>
          <cell r="J12">
            <v>0</v>
          </cell>
          <cell r="K12">
            <v>0</v>
          </cell>
          <cell r="L12">
            <v>0</v>
          </cell>
          <cell r="M12">
            <v>0</v>
          </cell>
          <cell r="N12">
            <v>0</v>
          </cell>
          <cell r="O12">
            <v>0</v>
          </cell>
          <cell r="P12">
            <v>0</v>
          </cell>
          <cell r="Q12">
            <v>6042.1258333333326</v>
          </cell>
        </row>
      </sheetData>
      <sheetData sheetId="6" refreshError="1"/>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Hist_linea"/>
      <sheetName val="Hist_riesgo"/>
      <sheetName val="Cuentas_linea"/>
      <sheetName val="Cuentas_linea 2009T2"/>
      <sheetName val="Carrefour_09T3"/>
      <sheetName val="Carrefour_09T2"/>
      <sheetName val="Cuentas_riesgo"/>
      <sheetName val="Cuentas por Grupos"/>
      <sheetName val="Cuentas_Total"/>
      <sheetName val="Cuentas_Total_poliza"/>
      <sheetName val="Update_07T4"/>
      <sheetName val="Budget2009"/>
      <sheetName val="Carrefour_08"/>
      <sheetName val="Carrefour_07"/>
      <sheetName val="Carrefour_06"/>
      <sheetName val="Carrefour_05"/>
      <sheetName val="Carrefour_04"/>
      <sheetName val="Carrefour_03"/>
      <sheetName val="Carrefour_02"/>
      <sheetName val="tableA2"/>
    </sheetNames>
    <sheetDataSet>
      <sheetData sheetId="0" refreshError="1">
        <row r="2">
          <cell r="B2" t="str">
            <v>Convencion 6032</v>
          </cell>
          <cell r="C2" t="str">
            <v>Personal loan</v>
          </cell>
        </row>
        <row r="3">
          <cell r="B3" t="str">
            <v>Convencion 6031</v>
          </cell>
          <cell r="C3" t="str">
            <v>Credit card</v>
          </cell>
        </row>
        <row r="4">
          <cell r="B4" t="str">
            <v>Convencion 6291</v>
          </cell>
          <cell r="C4" t="str">
            <v>Credit card</v>
          </cell>
        </row>
        <row r="5">
          <cell r="B5" t="str">
            <v>Convencion 6292</v>
          </cell>
          <cell r="C5" t="str">
            <v>Personal loan</v>
          </cell>
        </row>
        <row r="6">
          <cell r="B6" t="str">
            <v>Convencion 6403 A</v>
          </cell>
          <cell r="C6" t="str">
            <v>Personal loan</v>
          </cell>
        </row>
        <row r="7">
          <cell r="B7" t="str">
            <v>Convencion 6444 A</v>
          </cell>
          <cell r="C7" t="str">
            <v>Personal loan</v>
          </cell>
        </row>
        <row r="8">
          <cell r="B8" t="str">
            <v>Convencion 6445 A</v>
          </cell>
          <cell r="C8" t="str">
            <v>Personal loan</v>
          </cell>
        </row>
        <row r="9">
          <cell r="B9" t="str">
            <v>Convencion 6445 B</v>
          </cell>
          <cell r="C9" t="str">
            <v>Personal loan</v>
          </cell>
        </row>
        <row r="10">
          <cell r="B10" t="str">
            <v>Convencion 6454 A</v>
          </cell>
          <cell r="C10" t="str">
            <v>Personal loan</v>
          </cell>
        </row>
        <row r="11">
          <cell r="B11" t="str">
            <v>Convencion 6454 B</v>
          </cell>
          <cell r="C11" t="str">
            <v>Personal loan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Escalado"/>
      <sheetName val="CapitalAtRisk"/>
      <sheetName val="Sin_Pag"/>
      <sheetName val="Sin_Dec"/>
      <sheetName val="P&amp;L"/>
      <sheetName val="Param"/>
      <sheetName val="Total_Bruto"/>
      <sheetName val="Total_Neto"/>
      <sheetName val="Total_Lineas"/>
      <sheetName val="Ini_Cesión"/>
      <sheetName val="Santander_Seguros"/>
      <sheetName val="Fin_Cesión"/>
      <sheetName val="Santander_Neto"/>
      <sheetName val="GMAC"/>
      <sheetName val="Inicio"/>
      <sheetName val="Banco_Mais"/>
      <sheetName val="Banco_Mais_Ind"/>
      <sheetName val="Banif"/>
      <sheetName val="Barclays"/>
      <sheetName val="BBVA"/>
      <sheetName val="BIG"/>
      <sheetName val="C.Galicia"/>
      <sheetName val="CA_Seguros"/>
      <sheetName val="Cetelem"/>
      <sheetName val="Cetelem_Ind"/>
      <sheetName val="Credifin"/>
      <sheetName val="GECW"/>
      <sheetName val="GMAC_ALD"/>
      <sheetName val="GMAC_IFIC"/>
      <sheetName val="Interbanco"/>
      <sheetName val="Oney"/>
      <sheetName val="Pastor_Serfin"/>
      <sheetName val="PSA"/>
      <sheetName val="Santogal"/>
      <sheetName val="SCF"/>
      <sheetName val="Sofinloc"/>
      <sheetName val="Totta"/>
      <sheetName val="UCI"/>
      <sheetName val="Fin"/>
      <sheetName val="Modele"/>
      <sheetName val="Base_Res"/>
      <sheetName val="Base_Res2"/>
      <sheetName val="RBNS"/>
      <sheetName val="UPR"/>
      <sheetName val="Premiums"/>
      <sheetName val="Commissions"/>
      <sheetName val="Paid_Claims"/>
    </sheetNames>
    <sheetDataSet>
      <sheetData sheetId="0"/>
      <sheetData sheetId="1"/>
      <sheetData sheetId="2" refreshError="1">
        <row r="5">
          <cell r="B5" t="str">
            <v>CETELEM</v>
          </cell>
          <cell r="C5">
            <v>43590944.610000014</v>
          </cell>
          <cell r="D5">
            <v>43590.944610000013</v>
          </cell>
          <cell r="E5">
            <v>987714.62270082335</v>
          </cell>
          <cell r="F5">
            <v>275376825.69999999</v>
          </cell>
          <cell r="G5">
            <v>413065.23855000001</v>
          </cell>
          <cell r="H5">
            <v>992029.19565975328</v>
          </cell>
          <cell r="I5">
            <v>390162683.77999997</v>
          </cell>
          <cell r="J5">
            <v>1170488.05134</v>
          </cell>
          <cell r="K5">
            <v>1360380.8216394235</v>
          </cell>
          <cell r="L5">
            <v>709130454.08999991</v>
          </cell>
          <cell r="M5">
            <v>1627144.2345</v>
          </cell>
          <cell r="N5">
            <v>3340124.64</v>
          </cell>
        </row>
        <row r="6">
          <cell r="B6" t="str">
            <v>CREDIFIN</v>
          </cell>
          <cell r="C6">
            <v>2124685.06</v>
          </cell>
          <cell r="D6">
            <v>2124.6850600000002</v>
          </cell>
          <cell r="E6">
            <v>176852.554562395</v>
          </cell>
          <cell r="F6">
            <v>49162100.18</v>
          </cell>
          <cell r="G6">
            <v>73743.150269999998</v>
          </cell>
          <cell r="H6">
            <v>547421.3547090271</v>
          </cell>
          <cell r="I6">
            <v>46739101.75</v>
          </cell>
          <cell r="J6">
            <v>140217.30525</v>
          </cell>
          <cell r="K6">
            <v>691195.13072857796</v>
          </cell>
          <cell r="L6">
            <v>98025886.99000001</v>
          </cell>
          <cell r="M6">
            <v>216085.14058000001</v>
          </cell>
          <cell r="N6">
            <v>1415469.04</v>
          </cell>
        </row>
        <row r="7">
          <cell r="B7" t="str">
            <v>PSA</v>
          </cell>
          <cell r="C7">
            <v>2786077.42</v>
          </cell>
          <cell r="D7">
            <v>2786.0774200000001</v>
          </cell>
          <cell r="E7">
            <v>24575.842042719614</v>
          </cell>
          <cell r="F7">
            <v>24326435.140000001</v>
          </cell>
          <cell r="G7">
            <v>36489.652710000002</v>
          </cell>
          <cell r="H7">
            <v>130769.06839651024</v>
          </cell>
          <cell r="I7">
            <v>54874743.770000003</v>
          </cell>
          <cell r="J7">
            <v>164624.23131</v>
          </cell>
          <cell r="K7">
            <v>199058.98956077019</v>
          </cell>
          <cell r="L7">
            <v>81987256.330000013</v>
          </cell>
          <cell r="M7">
            <v>203899.96144000001</v>
          </cell>
          <cell r="N7">
            <v>354403.9</v>
          </cell>
        </row>
        <row r="8">
          <cell r="B8" t="str">
            <v>SCF</v>
          </cell>
          <cell r="C8">
            <v>19405780.48</v>
          </cell>
          <cell r="D8">
            <v>19405.780480000001</v>
          </cell>
          <cell r="E8">
            <v>888501.86319057515</v>
          </cell>
          <cell r="F8">
            <v>84222893.700000003</v>
          </cell>
          <cell r="G8">
            <v>126334.34055000001</v>
          </cell>
          <cell r="H8">
            <v>779179.86012695765</v>
          </cell>
          <cell r="I8">
            <v>222917907.36000001</v>
          </cell>
          <cell r="J8">
            <v>668753.72208000009</v>
          </cell>
          <cell r="K8">
            <v>1340549.596682467</v>
          </cell>
          <cell r="L8">
            <v>326546581.54000002</v>
          </cell>
          <cell r="M8">
            <v>814493.84311000013</v>
          </cell>
          <cell r="N8">
            <v>3008231.32</v>
          </cell>
        </row>
        <row r="9">
          <cell r="B9" t="str">
            <v>SOFINLOC</v>
          </cell>
          <cell r="C9">
            <v>4428646.18</v>
          </cell>
          <cell r="D9">
            <v>4428.6461799999997</v>
          </cell>
          <cell r="E9">
            <v>18266.293845559845</v>
          </cell>
          <cell r="F9">
            <v>30243583.84</v>
          </cell>
          <cell r="G9">
            <v>45365.375760000003</v>
          </cell>
          <cell r="H9">
            <v>80268.515110038614</v>
          </cell>
          <cell r="I9">
            <v>56932290.93</v>
          </cell>
          <cell r="J9">
            <v>170796.87278999999</v>
          </cell>
          <cell r="K9">
            <v>99413.731044401546</v>
          </cell>
          <cell r="L9">
            <v>91604520.949999988</v>
          </cell>
          <cell r="M9">
            <v>220590.89473</v>
          </cell>
          <cell r="N9">
            <v>197948.54</v>
          </cell>
        </row>
        <row r="10">
          <cell r="B10" t="str">
            <v>BBVA</v>
          </cell>
          <cell r="C10">
            <v>966101.49</v>
          </cell>
          <cell r="D10">
            <v>966.10149000000001</v>
          </cell>
          <cell r="E10">
            <v>10373.405479452056</v>
          </cell>
          <cell r="F10">
            <v>4625524.72</v>
          </cell>
          <cell r="G10">
            <v>6938.2870800000001</v>
          </cell>
          <cell r="H10">
            <v>36067.53289778714</v>
          </cell>
          <cell r="I10">
            <v>4975110.9400000004</v>
          </cell>
          <cell r="J10">
            <v>14925.332820000001</v>
          </cell>
          <cell r="K10">
            <v>29284.921622760801</v>
          </cell>
          <cell r="L10">
            <v>10566737.15</v>
          </cell>
          <cell r="M10">
            <v>22829.721390000002</v>
          </cell>
          <cell r="N10">
            <v>75725.86</v>
          </cell>
        </row>
        <row r="11">
          <cell r="B11" t="str">
            <v>BIG</v>
          </cell>
          <cell r="C11">
            <v>45965.03</v>
          </cell>
          <cell r="D11">
            <v>45.965029999999999</v>
          </cell>
          <cell r="E11">
            <v>197.64196721311475</v>
          </cell>
          <cell r="F11">
            <v>325638.12</v>
          </cell>
          <cell r="G11">
            <v>488.45717999999999</v>
          </cell>
          <cell r="H11">
            <v>765.86262295081974</v>
          </cell>
          <cell r="I11">
            <v>344003.57</v>
          </cell>
          <cell r="J11">
            <v>1032.01071</v>
          </cell>
          <cell r="K11">
            <v>543.5154098360656</v>
          </cell>
          <cell r="L11">
            <v>715606.72</v>
          </cell>
          <cell r="M11">
            <v>1566.43292</v>
          </cell>
          <cell r="N11">
            <v>1507.02</v>
          </cell>
        </row>
        <row r="12">
          <cell r="B12" t="str">
            <v>PASTOR_SERFIN</v>
          </cell>
          <cell r="C12">
            <v>501100.07</v>
          </cell>
          <cell r="D12">
            <v>501.10007000000002</v>
          </cell>
          <cell r="E12">
            <v>3244.5878318584068</v>
          </cell>
          <cell r="F12">
            <v>32202.07</v>
          </cell>
          <cell r="G12">
            <v>48.303105000000002</v>
          </cell>
          <cell r="H12">
            <v>166.00216814159293</v>
          </cell>
          <cell r="I12">
            <v>0</v>
          </cell>
          <cell r="J12">
            <v>0</v>
          </cell>
          <cell r="K12">
            <v>0</v>
          </cell>
          <cell r="L12">
            <v>533302.14</v>
          </cell>
          <cell r="M12">
            <v>549.40317500000003</v>
          </cell>
          <cell r="N12">
            <v>3410.5899999999997</v>
          </cell>
        </row>
        <row r="13">
          <cell r="B13" t="str">
            <v>GMAC_IFIC</v>
          </cell>
          <cell r="C13">
            <v>457777.73</v>
          </cell>
          <cell r="D13">
            <v>457.77772999999996</v>
          </cell>
          <cell r="E13">
            <v>-434.38362886597929</v>
          </cell>
          <cell r="F13">
            <v>24873855.52</v>
          </cell>
          <cell r="G13">
            <v>37310.783280000003</v>
          </cell>
          <cell r="H13">
            <v>-15826.316742268038</v>
          </cell>
          <cell r="I13">
            <v>6734770.8399999999</v>
          </cell>
          <cell r="J13">
            <v>20204.312519999999</v>
          </cell>
          <cell r="K13">
            <v>-3614.3996288659791</v>
          </cell>
          <cell r="L13">
            <v>32066404.09</v>
          </cell>
          <cell r="M13">
            <v>57972.873530000004</v>
          </cell>
          <cell r="N13">
            <v>-19875.099999999995</v>
          </cell>
        </row>
        <row r="14">
          <cell r="B14" t="str">
            <v>UCI</v>
          </cell>
          <cell r="C14">
            <v>2445595.9500000002</v>
          </cell>
          <cell r="D14">
            <v>2445.5959500000004</v>
          </cell>
          <cell r="E14">
            <v>22166.959530806394</v>
          </cell>
          <cell r="F14">
            <v>449684.74</v>
          </cell>
          <cell r="G14">
            <v>674.52710999999999</v>
          </cell>
          <cell r="H14">
            <v>4356.512277730737</v>
          </cell>
          <cell r="I14">
            <v>1673080502</v>
          </cell>
          <cell r="J14">
            <v>5019241.5060000001</v>
          </cell>
          <cell r="K14">
            <v>2545997.0281914631</v>
          </cell>
          <cell r="L14">
            <v>1675975782.6900001</v>
          </cell>
          <cell r="M14">
            <v>5022361.6290600002</v>
          </cell>
          <cell r="N14">
            <v>2572520.5</v>
          </cell>
        </row>
        <row r="15">
          <cell r="B15" t="str">
            <v>TOTAL</v>
          </cell>
          <cell r="C15">
            <v>76752674.020000026</v>
          </cell>
          <cell r="D15">
            <v>76752.674020000035</v>
          </cell>
          <cell r="E15">
            <v>2131459.3875225373</v>
          </cell>
          <cell r="F15">
            <v>493638743.72999996</v>
          </cell>
          <cell r="G15">
            <v>740458.1155950001</v>
          </cell>
          <cell r="H15">
            <v>2555197.5872266293</v>
          </cell>
          <cell r="I15">
            <v>2456761114.9400001</v>
          </cell>
          <cell r="J15">
            <v>7370283.3448200002</v>
          </cell>
          <cell r="K15">
            <v>6262809.335250834</v>
          </cell>
          <cell r="L15">
            <v>3027152532.6900005</v>
          </cell>
          <cell r="M15">
            <v>8187494.1344349999</v>
          </cell>
          <cell r="N15">
            <v>10949466.310000001</v>
          </cell>
        </row>
        <row r="16">
          <cell r="B16" t="str">
            <v>Cedded</v>
          </cell>
          <cell r="C16">
            <v>9702890.2400000002</v>
          </cell>
          <cell r="D16">
            <v>9702.8902400000006</v>
          </cell>
          <cell r="F16">
            <v>42111446.850000001</v>
          </cell>
          <cell r="G16">
            <v>63167.170275000004</v>
          </cell>
          <cell r="I16">
            <v>111458953.68000001</v>
          </cell>
          <cell r="J16">
            <v>334376.86104000005</v>
          </cell>
          <cell r="L16">
            <v>163273290.77000001</v>
          </cell>
          <cell r="M16">
            <v>441603.13443499996</v>
          </cell>
        </row>
        <row r="17">
          <cell r="B17" t="str">
            <v>Total Net of Reinsurrance</v>
          </cell>
          <cell r="C17">
            <v>67049783.780000024</v>
          </cell>
          <cell r="D17">
            <v>67049.783780000027</v>
          </cell>
          <cell r="F17">
            <v>451527296.87999994</v>
          </cell>
          <cell r="G17">
            <v>677290.94532000006</v>
          </cell>
          <cell r="I17">
            <v>2345302161.2600002</v>
          </cell>
          <cell r="J17">
            <v>7035906.4837800004</v>
          </cell>
          <cell r="L17">
            <v>2863879241.9200006</v>
          </cell>
          <cell r="M17">
            <v>7745891</v>
          </cell>
        </row>
        <row r="18">
          <cell r="B18" t="str">
            <v>% Retained</v>
          </cell>
          <cell r="C18">
            <v>0.8735823818011651</v>
          </cell>
          <cell r="F18">
            <v>0.91469177129047785</v>
          </cell>
          <cell r="I18">
            <v>0.95463174950051177</v>
          </cell>
          <cell r="L18">
            <v>0.94606373844501601</v>
          </cell>
          <cell r="M18">
            <v>0.54218105903516323</v>
          </cell>
        </row>
      </sheetData>
      <sheetData sheetId="3" refreshError="1">
        <row r="3">
          <cell r="C3" t="str">
            <v>Garantía</v>
          </cell>
        </row>
        <row r="4">
          <cell r="B4" t="str">
            <v>Product Code Closing</v>
          </cell>
          <cell r="C4" t="str">
            <v>DC</v>
          </cell>
          <cell r="D4" t="str">
            <v>IT Vie</v>
          </cell>
          <cell r="E4" t="str">
            <v>IT RD</v>
          </cell>
          <cell r="F4" t="str">
            <v>UE</v>
          </cell>
          <cell r="G4" t="str">
            <v>CP</v>
          </cell>
          <cell r="H4" t="str">
            <v>UF</v>
          </cell>
          <cell r="I4" t="str">
            <v>Hospi Vie</v>
          </cell>
          <cell r="J4" t="str">
            <v>Hospi RD</v>
          </cell>
          <cell r="K4" t="str">
            <v>DC acci</v>
          </cell>
          <cell r="L4" t="str">
            <v>Hospi acci</v>
          </cell>
          <cell r="M4" t="str">
            <v>GAP</v>
          </cell>
          <cell r="N4" t="str">
            <v>PMP</v>
          </cell>
          <cell r="P4" t="str">
            <v>Vie</v>
          </cell>
          <cell r="Q4" t="str">
            <v>RD</v>
          </cell>
          <cell r="R4" t="str">
            <v>Total</v>
          </cell>
        </row>
        <row r="5">
          <cell r="B5" t="str">
            <v>A0700A</v>
          </cell>
          <cell r="C5">
            <v>0</v>
          </cell>
          <cell r="D5">
            <v>0</v>
          </cell>
          <cell r="E5">
            <v>1.1927181418706842E-2</v>
          </cell>
          <cell r="F5">
            <v>7.2818581293157564E-3</v>
          </cell>
          <cell r="H5">
            <v>0</v>
          </cell>
          <cell r="R5">
            <v>1.92090395480226E-2</v>
          </cell>
        </row>
        <row r="6">
          <cell r="B6" t="str">
            <v>A0700B</v>
          </cell>
          <cell r="C6">
            <v>0</v>
          </cell>
          <cell r="D6">
            <v>0</v>
          </cell>
          <cell r="E6">
            <v>6.0263653483992466E-3</v>
          </cell>
          <cell r="F6">
            <v>9.6672944130571248E-3</v>
          </cell>
          <cell r="H6">
            <v>0</v>
          </cell>
          <cell r="R6">
            <v>1.5693659761456372E-2</v>
          </cell>
        </row>
        <row r="7">
          <cell r="C7">
            <v>0</v>
          </cell>
          <cell r="D7">
            <v>0</v>
          </cell>
          <cell r="E7">
            <v>1.7953546767106088E-2</v>
          </cell>
          <cell r="F7">
            <v>1.6949152542372881E-2</v>
          </cell>
          <cell r="H7">
            <v>0</v>
          </cell>
          <cell r="R7">
            <v>3.4902699309478973E-2</v>
          </cell>
        </row>
        <row r="8">
          <cell r="B8" t="str">
            <v>R0102A</v>
          </cell>
          <cell r="C8">
            <v>2.5109855618330194E-4</v>
          </cell>
          <cell r="D8">
            <v>0</v>
          </cell>
          <cell r="E8">
            <v>0</v>
          </cell>
          <cell r="F8">
            <v>0</v>
          </cell>
          <cell r="H8">
            <v>0</v>
          </cell>
          <cell r="R8">
            <v>2.5109855618330194E-4</v>
          </cell>
        </row>
        <row r="9">
          <cell r="B9" t="str">
            <v>R0102B</v>
          </cell>
          <cell r="C9">
            <v>0</v>
          </cell>
          <cell r="D9">
            <v>1.0043942247332078E-3</v>
          </cell>
          <cell r="E9">
            <v>0</v>
          </cell>
          <cell r="F9">
            <v>0</v>
          </cell>
          <cell r="H9">
            <v>0</v>
          </cell>
          <cell r="R9">
            <v>1.0043942247332078E-3</v>
          </cell>
        </row>
        <row r="10">
          <cell r="C10">
            <v>2.5109855618330194E-4</v>
          </cell>
          <cell r="D10">
            <v>1.0043942247332078E-3</v>
          </cell>
          <cell r="E10">
            <v>0</v>
          </cell>
          <cell r="F10">
            <v>0</v>
          </cell>
          <cell r="H10">
            <v>0</v>
          </cell>
          <cell r="R10">
            <v>1.2554927809165098E-3</v>
          </cell>
        </row>
        <row r="11">
          <cell r="B11" t="str">
            <v>A1300A</v>
          </cell>
          <cell r="C11">
            <v>0</v>
          </cell>
          <cell r="D11">
            <v>0</v>
          </cell>
          <cell r="E11">
            <v>8.1607030759573134E-3</v>
          </cell>
          <cell r="F11">
            <v>2.1468926553672316E-2</v>
          </cell>
          <cell r="H11">
            <v>0</v>
          </cell>
          <cell r="R11">
            <v>2.9629629629629631E-2</v>
          </cell>
        </row>
        <row r="12">
          <cell r="B12" t="str">
            <v>A1300B</v>
          </cell>
          <cell r="C12">
            <v>0</v>
          </cell>
          <cell r="D12">
            <v>0</v>
          </cell>
          <cell r="E12">
            <v>3.2642812303829254E-3</v>
          </cell>
          <cell r="F12">
            <v>1.6195856873822974E-2</v>
          </cell>
          <cell r="H12">
            <v>0</v>
          </cell>
          <cell r="R12">
            <v>1.9460138104205899E-2</v>
          </cell>
        </row>
        <row r="13">
          <cell r="B13" t="str">
            <v>A1300C</v>
          </cell>
          <cell r="C13">
            <v>0</v>
          </cell>
          <cell r="D13">
            <v>0</v>
          </cell>
          <cell r="E13">
            <v>1.7576898932831136E-2</v>
          </cell>
          <cell r="F13">
            <v>2.9252981795354675E-2</v>
          </cell>
          <cell r="H13">
            <v>0</v>
          </cell>
          <cell r="R13">
            <v>4.6829880728185815E-2</v>
          </cell>
        </row>
        <row r="14">
          <cell r="B14" t="str">
            <v>A1300D</v>
          </cell>
          <cell r="C14">
            <v>0</v>
          </cell>
          <cell r="D14">
            <v>0</v>
          </cell>
          <cell r="E14">
            <v>0</v>
          </cell>
          <cell r="F14">
            <v>2.1343377275580664E-3</v>
          </cell>
          <cell r="H14">
            <v>0</v>
          </cell>
          <cell r="R14">
            <v>2.1343377275580664E-3</v>
          </cell>
        </row>
        <row r="15">
          <cell r="B15" t="str">
            <v>A1300E</v>
          </cell>
          <cell r="C15">
            <v>0</v>
          </cell>
          <cell r="D15">
            <v>0</v>
          </cell>
          <cell r="E15">
            <v>0</v>
          </cell>
          <cell r="F15">
            <v>1.2554927809165097E-4</v>
          </cell>
          <cell r="H15">
            <v>0</v>
          </cell>
          <cell r="R15">
            <v>1.2554927809165097E-4</v>
          </cell>
        </row>
        <row r="16">
          <cell r="B16" t="str">
            <v>A1300F</v>
          </cell>
          <cell r="C16">
            <v>0</v>
          </cell>
          <cell r="D16">
            <v>0</v>
          </cell>
          <cell r="E16">
            <v>8.7884494664155685E-4</v>
          </cell>
          <cell r="F16">
            <v>5.0219711236660389E-4</v>
          </cell>
          <cell r="H16">
            <v>0</v>
          </cell>
          <cell r="R16">
            <v>1.3810420590081606E-3</v>
          </cell>
        </row>
        <row r="17">
          <cell r="B17" t="str">
            <v>A1300G</v>
          </cell>
          <cell r="C17">
            <v>0</v>
          </cell>
          <cell r="D17">
            <v>0</v>
          </cell>
          <cell r="E17">
            <v>8.7884494664155685E-4</v>
          </cell>
          <cell r="F17">
            <v>1.0043942247332078E-3</v>
          </cell>
          <cell r="H17">
            <v>0</v>
          </cell>
          <cell r="R17">
            <v>1.8832391713747645E-3</v>
          </cell>
        </row>
        <row r="18">
          <cell r="C18">
            <v>0</v>
          </cell>
          <cell r="D18">
            <v>0</v>
          </cell>
          <cell r="E18">
            <v>3.0759573132454487E-2</v>
          </cell>
          <cell r="F18">
            <v>7.0684243565599492E-2</v>
          </cell>
          <cell r="H18">
            <v>0</v>
          </cell>
          <cell r="R18">
            <v>0.10144381669805398</v>
          </cell>
        </row>
        <row r="19">
          <cell r="B19" t="str">
            <v>A1400A</v>
          </cell>
          <cell r="C19">
            <v>1.2554927809165097E-4</v>
          </cell>
          <cell r="D19">
            <v>2.5109855618330194E-4</v>
          </cell>
          <cell r="E19">
            <v>0</v>
          </cell>
          <cell r="F19">
            <v>3.7664783427495291E-4</v>
          </cell>
          <cell r="H19">
            <v>0</v>
          </cell>
          <cell r="R19">
            <v>7.5329566854990583E-4</v>
          </cell>
        </row>
        <row r="20">
          <cell r="B20" t="str">
            <v>A1400B</v>
          </cell>
          <cell r="C20">
            <v>0</v>
          </cell>
          <cell r="D20">
            <v>0</v>
          </cell>
          <cell r="E20">
            <v>6.2774639045825491E-4</v>
          </cell>
          <cell r="F20">
            <v>5.0219711236660389E-4</v>
          </cell>
          <cell r="H20">
            <v>0</v>
          </cell>
          <cell r="R20">
            <v>1.1299435028248588E-3</v>
          </cell>
        </row>
        <row r="21">
          <cell r="C21">
            <v>1.2554927809165097E-4</v>
          </cell>
          <cell r="D21">
            <v>2.5109855618330194E-4</v>
          </cell>
          <cell r="E21">
            <v>6.2774639045825491E-4</v>
          </cell>
          <cell r="F21">
            <v>8.7884494664155685E-4</v>
          </cell>
          <cell r="H21">
            <v>0</v>
          </cell>
          <cell r="R21">
            <v>1.8832391713747645E-3</v>
          </cell>
        </row>
        <row r="22">
          <cell r="B22" t="str">
            <v>A0100A</v>
          </cell>
          <cell r="C22">
            <v>2.1343377275580664E-3</v>
          </cell>
          <cell r="D22">
            <v>2.3352165725047083E-2</v>
          </cell>
          <cell r="E22">
            <v>0</v>
          </cell>
          <cell r="F22">
            <v>0</v>
          </cell>
          <cell r="H22">
            <v>0</v>
          </cell>
          <cell r="R22">
            <v>2.5486503452605148E-2</v>
          </cell>
        </row>
        <row r="23">
          <cell r="B23" t="str">
            <v>A0100B</v>
          </cell>
          <cell r="C23">
            <v>2.7620841180163213E-3</v>
          </cell>
          <cell r="D23">
            <v>2.1092278719397364E-2</v>
          </cell>
          <cell r="E23">
            <v>0</v>
          </cell>
          <cell r="F23">
            <v>0</v>
          </cell>
          <cell r="H23">
            <v>0</v>
          </cell>
          <cell r="R23">
            <v>2.3854362837413684E-2</v>
          </cell>
        </row>
        <row r="24">
          <cell r="B24" t="str">
            <v>A0100C</v>
          </cell>
          <cell r="C24">
            <v>2.5737602008788451E-2</v>
          </cell>
          <cell r="D24">
            <v>0.20502197112366605</v>
          </cell>
          <cell r="E24">
            <v>0</v>
          </cell>
          <cell r="F24">
            <v>0.13559322033898305</v>
          </cell>
          <cell r="H24">
            <v>8.7884494664155685E-4</v>
          </cell>
          <cell r="R24">
            <v>0.3672316384180791</v>
          </cell>
        </row>
        <row r="25">
          <cell r="B25" t="str">
            <v>A0100E</v>
          </cell>
          <cell r="C25">
            <v>1.2554927809165096E-2</v>
          </cell>
          <cell r="D25">
            <v>0.13998744507219082</v>
          </cell>
          <cell r="E25">
            <v>0</v>
          </cell>
          <cell r="F25">
            <v>0</v>
          </cell>
          <cell r="H25">
            <v>0</v>
          </cell>
          <cell r="R25">
            <v>0.15254237288135594</v>
          </cell>
        </row>
        <row r="26">
          <cell r="B26" t="str">
            <v>A0100F</v>
          </cell>
          <cell r="C26">
            <v>1.6321406151914627E-3</v>
          </cell>
          <cell r="D26">
            <v>2.4356559949780289E-2</v>
          </cell>
          <cell r="E26">
            <v>0</v>
          </cell>
          <cell r="F26">
            <v>1.1173885750156936E-2</v>
          </cell>
          <cell r="H26">
            <v>0</v>
          </cell>
          <cell r="R26">
            <v>3.7162586315128691E-2</v>
          </cell>
        </row>
        <row r="27">
          <cell r="C27">
            <v>4.4821092278719395E-2</v>
          </cell>
          <cell r="D27">
            <v>0.41381042059008161</v>
          </cell>
          <cell r="E27">
            <v>0</v>
          </cell>
          <cell r="F27">
            <v>0.14676710608913998</v>
          </cell>
          <cell r="H27">
            <v>8.7884494664155685E-4</v>
          </cell>
          <cell r="R27">
            <v>0.60627746390458259</v>
          </cell>
        </row>
        <row r="28">
          <cell r="B28" t="str">
            <v>A1200A</v>
          </cell>
          <cell r="C28">
            <v>1.2554927809165097E-4</v>
          </cell>
          <cell r="D28">
            <v>0</v>
          </cell>
          <cell r="E28">
            <v>0</v>
          </cell>
          <cell r="F28">
            <v>0</v>
          </cell>
          <cell r="H28">
            <v>0</v>
          </cell>
          <cell r="R28">
            <v>1.2554927809165097E-4</v>
          </cell>
        </row>
        <row r="29">
          <cell r="B29" t="str">
            <v>A1200AF</v>
          </cell>
          <cell r="C29">
            <v>0</v>
          </cell>
          <cell r="D29">
            <v>3.7664783427495291E-4</v>
          </cell>
          <cell r="E29">
            <v>0</v>
          </cell>
          <cell r="F29">
            <v>0</v>
          </cell>
          <cell r="H29">
            <v>0</v>
          </cell>
          <cell r="R29">
            <v>3.7664783427495291E-4</v>
          </cell>
        </row>
        <row r="30">
          <cell r="B30" t="str">
            <v>A1200AH</v>
          </cell>
          <cell r="C30">
            <v>1.2554927809165097E-4</v>
          </cell>
          <cell r="D30">
            <v>6.2774639045825491E-4</v>
          </cell>
          <cell r="E30">
            <v>0</v>
          </cell>
          <cell r="F30">
            <v>2.5109855618330194E-4</v>
          </cell>
          <cell r="H30">
            <v>0</v>
          </cell>
          <cell r="R30">
            <v>1.0043942247332078E-3</v>
          </cell>
        </row>
        <row r="31">
          <cell r="B31" t="str">
            <v>A1200C</v>
          </cell>
          <cell r="C31">
            <v>1.2554927809165097E-4</v>
          </cell>
          <cell r="D31">
            <v>0</v>
          </cell>
          <cell r="E31">
            <v>0</v>
          </cell>
          <cell r="F31">
            <v>0</v>
          </cell>
          <cell r="H31">
            <v>0</v>
          </cell>
          <cell r="R31">
            <v>1.2554927809165097E-4</v>
          </cell>
        </row>
        <row r="32">
          <cell r="B32" t="str">
            <v>A1200F</v>
          </cell>
          <cell r="C32">
            <v>2.0087884494664155E-3</v>
          </cell>
          <cell r="D32">
            <v>5.6497175141242938E-3</v>
          </cell>
          <cell r="E32">
            <v>0</v>
          </cell>
          <cell r="F32">
            <v>9.1650973006905216E-3</v>
          </cell>
          <cell r="H32">
            <v>2.5109855618330194E-4</v>
          </cell>
          <cell r="R32">
            <v>1.7074701820464531E-2</v>
          </cell>
        </row>
        <row r="33">
          <cell r="B33" t="str">
            <v>A1200I</v>
          </cell>
          <cell r="C33">
            <v>3.8920276208411803E-3</v>
          </cell>
          <cell r="D33">
            <v>1.2429378531073447E-2</v>
          </cell>
          <cell r="E33">
            <v>0</v>
          </cell>
          <cell r="F33">
            <v>1.5944758317639675E-2</v>
          </cell>
          <cell r="H33">
            <v>0</v>
          </cell>
          <cell r="R33">
            <v>3.2266164469554298E-2</v>
          </cell>
        </row>
        <row r="34">
          <cell r="B34" t="str">
            <v>A1200J</v>
          </cell>
          <cell r="C34">
            <v>1.2554927809165098E-3</v>
          </cell>
          <cell r="D34">
            <v>0</v>
          </cell>
          <cell r="E34">
            <v>0</v>
          </cell>
          <cell r="F34">
            <v>0</v>
          </cell>
          <cell r="H34">
            <v>0</v>
          </cell>
          <cell r="R34">
            <v>1.2554927809165098E-3</v>
          </cell>
        </row>
        <row r="35">
          <cell r="B35" t="str">
            <v>A1200M</v>
          </cell>
          <cell r="C35">
            <v>0</v>
          </cell>
          <cell r="D35">
            <v>1.2554927809165097E-4</v>
          </cell>
          <cell r="E35">
            <v>0</v>
          </cell>
          <cell r="F35">
            <v>6.2774639045825491E-4</v>
          </cell>
          <cell r="H35">
            <v>0</v>
          </cell>
          <cell r="R35">
            <v>7.5329566854990583E-4</v>
          </cell>
        </row>
        <row r="36">
          <cell r="B36" t="str">
            <v>A1200N</v>
          </cell>
          <cell r="C36">
            <v>0</v>
          </cell>
          <cell r="D36">
            <v>1.2554927809165098E-3</v>
          </cell>
          <cell r="E36">
            <v>0</v>
          </cell>
          <cell r="F36">
            <v>0</v>
          </cell>
          <cell r="H36">
            <v>0</v>
          </cell>
          <cell r="R36">
            <v>1.2554927809165098E-3</v>
          </cell>
        </row>
        <row r="37">
          <cell r="B37" t="str">
            <v>A1200W</v>
          </cell>
          <cell r="C37">
            <v>0</v>
          </cell>
          <cell r="D37">
            <v>0</v>
          </cell>
          <cell r="E37">
            <v>0</v>
          </cell>
          <cell r="F37">
            <v>7.5329566854990583E-4</v>
          </cell>
          <cell r="H37">
            <v>0</v>
          </cell>
          <cell r="R37">
            <v>7.5329566854990583E-4</v>
          </cell>
        </row>
        <row r="38">
          <cell r="B38" t="str">
            <v>A1200ZC</v>
          </cell>
          <cell r="C38">
            <v>1.2554927809165097E-4</v>
          </cell>
          <cell r="D38">
            <v>5.0219711236660389E-4</v>
          </cell>
          <cell r="E38">
            <v>0</v>
          </cell>
          <cell r="F38">
            <v>0</v>
          </cell>
          <cell r="H38">
            <v>0</v>
          </cell>
          <cell r="R38">
            <v>6.2774639045825491E-4</v>
          </cell>
        </row>
        <row r="39">
          <cell r="B39" t="str">
            <v>A1200ZD</v>
          </cell>
          <cell r="C39">
            <v>0</v>
          </cell>
          <cell r="D39">
            <v>6.2774639045825491E-4</v>
          </cell>
          <cell r="E39">
            <v>0</v>
          </cell>
          <cell r="F39">
            <v>0</v>
          </cell>
          <cell r="H39">
            <v>0</v>
          </cell>
          <cell r="R39">
            <v>6.2774639045825491E-4</v>
          </cell>
        </row>
        <row r="40">
          <cell r="B40" t="str">
            <v>A1200ZF</v>
          </cell>
          <cell r="C40">
            <v>1.2554927809165097E-4</v>
          </cell>
          <cell r="D40">
            <v>0</v>
          </cell>
          <cell r="E40">
            <v>0</v>
          </cell>
          <cell r="F40">
            <v>0</v>
          </cell>
          <cell r="H40">
            <v>0</v>
          </cell>
          <cell r="R40">
            <v>1.2554927809165097E-4</v>
          </cell>
        </row>
        <row r="41">
          <cell r="B41" t="str">
            <v>A1200ZL</v>
          </cell>
          <cell r="C41">
            <v>3.7664783427495291E-4</v>
          </cell>
          <cell r="D41">
            <v>4.2686754551161327E-3</v>
          </cell>
          <cell r="E41">
            <v>0</v>
          </cell>
          <cell r="F41">
            <v>8.0351537978656622E-3</v>
          </cell>
          <cell r="H41">
            <v>0</v>
          </cell>
          <cell r="R41">
            <v>1.2680477087256748E-2</v>
          </cell>
        </row>
        <row r="42">
          <cell r="C42">
            <v>8.1607030759573134E-3</v>
          </cell>
          <cell r="D42">
            <v>2.58631512868801E-2</v>
          </cell>
          <cell r="E42">
            <v>0</v>
          </cell>
          <cell r="F42">
            <v>3.4777150031387316E-2</v>
          </cell>
          <cell r="H42">
            <v>2.5109855618330194E-4</v>
          </cell>
          <cell r="R42">
            <v>6.9052102950408034E-2</v>
          </cell>
        </row>
        <row r="43">
          <cell r="B43" t="str">
            <v>A0400A</v>
          </cell>
          <cell r="C43">
            <v>2.5109855618330194E-4</v>
          </cell>
          <cell r="D43">
            <v>0</v>
          </cell>
          <cell r="E43">
            <v>0</v>
          </cell>
          <cell r="F43">
            <v>0</v>
          </cell>
          <cell r="H43">
            <v>0</v>
          </cell>
          <cell r="R43">
            <v>2.5109855618330194E-4</v>
          </cell>
        </row>
        <row r="44">
          <cell r="B44" t="str">
            <v>A0400B</v>
          </cell>
          <cell r="C44">
            <v>0</v>
          </cell>
          <cell r="D44">
            <v>3.7664783427495291E-4</v>
          </cell>
          <cell r="E44">
            <v>0</v>
          </cell>
          <cell r="F44">
            <v>0</v>
          </cell>
          <cell r="H44">
            <v>0</v>
          </cell>
          <cell r="R44">
            <v>3.7664783427495291E-4</v>
          </cell>
        </row>
        <row r="45">
          <cell r="B45" t="str">
            <v>A0400F</v>
          </cell>
          <cell r="C45">
            <v>0</v>
          </cell>
          <cell r="D45">
            <v>0</v>
          </cell>
          <cell r="E45">
            <v>0</v>
          </cell>
          <cell r="F45">
            <v>7.5329566854990583E-4</v>
          </cell>
          <cell r="H45">
            <v>0</v>
          </cell>
          <cell r="R45">
            <v>7.5329566854990583E-4</v>
          </cell>
        </row>
        <row r="46">
          <cell r="B46" t="str">
            <v>A0400G</v>
          </cell>
          <cell r="C46">
            <v>0</v>
          </cell>
          <cell r="D46">
            <v>0</v>
          </cell>
          <cell r="E46">
            <v>7.5329566854990583E-4</v>
          </cell>
          <cell r="F46">
            <v>3.7664783427495291E-4</v>
          </cell>
          <cell r="H46">
            <v>0</v>
          </cell>
          <cell r="R46">
            <v>1.1299435028248588E-3</v>
          </cell>
        </row>
        <row r="47">
          <cell r="C47">
            <v>2.5109855618330194E-4</v>
          </cell>
          <cell r="D47">
            <v>3.7664783427495291E-4</v>
          </cell>
          <cell r="E47">
            <v>7.5329566854990583E-4</v>
          </cell>
          <cell r="F47">
            <v>1.1299435028248588E-3</v>
          </cell>
          <cell r="H47">
            <v>0</v>
          </cell>
          <cell r="R47">
            <v>2.5109855618330196E-3</v>
          </cell>
        </row>
        <row r="48">
          <cell r="B48" t="str">
            <v>A0900H</v>
          </cell>
          <cell r="C48">
            <v>1.2554927809165097E-4</v>
          </cell>
          <cell r="D48">
            <v>0</v>
          </cell>
          <cell r="E48">
            <v>0</v>
          </cell>
          <cell r="F48">
            <v>0</v>
          </cell>
          <cell r="H48">
            <v>0</v>
          </cell>
          <cell r="R48">
            <v>1.2554927809165097E-4</v>
          </cell>
        </row>
        <row r="49">
          <cell r="B49" t="str">
            <v>A0900I</v>
          </cell>
          <cell r="C49">
            <v>3.7664783427495291E-4</v>
          </cell>
          <cell r="D49">
            <v>1.6321406151914627E-3</v>
          </cell>
          <cell r="E49">
            <v>0</v>
          </cell>
          <cell r="F49">
            <v>0</v>
          </cell>
          <cell r="H49">
            <v>0</v>
          </cell>
          <cell r="R49">
            <v>2.0087884494664155E-3</v>
          </cell>
        </row>
        <row r="50">
          <cell r="B50" t="str">
            <v>A0900J</v>
          </cell>
          <cell r="C50">
            <v>0</v>
          </cell>
          <cell r="D50">
            <v>0</v>
          </cell>
          <cell r="E50">
            <v>0</v>
          </cell>
          <cell r="F50">
            <v>6.2774639045825491E-4</v>
          </cell>
          <cell r="H50">
            <v>0</v>
          </cell>
          <cell r="R50">
            <v>6.2774639045825491E-4</v>
          </cell>
        </row>
        <row r="51">
          <cell r="B51" t="str">
            <v>A0900K</v>
          </cell>
          <cell r="C51">
            <v>1.2554927809165097E-4</v>
          </cell>
          <cell r="D51">
            <v>1.1299435028248588E-3</v>
          </cell>
          <cell r="E51">
            <v>0</v>
          </cell>
          <cell r="F51">
            <v>2.3854362837413684E-3</v>
          </cell>
          <cell r="H51">
            <v>0</v>
          </cell>
          <cell r="R51">
            <v>3.6409290646578782E-3</v>
          </cell>
        </row>
        <row r="52">
          <cell r="C52">
            <v>6.2774639045825491E-4</v>
          </cell>
          <cell r="D52">
            <v>2.7620841180163213E-3</v>
          </cell>
          <cell r="E52">
            <v>0</v>
          </cell>
          <cell r="F52">
            <v>3.0131826741996233E-3</v>
          </cell>
          <cell r="H52">
            <v>0</v>
          </cell>
          <cell r="R52">
            <v>6.4030131826741995E-3</v>
          </cell>
        </row>
        <row r="53">
          <cell r="B53" t="str">
            <v>A1600A</v>
          </cell>
          <cell r="C53">
            <v>0</v>
          </cell>
          <cell r="D53">
            <v>0</v>
          </cell>
          <cell r="E53">
            <v>2.5109855618330194E-4</v>
          </cell>
          <cell r="F53">
            <v>0</v>
          </cell>
          <cell r="H53">
            <v>0</v>
          </cell>
          <cell r="R53">
            <v>2.5109855618330194E-4</v>
          </cell>
        </row>
        <row r="54">
          <cell r="B54" t="str">
            <v>A1600B</v>
          </cell>
          <cell r="C54">
            <v>0</v>
          </cell>
          <cell r="D54">
            <v>0</v>
          </cell>
          <cell r="E54">
            <v>0</v>
          </cell>
          <cell r="F54">
            <v>1.1299435028248588E-3</v>
          </cell>
          <cell r="H54">
            <v>0</v>
          </cell>
          <cell r="R54">
            <v>1.1299435028248588E-3</v>
          </cell>
        </row>
        <row r="55">
          <cell r="B55" t="str">
            <v>A1600D</v>
          </cell>
          <cell r="C55">
            <v>0</v>
          </cell>
          <cell r="D55">
            <v>0</v>
          </cell>
          <cell r="E55">
            <v>0</v>
          </cell>
          <cell r="F55">
            <v>3.7664783427495291E-4</v>
          </cell>
          <cell r="H55">
            <v>0</v>
          </cell>
          <cell r="R55">
            <v>3.7664783427495291E-4</v>
          </cell>
        </row>
        <row r="56">
          <cell r="C56">
            <v>0</v>
          </cell>
          <cell r="D56">
            <v>0</v>
          </cell>
          <cell r="E56">
            <v>2.5109855618330194E-4</v>
          </cell>
          <cell r="F56">
            <v>1.5065913370998117E-3</v>
          </cell>
          <cell r="H56">
            <v>0</v>
          </cell>
          <cell r="R56">
            <v>1.7576898932831137E-3</v>
          </cell>
        </row>
        <row r="57">
          <cell r="B57" t="str">
            <v>A1100A</v>
          </cell>
          <cell r="C57">
            <v>1.2554927809165097E-4</v>
          </cell>
          <cell r="D57">
            <v>2.5109855618330194E-4</v>
          </cell>
          <cell r="E57">
            <v>0</v>
          </cell>
          <cell r="F57">
            <v>1.0043942247332078E-3</v>
          </cell>
          <cell r="H57">
            <v>0</v>
          </cell>
          <cell r="R57">
            <v>1.3810420590081606E-3</v>
          </cell>
        </row>
        <row r="58">
          <cell r="C58">
            <v>1.2554927809165097E-4</v>
          </cell>
          <cell r="D58">
            <v>2.5109855618330194E-4</v>
          </cell>
          <cell r="E58">
            <v>0</v>
          </cell>
          <cell r="F58">
            <v>1.0043942247332078E-3</v>
          </cell>
          <cell r="H58">
            <v>0</v>
          </cell>
          <cell r="R58">
            <v>1.3810420590081606E-3</v>
          </cell>
        </row>
        <row r="59">
          <cell r="B59" t="str">
            <v>A0200C</v>
          </cell>
          <cell r="C59">
            <v>2.5109855618330194E-4</v>
          </cell>
          <cell r="D59">
            <v>1.5065913370998117E-3</v>
          </cell>
          <cell r="E59">
            <v>0</v>
          </cell>
          <cell r="F59">
            <v>2.6365348399246705E-3</v>
          </cell>
          <cell r="H59">
            <v>0</v>
          </cell>
          <cell r="R59">
            <v>4.3942247332077839E-3</v>
          </cell>
        </row>
        <row r="60">
          <cell r="B60" t="str">
            <v>A0200D</v>
          </cell>
          <cell r="C60">
            <v>2.5109855618330194E-4</v>
          </cell>
          <cell r="D60">
            <v>0</v>
          </cell>
          <cell r="E60">
            <v>0</v>
          </cell>
          <cell r="F60">
            <v>5.6497175141242938E-3</v>
          </cell>
          <cell r="H60">
            <v>0</v>
          </cell>
          <cell r="R60">
            <v>5.9008160703075954E-3</v>
          </cell>
        </row>
        <row r="61">
          <cell r="B61" t="str">
            <v>A0200G</v>
          </cell>
          <cell r="C61">
            <v>1.2554927809165097E-4</v>
          </cell>
          <cell r="D61">
            <v>7.7840552416823605E-3</v>
          </cell>
          <cell r="E61">
            <v>0</v>
          </cell>
          <cell r="F61">
            <v>4.0175768989328311E-3</v>
          </cell>
          <cell r="H61">
            <v>0</v>
          </cell>
          <cell r="R61">
            <v>1.1927181418706842E-2</v>
          </cell>
        </row>
        <row r="62">
          <cell r="B62" t="str">
            <v>A0200H</v>
          </cell>
          <cell r="C62">
            <v>0</v>
          </cell>
          <cell r="D62">
            <v>0</v>
          </cell>
          <cell r="E62">
            <v>0</v>
          </cell>
          <cell r="F62">
            <v>1.0043942247332078E-3</v>
          </cell>
          <cell r="H62">
            <v>0</v>
          </cell>
          <cell r="R62">
            <v>1.0043942247332078E-3</v>
          </cell>
        </row>
        <row r="63">
          <cell r="C63">
            <v>6.2774639045825491E-4</v>
          </cell>
          <cell r="D63">
            <v>9.2906465787821729E-3</v>
          </cell>
          <cell r="E63">
            <v>0</v>
          </cell>
          <cell r="F63">
            <v>1.3308223477715004E-2</v>
          </cell>
          <cell r="H63">
            <v>0</v>
          </cell>
          <cell r="R63">
            <v>2.322661644695543E-2</v>
          </cell>
        </row>
        <row r="64">
          <cell r="B64" t="str">
            <v>A0900A</v>
          </cell>
          <cell r="C64">
            <v>1.2554927809165097E-4</v>
          </cell>
          <cell r="D64">
            <v>1.0043942247332078E-3</v>
          </cell>
          <cell r="E64">
            <v>0</v>
          </cell>
          <cell r="F64">
            <v>1.0043942247332078E-3</v>
          </cell>
          <cell r="H64">
            <v>0</v>
          </cell>
          <cell r="R64">
            <v>2.1343377275580664E-3</v>
          </cell>
        </row>
        <row r="65">
          <cell r="B65" t="str">
            <v>A0900AB</v>
          </cell>
          <cell r="C65">
            <v>0</v>
          </cell>
          <cell r="D65">
            <v>0</v>
          </cell>
          <cell r="E65">
            <v>1.2554927809165097E-4</v>
          </cell>
          <cell r="F65">
            <v>0</v>
          </cell>
          <cell r="H65">
            <v>0</v>
          </cell>
          <cell r="R65">
            <v>1.2554927809165097E-4</v>
          </cell>
        </row>
        <row r="66">
          <cell r="B66" t="str">
            <v>A0900AC</v>
          </cell>
          <cell r="C66">
            <v>0</v>
          </cell>
          <cell r="D66">
            <v>0</v>
          </cell>
          <cell r="E66">
            <v>0</v>
          </cell>
          <cell r="F66">
            <v>1.2554927809165097E-4</v>
          </cell>
          <cell r="H66">
            <v>0</v>
          </cell>
          <cell r="R66">
            <v>1.2554927809165097E-4</v>
          </cell>
        </row>
        <row r="67">
          <cell r="B67" t="str">
            <v>A0900B</v>
          </cell>
          <cell r="C67">
            <v>0</v>
          </cell>
          <cell r="D67">
            <v>0</v>
          </cell>
          <cell r="E67">
            <v>1.0043942247332078E-3</v>
          </cell>
          <cell r="F67">
            <v>6.2774639045825491E-4</v>
          </cell>
          <cell r="H67">
            <v>0</v>
          </cell>
          <cell r="R67">
            <v>1.6321406151914627E-3</v>
          </cell>
        </row>
        <row r="68">
          <cell r="B68" t="str">
            <v>A0900C</v>
          </cell>
          <cell r="C68">
            <v>0</v>
          </cell>
          <cell r="D68">
            <v>1.2554927809165097E-4</v>
          </cell>
          <cell r="E68">
            <v>0</v>
          </cell>
          <cell r="F68">
            <v>1.6321406151914627E-3</v>
          </cell>
          <cell r="H68">
            <v>0</v>
          </cell>
          <cell r="R68">
            <v>1.7576898932831137E-3</v>
          </cell>
        </row>
        <row r="69">
          <cell r="B69" t="str">
            <v>A0900D</v>
          </cell>
          <cell r="C69">
            <v>5.0219711236660389E-4</v>
          </cell>
          <cell r="D69">
            <v>2.5109855618330194E-4</v>
          </cell>
          <cell r="E69">
            <v>0</v>
          </cell>
          <cell r="F69">
            <v>3.7664783427495291E-4</v>
          </cell>
          <cell r="H69">
            <v>0</v>
          </cell>
          <cell r="R69">
            <v>1.1299435028248588E-3</v>
          </cell>
        </row>
        <row r="70">
          <cell r="B70" t="str">
            <v>A0900E</v>
          </cell>
          <cell r="C70">
            <v>1.2554927809165097E-4</v>
          </cell>
          <cell r="D70">
            <v>0</v>
          </cell>
          <cell r="E70">
            <v>0</v>
          </cell>
          <cell r="F70">
            <v>6.2774639045825491E-4</v>
          </cell>
          <cell r="H70">
            <v>0</v>
          </cell>
          <cell r="R70">
            <v>7.5329566854990583E-4</v>
          </cell>
        </row>
        <row r="71">
          <cell r="B71" t="str">
            <v>A0900F</v>
          </cell>
          <cell r="C71">
            <v>2.5109855618330194E-4</v>
          </cell>
          <cell r="D71">
            <v>8.7884494664155685E-4</v>
          </cell>
          <cell r="E71">
            <v>0</v>
          </cell>
          <cell r="F71">
            <v>3.5153797865662274E-3</v>
          </cell>
          <cell r="H71">
            <v>0</v>
          </cell>
          <cell r="R71">
            <v>4.6453232893910864E-3</v>
          </cell>
        </row>
        <row r="72">
          <cell r="B72" t="str">
            <v>A0900L</v>
          </cell>
          <cell r="C72">
            <v>3.7664783427495291E-4</v>
          </cell>
          <cell r="D72">
            <v>0</v>
          </cell>
          <cell r="E72">
            <v>0</v>
          </cell>
          <cell r="F72">
            <v>0</v>
          </cell>
          <cell r="H72">
            <v>0</v>
          </cell>
          <cell r="R72">
            <v>3.7664783427495291E-4</v>
          </cell>
        </row>
        <row r="73">
          <cell r="B73" t="str">
            <v>A0900M</v>
          </cell>
          <cell r="C73">
            <v>1.2554927809165097E-4</v>
          </cell>
          <cell r="D73">
            <v>1.0043942247332078E-3</v>
          </cell>
          <cell r="E73">
            <v>0</v>
          </cell>
          <cell r="F73">
            <v>0</v>
          </cell>
          <cell r="H73">
            <v>0</v>
          </cell>
          <cell r="R73">
            <v>1.1299435028248588E-3</v>
          </cell>
        </row>
        <row r="74">
          <cell r="B74" t="str">
            <v>A0900N</v>
          </cell>
          <cell r="C74">
            <v>1.2554927809165097E-4</v>
          </cell>
          <cell r="D74">
            <v>5.775266792215945E-3</v>
          </cell>
          <cell r="E74">
            <v>0</v>
          </cell>
          <cell r="F74">
            <v>2.5109855618330196E-3</v>
          </cell>
          <cell r="H74">
            <v>0</v>
          </cell>
          <cell r="R74">
            <v>8.4118016321406159E-3</v>
          </cell>
        </row>
        <row r="75">
          <cell r="B75" t="str">
            <v>A0900O</v>
          </cell>
          <cell r="C75">
            <v>2.5109855618330194E-4</v>
          </cell>
          <cell r="D75">
            <v>6.654111738857502E-3</v>
          </cell>
          <cell r="E75">
            <v>0</v>
          </cell>
          <cell r="F75">
            <v>8.0351537978656622E-3</v>
          </cell>
          <cell r="H75">
            <v>0</v>
          </cell>
          <cell r="R75">
            <v>1.4940364092906467E-2</v>
          </cell>
        </row>
        <row r="76">
          <cell r="B76" t="str">
            <v>A0900P</v>
          </cell>
          <cell r="C76">
            <v>0</v>
          </cell>
          <cell r="D76">
            <v>0</v>
          </cell>
          <cell r="E76">
            <v>4.5197740112994352E-3</v>
          </cell>
          <cell r="F76">
            <v>3.1387319522912741E-3</v>
          </cell>
          <cell r="H76">
            <v>0</v>
          </cell>
          <cell r="R76">
            <v>7.6585059635907093E-3</v>
          </cell>
        </row>
        <row r="77">
          <cell r="B77" t="str">
            <v>A0900S</v>
          </cell>
          <cell r="C77">
            <v>0</v>
          </cell>
          <cell r="D77">
            <v>0</v>
          </cell>
          <cell r="E77">
            <v>0</v>
          </cell>
          <cell r="F77">
            <v>1.2554927809165097E-4</v>
          </cell>
          <cell r="H77">
            <v>0</v>
          </cell>
          <cell r="R77">
            <v>1.2554927809165097E-4</v>
          </cell>
        </row>
        <row r="78">
          <cell r="B78" t="str">
            <v>A0900V</v>
          </cell>
          <cell r="C78">
            <v>0</v>
          </cell>
          <cell r="D78">
            <v>0</v>
          </cell>
          <cell r="E78">
            <v>0</v>
          </cell>
          <cell r="F78">
            <v>6.2774639045825491E-4</v>
          </cell>
          <cell r="H78">
            <v>0</v>
          </cell>
          <cell r="R78">
            <v>6.2774639045825491E-4</v>
          </cell>
        </row>
        <row r="79">
          <cell r="C79">
            <v>1.8832391713747645E-3</v>
          </cell>
          <cell r="D79">
            <v>1.5693659761456372E-2</v>
          </cell>
          <cell r="E79">
            <v>5.6497175141242938E-3</v>
          </cell>
          <cell r="F79">
            <v>2.2347771500313873E-2</v>
          </cell>
          <cell r="H79">
            <v>0</v>
          </cell>
          <cell r="R79">
            <v>4.5574387947269306E-2</v>
          </cell>
        </row>
        <row r="80">
          <cell r="B80" t="str">
            <v>A0800A</v>
          </cell>
          <cell r="C80">
            <v>2.5109855618330194E-4</v>
          </cell>
          <cell r="D80">
            <v>6.654111738857502E-3</v>
          </cell>
          <cell r="E80">
            <v>0</v>
          </cell>
          <cell r="F80">
            <v>1.1676082862523541E-2</v>
          </cell>
          <cell r="H80">
            <v>0</v>
          </cell>
          <cell r="R80">
            <v>1.8581293157564346E-2</v>
          </cell>
        </row>
        <row r="81">
          <cell r="B81" t="str">
            <v>A0800B</v>
          </cell>
          <cell r="C81">
            <v>0</v>
          </cell>
          <cell r="D81">
            <v>0</v>
          </cell>
          <cell r="E81">
            <v>1.5065913370998116E-2</v>
          </cell>
          <cell r="F81">
            <v>2.4858757062146894E-2</v>
          </cell>
          <cell r="H81">
            <v>0</v>
          </cell>
          <cell r="R81">
            <v>3.9924670433145008E-2</v>
          </cell>
        </row>
        <row r="82">
          <cell r="B82" t="str">
            <v>A0800C</v>
          </cell>
          <cell r="C82">
            <v>3.7664783427495291E-4</v>
          </cell>
          <cell r="D82">
            <v>1.3684871311989956E-2</v>
          </cell>
          <cell r="E82">
            <v>0</v>
          </cell>
          <cell r="F82">
            <v>1.293157564344005E-2</v>
          </cell>
          <cell r="H82">
            <v>0</v>
          </cell>
          <cell r="R82">
            <v>2.699309478970496E-2</v>
          </cell>
        </row>
        <row r="83">
          <cell r="C83">
            <v>6.2774639045825491E-4</v>
          </cell>
          <cell r="D83">
            <v>2.0338983050847456E-2</v>
          </cell>
          <cell r="E83">
            <v>1.5065913370998116E-2</v>
          </cell>
          <cell r="F83">
            <v>4.9466415568110482E-2</v>
          </cell>
          <cell r="H83">
            <v>0</v>
          </cell>
          <cell r="R83">
            <v>8.5499058380414314E-2</v>
          </cell>
        </row>
        <row r="84">
          <cell r="B84" t="str">
            <v>A0500B</v>
          </cell>
          <cell r="C84">
            <v>0</v>
          </cell>
          <cell r="D84">
            <v>1.0043942247332078E-3</v>
          </cell>
          <cell r="E84">
            <v>0</v>
          </cell>
          <cell r="F84">
            <v>1.6572504708097929E-2</v>
          </cell>
          <cell r="H84">
            <v>0</v>
          </cell>
          <cell r="R84">
            <v>1.7576898932831136E-2</v>
          </cell>
        </row>
        <row r="85">
          <cell r="B85" t="str">
            <v>A0500E</v>
          </cell>
          <cell r="C85">
            <v>1.2554927809165098E-3</v>
          </cell>
          <cell r="D85">
            <v>0</v>
          </cell>
          <cell r="E85">
            <v>0</v>
          </cell>
          <cell r="F85">
            <v>0</v>
          </cell>
          <cell r="H85">
            <v>0</v>
          </cell>
          <cell r="R85">
            <v>1.2554927809165098E-3</v>
          </cell>
        </row>
        <row r="86">
          <cell r="C86">
            <v>1.2554927809165098E-3</v>
          </cell>
          <cell r="D86">
            <v>1.0043942247332078E-3</v>
          </cell>
          <cell r="E86">
            <v>0</v>
          </cell>
          <cell r="F86">
            <v>1.6572504708097929E-2</v>
          </cell>
          <cell r="H86">
            <v>0</v>
          </cell>
          <cell r="R86">
            <v>1.8832391713747645E-2</v>
          </cell>
        </row>
        <row r="87">
          <cell r="C87">
            <v>5.8757062146892657E-2</v>
          </cell>
          <cell r="D87">
            <v>0.49064657878217199</v>
          </cell>
          <cell r="E87">
            <v>7.1060891399874454E-2</v>
          </cell>
          <cell r="F87">
            <v>0.37840552416823603</v>
          </cell>
          <cell r="H87">
            <v>1.1299435028248588E-3</v>
          </cell>
          <cell r="R87">
            <v>1</v>
          </cell>
        </row>
      </sheetData>
      <sheetData sheetId="4" refreshError="1">
        <row r="3">
          <cell r="C3" t="str">
            <v>Garantía</v>
          </cell>
        </row>
        <row r="4">
          <cell r="B4" t="str">
            <v>Product Code Closing</v>
          </cell>
          <cell r="C4" t="str">
            <v>DC</v>
          </cell>
          <cell r="D4" t="str">
            <v>IT Vie</v>
          </cell>
          <cell r="E4" t="str">
            <v>IT RD</v>
          </cell>
          <cell r="F4" t="str">
            <v>UE</v>
          </cell>
          <cell r="G4" t="str">
            <v>CP</v>
          </cell>
          <cell r="H4" t="str">
            <v>UF</v>
          </cell>
          <cell r="I4" t="str">
            <v>Hospi Vie</v>
          </cell>
          <cell r="J4" t="str">
            <v>Hospi RD</v>
          </cell>
          <cell r="K4" t="str">
            <v>DC acci</v>
          </cell>
          <cell r="L4" t="str">
            <v>Hospi acci</v>
          </cell>
          <cell r="M4" t="str">
            <v>GAP</v>
          </cell>
          <cell r="N4" t="str">
            <v>PMP</v>
          </cell>
          <cell r="P4" t="str">
            <v>Vie</v>
          </cell>
          <cell r="Q4" t="str">
            <v>RD</v>
          </cell>
          <cell r="R4" t="str">
            <v>Total</v>
          </cell>
        </row>
        <row r="5">
          <cell r="B5" t="str">
            <v>A0700A</v>
          </cell>
          <cell r="C5">
            <v>0</v>
          </cell>
          <cell r="D5">
            <v>0</v>
          </cell>
          <cell r="E5">
            <v>6.8979509028200443E-3</v>
          </cell>
          <cell r="F5">
            <v>1.0346926354230066E-2</v>
          </cell>
          <cell r="H5">
            <v>0</v>
          </cell>
          <cell r="I5">
            <v>0</v>
          </cell>
          <cell r="J5">
            <v>0</v>
          </cell>
          <cell r="R5">
            <v>1.7244877257050113E-2</v>
          </cell>
        </row>
        <row r="6">
          <cell r="B6" t="str">
            <v>A0700B</v>
          </cell>
          <cell r="C6">
            <v>0</v>
          </cell>
          <cell r="D6">
            <v>0</v>
          </cell>
          <cell r="E6">
            <v>7.5065936295394603E-3</v>
          </cell>
          <cell r="F6">
            <v>1.5013187259078921E-2</v>
          </cell>
          <cell r="H6">
            <v>0</v>
          </cell>
          <cell r="I6">
            <v>0</v>
          </cell>
          <cell r="J6">
            <v>0</v>
          </cell>
          <cell r="R6">
            <v>2.251978088861838E-2</v>
          </cell>
        </row>
        <row r="7">
          <cell r="C7">
            <v>0</v>
          </cell>
          <cell r="D7">
            <v>0</v>
          </cell>
          <cell r="E7">
            <v>1.4404544532359505E-2</v>
          </cell>
          <cell r="F7">
            <v>2.5360113613308987E-2</v>
          </cell>
          <cell r="H7">
            <v>0</v>
          </cell>
          <cell r="I7">
            <v>0</v>
          </cell>
          <cell r="J7">
            <v>0</v>
          </cell>
          <cell r="R7">
            <v>3.9764658145668492E-2</v>
          </cell>
        </row>
        <row r="8">
          <cell r="B8" t="str">
            <v>R0102A</v>
          </cell>
          <cell r="C8">
            <v>2.028809089064719E-4</v>
          </cell>
          <cell r="D8">
            <v>0</v>
          </cell>
          <cell r="E8">
            <v>0</v>
          </cell>
          <cell r="F8">
            <v>0</v>
          </cell>
          <cell r="H8">
            <v>0</v>
          </cell>
          <cell r="I8">
            <v>0</v>
          </cell>
          <cell r="J8">
            <v>0</v>
          </cell>
          <cell r="R8">
            <v>2.028809089064719E-4</v>
          </cell>
        </row>
        <row r="9">
          <cell r="C9">
            <v>2.028809089064719E-4</v>
          </cell>
          <cell r="D9">
            <v>0</v>
          </cell>
          <cell r="E9">
            <v>0</v>
          </cell>
          <cell r="F9">
            <v>0</v>
          </cell>
          <cell r="H9">
            <v>0</v>
          </cell>
          <cell r="I9">
            <v>0</v>
          </cell>
          <cell r="J9">
            <v>0</v>
          </cell>
          <cell r="R9">
            <v>2.028809089064719E-4</v>
          </cell>
        </row>
        <row r="10">
          <cell r="B10" t="str">
            <v>A1300A</v>
          </cell>
          <cell r="C10">
            <v>0</v>
          </cell>
          <cell r="D10">
            <v>0</v>
          </cell>
          <cell r="E10">
            <v>1.1361330898762427E-2</v>
          </cell>
          <cell r="F10">
            <v>1.5824710894704809E-2</v>
          </cell>
          <cell r="H10">
            <v>0</v>
          </cell>
          <cell r="I10">
            <v>0</v>
          </cell>
          <cell r="J10">
            <v>0</v>
          </cell>
          <cell r="R10">
            <v>2.7186041793467234E-2</v>
          </cell>
        </row>
        <row r="11">
          <cell r="B11" t="str">
            <v>A1300B</v>
          </cell>
          <cell r="C11">
            <v>0</v>
          </cell>
          <cell r="D11">
            <v>0</v>
          </cell>
          <cell r="E11">
            <v>8.5209981740718196E-3</v>
          </cell>
          <cell r="F11">
            <v>8.1152363562588762E-3</v>
          </cell>
          <cell r="H11">
            <v>0</v>
          </cell>
          <cell r="I11">
            <v>0</v>
          </cell>
          <cell r="J11">
            <v>2.028809089064719E-4</v>
          </cell>
          <cell r="R11">
            <v>1.6839115439237169E-2</v>
          </cell>
        </row>
        <row r="12">
          <cell r="B12" t="str">
            <v>A1300C</v>
          </cell>
          <cell r="C12">
            <v>0</v>
          </cell>
          <cell r="D12">
            <v>0</v>
          </cell>
          <cell r="E12">
            <v>2.45485899776831E-2</v>
          </cell>
          <cell r="F12">
            <v>3.0229255427064314E-2</v>
          </cell>
          <cell r="H12">
            <v>0</v>
          </cell>
          <cell r="I12">
            <v>0</v>
          </cell>
          <cell r="J12">
            <v>2.028809089064719E-4</v>
          </cell>
          <cell r="R12">
            <v>5.4980726313653888E-2</v>
          </cell>
        </row>
        <row r="13">
          <cell r="B13" t="str">
            <v>A1300D</v>
          </cell>
          <cell r="C13">
            <v>0</v>
          </cell>
          <cell r="D13">
            <v>0</v>
          </cell>
          <cell r="E13">
            <v>4.0576181781294381E-4</v>
          </cell>
          <cell r="F13">
            <v>1.4201663623453033E-3</v>
          </cell>
          <cell r="H13">
            <v>0</v>
          </cell>
          <cell r="I13">
            <v>0</v>
          </cell>
          <cell r="J13">
            <v>0</v>
          </cell>
          <cell r="R13">
            <v>1.8259281801582471E-3</v>
          </cell>
        </row>
        <row r="14">
          <cell r="B14" t="str">
            <v>A1300E</v>
          </cell>
          <cell r="C14">
            <v>0</v>
          </cell>
          <cell r="D14">
            <v>0</v>
          </cell>
          <cell r="E14">
            <v>0</v>
          </cell>
          <cell r="F14">
            <v>6.0864272671941571E-4</v>
          </cell>
          <cell r="H14">
            <v>0</v>
          </cell>
          <cell r="I14">
            <v>0</v>
          </cell>
          <cell r="J14">
            <v>0</v>
          </cell>
          <cell r="R14">
            <v>6.0864272671941571E-4</v>
          </cell>
        </row>
        <row r="15">
          <cell r="B15" t="str">
            <v>A1300F</v>
          </cell>
          <cell r="C15">
            <v>0</v>
          </cell>
          <cell r="D15">
            <v>0</v>
          </cell>
          <cell r="E15">
            <v>1.6230472712517752E-3</v>
          </cell>
          <cell r="F15">
            <v>8.1152363562588762E-4</v>
          </cell>
          <cell r="H15">
            <v>0</v>
          </cell>
          <cell r="I15">
            <v>0</v>
          </cell>
          <cell r="J15">
            <v>0</v>
          </cell>
          <cell r="R15">
            <v>2.4345709068776629E-3</v>
          </cell>
        </row>
        <row r="16">
          <cell r="B16" t="str">
            <v>A1300G</v>
          </cell>
          <cell r="C16">
            <v>0</v>
          </cell>
          <cell r="D16">
            <v>0</v>
          </cell>
          <cell r="E16">
            <v>2.4345709068776629E-3</v>
          </cell>
          <cell r="F16">
            <v>2.6374518157841345E-3</v>
          </cell>
          <cell r="H16">
            <v>0</v>
          </cell>
          <cell r="I16">
            <v>0</v>
          </cell>
          <cell r="J16">
            <v>0</v>
          </cell>
          <cell r="R16">
            <v>5.0720227226617974E-3</v>
          </cell>
        </row>
        <row r="17">
          <cell r="C17">
            <v>0</v>
          </cell>
          <cell r="D17">
            <v>0</v>
          </cell>
          <cell r="E17">
            <v>4.8894299046459727E-2</v>
          </cell>
          <cell r="F17">
            <v>5.9646987218502742E-2</v>
          </cell>
          <cell r="H17">
            <v>0</v>
          </cell>
          <cell r="I17">
            <v>0</v>
          </cell>
          <cell r="J17">
            <v>4.0576181781294381E-4</v>
          </cell>
          <cell r="R17">
            <v>0.10894704808277542</v>
          </cell>
        </row>
        <row r="18">
          <cell r="B18" t="str">
            <v>A1400A</v>
          </cell>
          <cell r="C18">
            <v>2.028809089064719E-4</v>
          </cell>
          <cell r="D18">
            <v>6.0864272671941571E-4</v>
          </cell>
          <cell r="E18">
            <v>0</v>
          </cell>
          <cell r="F18">
            <v>2.028809089064719E-4</v>
          </cell>
          <cell r="H18">
            <v>0</v>
          </cell>
          <cell r="I18">
            <v>0</v>
          </cell>
          <cell r="J18">
            <v>0</v>
          </cell>
          <cell r="R18">
            <v>1.0144045445323595E-3</v>
          </cell>
        </row>
        <row r="19">
          <cell r="B19" t="str">
            <v>A1400B</v>
          </cell>
          <cell r="C19">
            <v>0</v>
          </cell>
          <cell r="D19">
            <v>0</v>
          </cell>
          <cell r="E19">
            <v>1.0144045445323595E-3</v>
          </cell>
          <cell r="F19">
            <v>1.2172854534388314E-3</v>
          </cell>
          <cell r="H19">
            <v>0</v>
          </cell>
          <cell r="I19">
            <v>0</v>
          </cell>
          <cell r="J19">
            <v>0</v>
          </cell>
          <cell r="R19">
            <v>2.2316899979711907E-3</v>
          </cell>
        </row>
        <row r="20">
          <cell r="C20">
            <v>2.028809089064719E-4</v>
          </cell>
          <cell r="D20">
            <v>6.0864272671941571E-4</v>
          </cell>
          <cell r="E20">
            <v>1.0144045445323595E-3</v>
          </cell>
          <cell r="F20">
            <v>1.4201663623453033E-3</v>
          </cell>
          <cell r="H20">
            <v>0</v>
          </cell>
          <cell r="I20">
            <v>0</v>
          </cell>
          <cell r="J20">
            <v>0</v>
          </cell>
          <cell r="R20">
            <v>3.2460945425035505E-3</v>
          </cell>
        </row>
        <row r="21">
          <cell r="B21" t="str">
            <v>A1500B</v>
          </cell>
          <cell r="C21">
            <v>0</v>
          </cell>
          <cell r="D21">
            <v>0</v>
          </cell>
          <cell r="E21">
            <v>0</v>
          </cell>
          <cell r="F21">
            <v>2.028809089064719E-4</v>
          </cell>
          <cell r="H21">
            <v>0</v>
          </cell>
          <cell r="I21">
            <v>0</v>
          </cell>
          <cell r="J21">
            <v>0</v>
          </cell>
          <cell r="R21">
            <v>2.028809089064719E-4</v>
          </cell>
        </row>
        <row r="22">
          <cell r="C22">
            <v>0</v>
          </cell>
          <cell r="D22">
            <v>0</v>
          </cell>
          <cell r="E22">
            <v>0</v>
          </cell>
          <cell r="F22">
            <v>2.028809089064719E-4</v>
          </cell>
          <cell r="H22">
            <v>0</v>
          </cell>
          <cell r="I22">
            <v>0</v>
          </cell>
          <cell r="J22">
            <v>0</v>
          </cell>
          <cell r="R22">
            <v>2.028809089064719E-4</v>
          </cell>
        </row>
        <row r="23">
          <cell r="B23" t="str">
            <v>A0100A</v>
          </cell>
          <cell r="C23">
            <v>4.8691418137553257E-3</v>
          </cell>
          <cell r="D23">
            <v>1.4810306350172449E-2</v>
          </cell>
          <cell r="E23">
            <v>0</v>
          </cell>
          <cell r="F23">
            <v>0</v>
          </cell>
          <cell r="H23">
            <v>0</v>
          </cell>
          <cell r="I23">
            <v>0</v>
          </cell>
          <cell r="J23">
            <v>0</v>
          </cell>
          <cell r="R23">
            <v>1.9679448163927773E-2</v>
          </cell>
        </row>
        <row r="24">
          <cell r="B24" t="str">
            <v>A0100B</v>
          </cell>
          <cell r="C24">
            <v>8.7238790829782913E-3</v>
          </cell>
          <cell r="D24">
            <v>7.9123554473524045E-3</v>
          </cell>
          <cell r="E24">
            <v>0</v>
          </cell>
          <cell r="F24">
            <v>0</v>
          </cell>
          <cell r="H24">
            <v>0</v>
          </cell>
          <cell r="I24">
            <v>0</v>
          </cell>
          <cell r="J24">
            <v>0</v>
          </cell>
          <cell r="R24">
            <v>1.6636234530330696E-2</v>
          </cell>
        </row>
        <row r="25">
          <cell r="B25" t="str">
            <v>A0100C</v>
          </cell>
          <cell r="C25">
            <v>6.0458510854128629E-2</v>
          </cell>
          <cell r="D25">
            <v>0.10752688172043011</v>
          </cell>
          <cell r="E25">
            <v>0</v>
          </cell>
          <cell r="F25">
            <v>0.14546561168594035</v>
          </cell>
          <cell r="H25">
            <v>4.2604990870359098E-3</v>
          </cell>
          <cell r="I25">
            <v>0</v>
          </cell>
          <cell r="J25">
            <v>0</v>
          </cell>
          <cell r="R25">
            <v>0.31771150334753501</v>
          </cell>
        </row>
        <row r="26">
          <cell r="B26" t="str">
            <v>A0100E</v>
          </cell>
          <cell r="C26">
            <v>3.1243659971596671E-2</v>
          </cell>
          <cell r="D26">
            <v>6.7559342665855143E-2</v>
          </cell>
          <cell r="E26">
            <v>0</v>
          </cell>
          <cell r="F26">
            <v>0</v>
          </cell>
          <cell r="H26">
            <v>0</v>
          </cell>
          <cell r="I26">
            <v>0</v>
          </cell>
          <cell r="J26">
            <v>0</v>
          </cell>
          <cell r="R26">
            <v>9.8803002637451814E-2</v>
          </cell>
        </row>
        <row r="27">
          <cell r="B27" t="str">
            <v>A0100F</v>
          </cell>
          <cell r="C27">
            <v>1.6230472712517752E-3</v>
          </cell>
          <cell r="D27">
            <v>2.2316899979711907E-3</v>
          </cell>
          <cell r="E27">
            <v>0</v>
          </cell>
          <cell r="F27">
            <v>3.0432136335970784E-3</v>
          </cell>
          <cell r="H27">
            <v>0</v>
          </cell>
          <cell r="I27">
            <v>0</v>
          </cell>
          <cell r="J27">
            <v>0</v>
          </cell>
          <cell r="R27">
            <v>6.8979509028200443E-3</v>
          </cell>
        </row>
        <row r="28">
          <cell r="C28">
            <v>0.1069182389937107</v>
          </cell>
          <cell r="D28">
            <v>0.20004057618178128</v>
          </cell>
          <cell r="E28">
            <v>0</v>
          </cell>
          <cell r="F28">
            <v>0.14850882531953744</v>
          </cell>
          <cell r="H28">
            <v>4.2604990870359098E-3</v>
          </cell>
          <cell r="I28">
            <v>0</v>
          </cell>
          <cell r="J28">
            <v>0</v>
          </cell>
          <cell r="R28">
            <v>0.45972813958206532</v>
          </cell>
        </row>
        <row r="29">
          <cell r="B29" t="str">
            <v>A1200A</v>
          </cell>
          <cell r="C29">
            <v>6.0864272671941571E-4</v>
          </cell>
          <cell r="D29">
            <v>0</v>
          </cell>
          <cell r="E29">
            <v>0</v>
          </cell>
          <cell r="F29">
            <v>0</v>
          </cell>
          <cell r="H29">
            <v>0</v>
          </cell>
          <cell r="I29">
            <v>0</v>
          </cell>
          <cell r="J29">
            <v>0</v>
          </cell>
          <cell r="R29">
            <v>6.0864272671941571E-4</v>
          </cell>
        </row>
        <row r="30">
          <cell r="B30" t="str">
            <v>A1200AF</v>
          </cell>
          <cell r="C30">
            <v>0</v>
          </cell>
          <cell r="D30">
            <v>2.028809089064719E-4</v>
          </cell>
          <cell r="E30">
            <v>0</v>
          </cell>
          <cell r="F30">
            <v>2.028809089064719E-4</v>
          </cell>
          <cell r="H30">
            <v>0</v>
          </cell>
          <cell r="I30">
            <v>0</v>
          </cell>
          <cell r="J30">
            <v>0</v>
          </cell>
          <cell r="R30">
            <v>4.0576181781294381E-4</v>
          </cell>
        </row>
        <row r="31">
          <cell r="B31" t="str">
            <v>A1200AH</v>
          </cell>
          <cell r="C31">
            <v>2.028809089064719E-4</v>
          </cell>
          <cell r="D31">
            <v>4.0576181781294381E-4</v>
          </cell>
          <cell r="E31">
            <v>0</v>
          </cell>
          <cell r="F31">
            <v>1.2172854534388314E-3</v>
          </cell>
          <cell r="H31">
            <v>0</v>
          </cell>
          <cell r="I31">
            <v>0</v>
          </cell>
          <cell r="J31">
            <v>0</v>
          </cell>
          <cell r="R31">
            <v>1.8259281801582471E-3</v>
          </cell>
        </row>
        <row r="32">
          <cell r="B32" t="str">
            <v>A1200BA</v>
          </cell>
          <cell r="C32">
            <v>0</v>
          </cell>
          <cell r="D32">
            <v>0</v>
          </cell>
          <cell r="E32">
            <v>0</v>
          </cell>
          <cell r="F32">
            <v>2.028809089064719E-4</v>
          </cell>
          <cell r="H32">
            <v>0</v>
          </cell>
          <cell r="I32">
            <v>0</v>
          </cell>
          <cell r="J32">
            <v>0</v>
          </cell>
          <cell r="R32">
            <v>2.028809089064719E-4</v>
          </cell>
        </row>
        <row r="33">
          <cell r="B33" t="str">
            <v>A1200C</v>
          </cell>
          <cell r="C33">
            <v>4.0576181781294381E-4</v>
          </cell>
          <cell r="D33">
            <v>2.028809089064719E-4</v>
          </cell>
          <cell r="E33">
            <v>0</v>
          </cell>
          <cell r="F33">
            <v>2.028809089064719E-4</v>
          </cell>
          <cell r="H33">
            <v>0</v>
          </cell>
          <cell r="I33">
            <v>0</v>
          </cell>
          <cell r="J33">
            <v>0</v>
          </cell>
          <cell r="R33">
            <v>8.1152363562588762E-4</v>
          </cell>
        </row>
        <row r="34">
          <cell r="B34" t="str">
            <v>A1200E</v>
          </cell>
          <cell r="C34">
            <v>2.028809089064719E-4</v>
          </cell>
          <cell r="D34">
            <v>0</v>
          </cell>
          <cell r="E34">
            <v>0</v>
          </cell>
          <cell r="F34">
            <v>0</v>
          </cell>
          <cell r="H34">
            <v>0</v>
          </cell>
          <cell r="I34">
            <v>0</v>
          </cell>
          <cell r="J34">
            <v>0</v>
          </cell>
          <cell r="R34">
            <v>2.028809089064719E-4</v>
          </cell>
        </row>
        <row r="35">
          <cell r="B35" t="str">
            <v>A1200F</v>
          </cell>
          <cell r="C35">
            <v>6.2893081761006293E-3</v>
          </cell>
          <cell r="D35">
            <v>1.2984378170014202E-2</v>
          </cell>
          <cell r="E35">
            <v>0</v>
          </cell>
          <cell r="F35">
            <v>1.7650639074863056E-2</v>
          </cell>
          <cell r="H35">
            <v>6.0864272671941571E-4</v>
          </cell>
          <cell r="I35">
            <v>4.0576181781294381E-4</v>
          </cell>
          <cell r="J35">
            <v>0</v>
          </cell>
          <cell r="R35">
            <v>3.7938729965510246E-2</v>
          </cell>
        </row>
        <row r="36">
          <cell r="B36" t="str">
            <v>A1200I</v>
          </cell>
          <cell r="C36">
            <v>1.0752688172043012E-2</v>
          </cell>
          <cell r="D36">
            <v>1.9679448163927773E-2</v>
          </cell>
          <cell r="E36">
            <v>0</v>
          </cell>
          <cell r="F36">
            <v>2.5360113613308987E-2</v>
          </cell>
          <cell r="H36">
            <v>0</v>
          </cell>
          <cell r="I36">
            <v>2.028809089064719E-4</v>
          </cell>
          <cell r="J36">
            <v>0</v>
          </cell>
          <cell r="R36">
            <v>5.5995130858186241E-2</v>
          </cell>
        </row>
        <row r="37">
          <cell r="B37" t="str">
            <v>A1200J</v>
          </cell>
          <cell r="C37">
            <v>2.4345709068776629E-3</v>
          </cell>
          <cell r="D37">
            <v>0</v>
          </cell>
          <cell r="E37">
            <v>0</v>
          </cell>
          <cell r="F37">
            <v>0</v>
          </cell>
          <cell r="H37">
            <v>0</v>
          </cell>
          <cell r="I37">
            <v>0</v>
          </cell>
          <cell r="J37">
            <v>0</v>
          </cell>
          <cell r="R37">
            <v>2.4345709068776629E-3</v>
          </cell>
        </row>
        <row r="38">
          <cell r="B38" t="str">
            <v>A1200M</v>
          </cell>
          <cell r="C38">
            <v>0</v>
          </cell>
          <cell r="D38">
            <v>4.0576181781294381E-4</v>
          </cell>
          <cell r="E38">
            <v>0</v>
          </cell>
          <cell r="F38">
            <v>2.028809089064719E-4</v>
          </cell>
          <cell r="H38">
            <v>0</v>
          </cell>
          <cell r="I38">
            <v>0</v>
          </cell>
          <cell r="J38">
            <v>0</v>
          </cell>
          <cell r="R38">
            <v>6.0864272671941571E-4</v>
          </cell>
        </row>
        <row r="39">
          <cell r="B39" t="str">
            <v>A1200N</v>
          </cell>
          <cell r="C39">
            <v>0</v>
          </cell>
          <cell r="D39">
            <v>4.0576181781294381E-4</v>
          </cell>
          <cell r="E39">
            <v>0</v>
          </cell>
          <cell r="F39">
            <v>0</v>
          </cell>
          <cell r="H39">
            <v>0</v>
          </cell>
          <cell r="I39">
            <v>0</v>
          </cell>
          <cell r="J39">
            <v>0</v>
          </cell>
          <cell r="R39">
            <v>4.0576181781294381E-4</v>
          </cell>
        </row>
        <row r="40">
          <cell r="B40" t="str">
            <v>A1200W</v>
          </cell>
          <cell r="C40">
            <v>0</v>
          </cell>
          <cell r="D40">
            <v>0</v>
          </cell>
          <cell r="E40">
            <v>0</v>
          </cell>
          <cell r="F40">
            <v>2.028809089064719E-4</v>
          </cell>
          <cell r="H40">
            <v>0</v>
          </cell>
          <cell r="I40">
            <v>0</v>
          </cell>
          <cell r="J40">
            <v>0</v>
          </cell>
          <cell r="R40">
            <v>2.028809089064719E-4</v>
          </cell>
        </row>
        <row r="41">
          <cell r="B41" t="str">
            <v>A1200ZC</v>
          </cell>
          <cell r="C41">
            <v>4.0576181781294381E-4</v>
          </cell>
          <cell r="D41">
            <v>8.1152363562588762E-4</v>
          </cell>
          <cell r="E41">
            <v>0</v>
          </cell>
          <cell r="F41">
            <v>0</v>
          </cell>
          <cell r="H41">
            <v>0</v>
          </cell>
          <cell r="I41">
            <v>0</v>
          </cell>
          <cell r="J41">
            <v>0</v>
          </cell>
          <cell r="R41">
            <v>1.2172854534388314E-3</v>
          </cell>
        </row>
        <row r="42">
          <cell r="B42" t="str">
            <v>A1200ZD</v>
          </cell>
          <cell r="C42">
            <v>0</v>
          </cell>
          <cell r="D42">
            <v>4.0576181781294381E-4</v>
          </cell>
          <cell r="E42">
            <v>0</v>
          </cell>
          <cell r="F42">
            <v>0</v>
          </cell>
          <cell r="H42">
            <v>0</v>
          </cell>
          <cell r="I42">
            <v>0</v>
          </cell>
          <cell r="J42">
            <v>0</v>
          </cell>
          <cell r="R42">
            <v>4.0576181781294381E-4</v>
          </cell>
        </row>
        <row r="43">
          <cell r="B43" t="str">
            <v>A1200ZF</v>
          </cell>
          <cell r="C43">
            <v>2.028809089064719E-4</v>
          </cell>
          <cell r="D43">
            <v>0</v>
          </cell>
          <cell r="E43">
            <v>0</v>
          </cell>
          <cell r="F43">
            <v>0</v>
          </cell>
          <cell r="H43">
            <v>0</v>
          </cell>
          <cell r="I43">
            <v>0</v>
          </cell>
          <cell r="J43">
            <v>0</v>
          </cell>
          <cell r="R43">
            <v>2.028809089064719E-4</v>
          </cell>
        </row>
        <row r="44">
          <cell r="B44" t="str">
            <v>A1200ZH</v>
          </cell>
          <cell r="C44">
            <v>0</v>
          </cell>
          <cell r="D44">
            <v>0</v>
          </cell>
          <cell r="E44">
            <v>0</v>
          </cell>
          <cell r="F44">
            <v>2.028809089064719E-4</v>
          </cell>
          <cell r="H44">
            <v>0</v>
          </cell>
          <cell r="I44">
            <v>0</v>
          </cell>
          <cell r="J44">
            <v>0</v>
          </cell>
          <cell r="R44">
            <v>2.028809089064719E-4</v>
          </cell>
        </row>
        <row r="45">
          <cell r="B45" t="str">
            <v>A1200ZL</v>
          </cell>
          <cell r="C45">
            <v>2.028809089064719E-4</v>
          </cell>
          <cell r="D45">
            <v>5.0720227226617974E-3</v>
          </cell>
          <cell r="E45">
            <v>0</v>
          </cell>
          <cell r="F45">
            <v>9.7382836275106514E-3</v>
          </cell>
          <cell r="H45">
            <v>0</v>
          </cell>
          <cell r="I45">
            <v>0</v>
          </cell>
          <cell r="J45">
            <v>0</v>
          </cell>
          <cell r="R45">
            <v>1.5013187259078921E-2</v>
          </cell>
        </row>
        <row r="46">
          <cell r="C46">
            <v>2.1708257252992493E-2</v>
          </cell>
          <cell r="D46">
            <v>4.0576181781294379E-2</v>
          </cell>
          <cell r="E46">
            <v>0</v>
          </cell>
          <cell r="F46">
            <v>5.5183607222560355E-2</v>
          </cell>
          <cell r="H46">
            <v>6.0864272671941571E-4</v>
          </cell>
          <cell r="I46">
            <v>6.0864272671941571E-4</v>
          </cell>
          <cell r="J46">
            <v>0</v>
          </cell>
          <cell r="R46">
            <v>0.11868533171028606</v>
          </cell>
        </row>
        <row r="47">
          <cell r="B47" t="str">
            <v>A0400A</v>
          </cell>
          <cell r="C47">
            <v>1.2172854534388314E-3</v>
          </cell>
          <cell r="D47">
            <v>0</v>
          </cell>
          <cell r="E47">
            <v>0</v>
          </cell>
          <cell r="F47">
            <v>0</v>
          </cell>
          <cell r="H47">
            <v>0</v>
          </cell>
          <cell r="I47">
            <v>0</v>
          </cell>
          <cell r="J47">
            <v>0</v>
          </cell>
          <cell r="R47">
            <v>1.2172854534388314E-3</v>
          </cell>
        </row>
        <row r="48">
          <cell r="B48" t="str">
            <v>A0400B</v>
          </cell>
          <cell r="C48">
            <v>2.028809089064719E-4</v>
          </cell>
          <cell r="D48">
            <v>2.028809089064719E-4</v>
          </cell>
          <cell r="E48">
            <v>0</v>
          </cell>
          <cell r="F48">
            <v>0</v>
          </cell>
          <cell r="H48">
            <v>0</v>
          </cell>
          <cell r="I48">
            <v>0</v>
          </cell>
          <cell r="J48">
            <v>0</v>
          </cell>
          <cell r="R48">
            <v>4.0576181781294381E-4</v>
          </cell>
        </row>
        <row r="49">
          <cell r="B49" t="str">
            <v>A0400F</v>
          </cell>
          <cell r="C49">
            <v>0</v>
          </cell>
          <cell r="D49">
            <v>2.028809089064719E-4</v>
          </cell>
          <cell r="E49">
            <v>0</v>
          </cell>
          <cell r="F49">
            <v>4.0576181781294381E-4</v>
          </cell>
          <cell r="H49">
            <v>0</v>
          </cell>
          <cell r="I49">
            <v>0</v>
          </cell>
          <cell r="J49">
            <v>0</v>
          </cell>
          <cell r="R49">
            <v>6.0864272671941571E-4</v>
          </cell>
        </row>
        <row r="50">
          <cell r="B50" t="str">
            <v>A0400G</v>
          </cell>
          <cell r="C50">
            <v>0</v>
          </cell>
          <cell r="D50">
            <v>0</v>
          </cell>
          <cell r="E50">
            <v>4.0576181781294381E-4</v>
          </cell>
          <cell r="F50">
            <v>8.1152363562588762E-4</v>
          </cell>
          <cell r="H50">
            <v>0</v>
          </cell>
          <cell r="I50">
            <v>0</v>
          </cell>
          <cell r="J50">
            <v>0</v>
          </cell>
          <cell r="R50">
            <v>1.2172854534388314E-3</v>
          </cell>
        </row>
        <row r="51">
          <cell r="C51">
            <v>1.4201663623453033E-3</v>
          </cell>
          <cell r="D51">
            <v>4.0576181781294381E-4</v>
          </cell>
          <cell r="E51">
            <v>4.0576181781294381E-4</v>
          </cell>
          <cell r="F51">
            <v>1.2172854534388314E-3</v>
          </cell>
          <cell r="H51">
            <v>0</v>
          </cell>
          <cell r="I51">
            <v>0</v>
          </cell>
          <cell r="J51">
            <v>0</v>
          </cell>
          <cell r="R51">
            <v>3.4489754514100222E-3</v>
          </cell>
        </row>
        <row r="52">
          <cell r="B52" t="str">
            <v>A0900H</v>
          </cell>
          <cell r="C52">
            <v>2.028809089064719E-4</v>
          </cell>
          <cell r="D52">
            <v>0</v>
          </cell>
          <cell r="E52">
            <v>0</v>
          </cell>
          <cell r="F52">
            <v>0</v>
          </cell>
          <cell r="H52">
            <v>0</v>
          </cell>
          <cell r="I52">
            <v>0</v>
          </cell>
          <cell r="J52">
            <v>0</v>
          </cell>
          <cell r="R52">
            <v>2.028809089064719E-4</v>
          </cell>
        </row>
        <row r="53">
          <cell r="B53" t="str">
            <v>A0900I</v>
          </cell>
          <cell r="C53">
            <v>1.2172854534388314E-3</v>
          </cell>
          <cell r="D53">
            <v>2.8403327246906067E-3</v>
          </cell>
          <cell r="E53">
            <v>0</v>
          </cell>
          <cell r="F53">
            <v>0</v>
          </cell>
          <cell r="H53">
            <v>0</v>
          </cell>
          <cell r="I53">
            <v>0</v>
          </cell>
          <cell r="J53">
            <v>0</v>
          </cell>
          <cell r="R53">
            <v>4.0576181781294381E-3</v>
          </cell>
        </row>
        <row r="54">
          <cell r="B54" t="str">
            <v>A0900J</v>
          </cell>
          <cell r="C54">
            <v>0</v>
          </cell>
          <cell r="D54">
            <v>0</v>
          </cell>
          <cell r="E54">
            <v>0</v>
          </cell>
          <cell r="F54">
            <v>1.6230472712517752E-3</v>
          </cell>
          <cell r="H54">
            <v>0</v>
          </cell>
          <cell r="I54">
            <v>0</v>
          </cell>
          <cell r="J54">
            <v>0</v>
          </cell>
          <cell r="R54">
            <v>1.6230472712517752E-3</v>
          </cell>
        </row>
        <row r="55">
          <cell r="B55" t="str">
            <v>A0900K</v>
          </cell>
          <cell r="C55">
            <v>4.0576181781294381E-4</v>
          </cell>
          <cell r="D55">
            <v>1.6230472712517752E-3</v>
          </cell>
          <cell r="E55">
            <v>0</v>
          </cell>
          <cell r="F55">
            <v>2.4345709068776629E-3</v>
          </cell>
          <cell r="H55">
            <v>0</v>
          </cell>
          <cell r="I55">
            <v>0</v>
          </cell>
          <cell r="J55">
            <v>0</v>
          </cell>
          <cell r="R55">
            <v>4.4633799959423815E-3</v>
          </cell>
        </row>
        <row r="56">
          <cell r="C56">
            <v>1.8259281801582471E-3</v>
          </cell>
          <cell r="D56">
            <v>4.4633799959423815E-3</v>
          </cell>
          <cell r="E56">
            <v>0</v>
          </cell>
          <cell r="F56">
            <v>4.0576181781294381E-3</v>
          </cell>
          <cell r="H56">
            <v>0</v>
          </cell>
          <cell r="I56">
            <v>0</v>
          </cell>
          <cell r="J56">
            <v>0</v>
          </cell>
          <cell r="R56">
            <v>1.0346926354230066E-2</v>
          </cell>
        </row>
        <row r="57">
          <cell r="B57" t="str">
            <v>A1600A</v>
          </cell>
          <cell r="C57">
            <v>0</v>
          </cell>
          <cell r="D57">
            <v>0</v>
          </cell>
          <cell r="E57">
            <v>2.028809089064719E-4</v>
          </cell>
          <cell r="F57">
            <v>2.028809089064719E-4</v>
          </cell>
          <cell r="H57">
            <v>0</v>
          </cell>
          <cell r="I57">
            <v>0</v>
          </cell>
          <cell r="J57">
            <v>0</v>
          </cell>
          <cell r="R57">
            <v>4.0576181781294381E-4</v>
          </cell>
        </row>
        <row r="58">
          <cell r="B58" t="str">
            <v>A1600B</v>
          </cell>
          <cell r="C58">
            <v>0</v>
          </cell>
          <cell r="D58">
            <v>0</v>
          </cell>
          <cell r="E58">
            <v>4.0576181781294381E-4</v>
          </cell>
          <cell r="F58">
            <v>1.4201663623453033E-3</v>
          </cell>
          <cell r="H58">
            <v>0</v>
          </cell>
          <cell r="I58">
            <v>0</v>
          </cell>
          <cell r="J58">
            <v>0</v>
          </cell>
          <cell r="R58">
            <v>1.8259281801582471E-3</v>
          </cell>
        </row>
        <row r="59">
          <cell r="B59" t="str">
            <v>A1600D</v>
          </cell>
          <cell r="C59">
            <v>0</v>
          </cell>
          <cell r="D59">
            <v>0</v>
          </cell>
          <cell r="E59">
            <v>0</v>
          </cell>
          <cell r="F59">
            <v>4.0576181781294381E-4</v>
          </cell>
          <cell r="H59">
            <v>0</v>
          </cell>
          <cell r="I59">
            <v>0</v>
          </cell>
          <cell r="J59">
            <v>0</v>
          </cell>
          <cell r="R59">
            <v>4.0576181781294381E-4</v>
          </cell>
        </row>
        <row r="60">
          <cell r="C60">
            <v>0</v>
          </cell>
          <cell r="D60">
            <v>0</v>
          </cell>
          <cell r="E60">
            <v>6.0864272671941571E-4</v>
          </cell>
          <cell r="F60">
            <v>2.028809089064719E-3</v>
          </cell>
          <cell r="H60">
            <v>0</v>
          </cell>
          <cell r="I60">
            <v>0</v>
          </cell>
          <cell r="J60">
            <v>0</v>
          </cell>
          <cell r="R60">
            <v>2.6374518157841345E-3</v>
          </cell>
        </row>
        <row r="61">
          <cell r="B61" t="str">
            <v>A1100A</v>
          </cell>
          <cell r="C61">
            <v>6.0864272671941571E-4</v>
          </cell>
          <cell r="D61">
            <v>4.0576181781294381E-4</v>
          </cell>
          <cell r="E61">
            <v>0</v>
          </cell>
          <cell r="F61">
            <v>8.1152363562588762E-4</v>
          </cell>
          <cell r="H61">
            <v>0</v>
          </cell>
          <cell r="I61">
            <v>0</v>
          </cell>
          <cell r="J61">
            <v>0</v>
          </cell>
          <cell r="R61">
            <v>1.8259281801582471E-3</v>
          </cell>
        </row>
        <row r="62">
          <cell r="C62">
            <v>6.0864272671941571E-4</v>
          </cell>
          <cell r="D62">
            <v>4.0576181781294381E-4</v>
          </cell>
          <cell r="E62">
            <v>0</v>
          </cell>
          <cell r="F62">
            <v>8.1152363562588762E-4</v>
          </cell>
          <cell r="H62">
            <v>0</v>
          </cell>
          <cell r="I62">
            <v>0</v>
          </cell>
          <cell r="J62">
            <v>0</v>
          </cell>
          <cell r="R62">
            <v>1.8259281801582471E-3</v>
          </cell>
        </row>
        <row r="63">
          <cell r="B63" t="str">
            <v>A0200C</v>
          </cell>
          <cell r="C63">
            <v>2.028809089064719E-4</v>
          </cell>
          <cell r="D63">
            <v>2.6374518157841345E-3</v>
          </cell>
          <cell r="E63">
            <v>0</v>
          </cell>
          <cell r="F63">
            <v>2.2316899979711907E-3</v>
          </cell>
          <cell r="H63">
            <v>0</v>
          </cell>
          <cell r="I63">
            <v>0</v>
          </cell>
          <cell r="J63">
            <v>0</v>
          </cell>
          <cell r="R63">
            <v>5.0720227226617974E-3</v>
          </cell>
        </row>
        <row r="64">
          <cell r="B64" t="str">
            <v>A0200D</v>
          </cell>
          <cell r="C64">
            <v>6.0864272671941571E-4</v>
          </cell>
          <cell r="D64">
            <v>0</v>
          </cell>
          <cell r="E64">
            <v>0</v>
          </cell>
          <cell r="F64">
            <v>5.883546358287685E-3</v>
          </cell>
          <cell r="H64">
            <v>0</v>
          </cell>
          <cell r="I64">
            <v>0</v>
          </cell>
          <cell r="J64">
            <v>0</v>
          </cell>
          <cell r="R64">
            <v>6.492189085007101E-3</v>
          </cell>
        </row>
        <row r="65">
          <cell r="B65" t="str">
            <v>A0200G</v>
          </cell>
          <cell r="C65">
            <v>1.0144045445323595E-3</v>
          </cell>
          <cell r="D65">
            <v>1.0144045445323595E-2</v>
          </cell>
          <cell r="E65">
            <v>0</v>
          </cell>
          <cell r="F65">
            <v>9.9411645364171231E-3</v>
          </cell>
          <cell r="H65">
            <v>0</v>
          </cell>
          <cell r="I65">
            <v>0</v>
          </cell>
          <cell r="J65">
            <v>0</v>
          </cell>
          <cell r="R65">
            <v>2.1099614526273076E-2</v>
          </cell>
        </row>
        <row r="66">
          <cell r="B66" t="str">
            <v>A0200H</v>
          </cell>
          <cell r="C66">
            <v>0</v>
          </cell>
          <cell r="D66">
            <v>0</v>
          </cell>
          <cell r="E66">
            <v>0</v>
          </cell>
          <cell r="F66">
            <v>4.0576181781294381E-4</v>
          </cell>
          <cell r="H66">
            <v>0</v>
          </cell>
          <cell r="I66">
            <v>0</v>
          </cell>
          <cell r="J66">
            <v>0</v>
          </cell>
          <cell r="R66">
            <v>4.0576181781294381E-4</v>
          </cell>
        </row>
        <row r="67">
          <cell r="C67">
            <v>1.8259281801582471E-3</v>
          </cell>
          <cell r="D67">
            <v>1.278149726110773E-2</v>
          </cell>
          <cell r="E67">
            <v>0</v>
          </cell>
          <cell r="F67">
            <v>1.8462162710488943E-2</v>
          </cell>
          <cell r="H67">
            <v>0</v>
          </cell>
          <cell r="I67">
            <v>0</v>
          </cell>
          <cell r="J67">
            <v>0</v>
          </cell>
          <cell r="R67">
            <v>3.3069588151754918E-2</v>
          </cell>
        </row>
        <row r="68">
          <cell r="B68" t="str">
            <v>A0900A</v>
          </cell>
          <cell r="C68">
            <v>4.0576181781294381E-4</v>
          </cell>
          <cell r="D68">
            <v>1.4201663623453033E-3</v>
          </cell>
          <cell r="E68">
            <v>0</v>
          </cell>
          <cell r="F68">
            <v>2.2316899979711907E-3</v>
          </cell>
          <cell r="H68">
            <v>0</v>
          </cell>
          <cell r="I68">
            <v>0</v>
          </cell>
          <cell r="J68">
            <v>0</v>
          </cell>
          <cell r="R68">
            <v>4.0576181781294381E-3</v>
          </cell>
        </row>
        <row r="69">
          <cell r="B69" t="str">
            <v>A0900AB</v>
          </cell>
          <cell r="C69">
            <v>0</v>
          </cell>
          <cell r="D69">
            <v>0</v>
          </cell>
          <cell r="E69">
            <v>1.2172854534388314E-3</v>
          </cell>
          <cell r="F69">
            <v>4.0576181781294381E-4</v>
          </cell>
          <cell r="H69">
            <v>0</v>
          </cell>
          <cell r="I69">
            <v>0</v>
          </cell>
          <cell r="J69">
            <v>0</v>
          </cell>
          <cell r="R69">
            <v>1.6230472712517752E-3</v>
          </cell>
        </row>
        <row r="70">
          <cell r="B70" t="str">
            <v>A0900AC</v>
          </cell>
          <cell r="C70">
            <v>0</v>
          </cell>
          <cell r="D70">
            <v>2.028809089064719E-4</v>
          </cell>
          <cell r="E70">
            <v>0</v>
          </cell>
          <cell r="F70">
            <v>4.0576181781294381E-4</v>
          </cell>
          <cell r="H70">
            <v>0</v>
          </cell>
          <cell r="I70">
            <v>0</v>
          </cell>
          <cell r="J70">
            <v>0</v>
          </cell>
          <cell r="R70">
            <v>6.0864272671941571E-4</v>
          </cell>
        </row>
        <row r="71">
          <cell r="B71" t="str">
            <v>A0900AD</v>
          </cell>
          <cell r="C71">
            <v>0</v>
          </cell>
          <cell r="D71">
            <v>2.028809089064719E-4</v>
          </cell>
          <cell r="E71">
            <v>0</v>
          </cell>
          <cell r="F71">
            <v>2.028809089064719E-4</v>
          </cell>
          <cell r="H71">
            <v>0</v>
          </cell>
          <cell r="I71">
            <v>0</v>
          </cell>
          <cell r="J71">
            <v>0</v>
          </cell>
          <cell r="R71">
            <v>4.0576181781294381E-4</v>
          </cell>
        </row>
        <row r="72">
          <cell r="B72" t="str">
            <v>A0900B</v>
          </cell>
          <cell r="C72">
            <v>0</v>
          </cell>
          <cell r="D72">
            <v>0</v>
          </cell>
          <cell r="E72">
            <v>6.0864272671941571E-4</v>
          </cell>
          <cell r="F72">
            <v>1.0144045445323595E-3</v>
          </cell>
          <cell r="H72">
            <v>0</v>
          </cell>
          <cell r="I72">
            <v>0</v>
          </cell>
          <cell r="J72">
            <v>0</v>
          </cell>
          <cell r="R72">
            <v>1.6230472712517752E-3</v>
          </cell>
        </row>
        <row r="73">
          <cell r="B73" t="str">
            <v>A0900C</v>
          </cell>
          <cell r="C73">
            <v>2.028809089064719E-4</v>
          </cell>
          <cell r="D73">
            <v>6.0864272671941571E-4</v>
          </cell>
          <cell r="E73">
            <v>0</v>
          </cell>
          <cell r="F73">
            <v>1.8259281801582471E-3</v>
          </cell>
          <cell r="H73">
            <v>0</v>
          </cell>
          <cell r="I73">
            <v>0</v>
          </cell>
          <cell r="J73">
            <v>0</v>
          </cell>
          <cell r="R73">
            <v>2.6374518157841345E-3</v>
          </cell>
        </row>
        <row r="74">
          <cell r="B74" t="str">
            <v>A0900D</v>
          </cell>
          <cell r="C74">
            <v>2.2316899979711907E-3</v>
          </cell>
          <cell r="D74">
            <v>1.2172854534388314E-3</v>
          </cell>
          <cell r="E74">
            <v>0</v>
          </cell>
          <cell r="F74">
            <v>2.6374518157841345E-3</v>
          </cell>
          <cell r="H74">
            <v>0</v>
          </cell>
          <cell r="I74">
            <v>0</v>
          </cell>
          <cell r="J74">
            <v>0</v>
          </cell>
          <cell r="R74">
            <v>6.0864272671941567E-3</v>
          </cell>
        </row>
        <row r="75">
          <cell r="B75" t="str">
            <v>A0900E</v>
          </cell>
          <cell r="C75">
            <v>4.0576181781294381E-4</v>
          </cell>
          <cell r="D75">
            <v>2.028809089064719E-4</v>
          </cell>
          <cell r="E75">
            <v>0</v>
          </cell>
          <cell r="F75">
            <v>1.0144045445323595E-3</v>
          </cell>
          <cell r="H75">
            <v>0</v>
          </cell>
          <cell r="I75">
            <v>0</v>
          </cell>
          <cell r="J75">
            <v>0</v>
          </cell>
          <cell r="R75">
            <v>1.6230472712517752E-3</v>
          </cell>
        </row>
        <row r="76">
          <cell r="B76" t="str">
            <v>A0900F</v>
          </cell>
          <cell r="C76">
            <v>2.028809089064719E-3</v>
          </cell>
          <cell r="D76">
            <v>4.4633799959423815E-3</v>
          </cell>
          <cell r="E76">
            <v>0</v>
          </cell>
          <cell r="F76">
            <v>8.7238790829782913E-3</v>
          </cell>
          <cell r="H76">
            <v>0</v>
          </cell>
          <cell r="I76">
            <v>0</v>
          </cell>
          <cell r="J76">
            <v>0</v>
          </cell>
          <cell r="R76">
            <v>1.5216068167985392E-2</v>
          </cell>
        </row>
        <row r="77">
          <cell r="B77" t="str">
            <v>A0900G</v>
          </cell>
          <cell r="C77">
            <v>4.0576181781294381E-4</v>
          </cell>
          <cell r="D77">
            <v>0</v>
          </cell>
          <cell r="E77">
            <v>0</v>
          </cell>
          <cell r="F77">
            <v>0</v>
          </cell>
          <cell r="H77">
            <v>0</v>
          </cell>
          <cell r="I77">
            <v>0</v>
          </cell>
          <cell r="J77">
            <v>0</v>
          </cell>
          <cell r="R77">
            <v>4.0576181781294381E-4</v>
          </cell>
        </row>
        <row r="78">
          <cell r="B78" t="str">
            <v>A0900L</v>
          </cell>
          <cell r="C78">
            <v>3.2460945425035505E-3</v>
          </cell>
          <cell r="D78">
            <v>0</v>
          </cell>
          <cell r="E78">
            <v>0</v>
          </cell>
          <cell r="F78">
            <v>0</v>
          </cell>
          <cell r="H78">
            <v>0</v>
          </cell>
          <cell r="I78">
            <v>0</v>
          </cell>
          <cell r="J78">
            <v>0</v>
          </cell>
          <cell r="R78">
            <v>3.2460945425035505E-3</v>
          </cell>
        </row>
        <row r="79">
          <cell r="B79" t="str">
            <v>A0900M</v>
          </cell>
          <cell r="C79">
            <v>4.0576181781294381E-4</v>
          </cell>
          <cell r="D79">
            <v>1.4201663623453033E-3</v>
          </cell>
          <cell r="E79">
            <v>0</v>
          </cell>
          <cell r="F79">
            <v>0</v>
          </cell>
          <cell r="H79">
            <v>0</v>
          </cell>
          <cell r="I79">
            <v>0</v>
          </cell>
          <cell r="J79">
            <v>0</v>
          </cell>
          <cell r="R79">
            <v>1.8259281801582471E-3</v>
          </cell>
        </row>
        <row r="80">
          <cell r="B80" t="str">
            <v>A0900N</v>
          </cell>
          <cell r="C80">
            <v>8.1152363562588762E-4</v>
          </cell>
          <cell r="D80">
            <v>6.2893081761006293E-3</v>
          </cell>
          <cell r="E80">
            <v>0</v>
          </cell>
          <cell r="F80">
            <v>1.2578616352201259E-2</v>
          </cell>
          <cell r="H80">
            <v>0</v>
          </cell>
          <cell r="I80">
            <v>0</v>
          </cell>
          <cell r="J80">
            <v>0</v>
          </cell>
          <cell r="R80">
            <v>1.9679448163927773E-2</v>
          </cell>
        </row>
        <row r="81">
          <cell r="B81" t="str">
            <v>A0900O</v>
          </cell>
          <cell r="C81">
            <v>1.6230472712517752E-3</v>
          </cell>
          <cell r="D81">
            <v>1.0144045445323595E-2</v>
          </cell>
          <cell r="E81">
            <v>0</v>
          </cell>
          <cell r="F81">
            <v>1.7244877257050113E-2</v>
          </cell>
          <cell r="H81">
            <v>0</v>
          </cell>
          <cell r="I81">
            <v>0</v>
          </cell>
          <cell r="J81">
            <v>0</v>
          </cell>
          <cell r="R81">
            <v>2.9011969973625481E-2</v>
          </cell>
        </row>
        <row r="82">
          <cell r="B82" t="str">
            <v>A0900P</v>
          </cell>
          <cell r="C82">
            <v>0</v>
          </cell>
          <cell r="D82">
            <v>0</v>
          </cell>
          <cell r="E82">
            <v>5.0720227226617974E-3</v>
          </cell>
          <cell r="F82">
            <v>1.0144045445323595E-2</v>
          </cell>
          <cell r="H82">
            <v>0</v>
          </cell>
          <cell r="I82">
            <v>0</v>
          </cell>
          <cell r="J82">
            <v>0</v>
          </cell>
          <cell r="R82">
            <v>1.5216068167985392E-2</v>
          </cell>
        </row>
        <row r="83">
          <cell r="B83" t="str">
            <v>A0900S</v>
          </cell>
          <cell r="C83">
            <v>0</v>
          </cell>
          <cell r="D83">
            <v>0</v>
          </cell>
          <cell r="E83">
            <v>0</v>
          </cell>
          <cell r="F83">
            <v>2.028809089064719E-4</v>
          </cell>
          <cell r="H83">
            <v>0</v>
          </cell>
          <cell r="I83">
            <v>0</v>
          </cell>
          <cell r="J83">
            <v>0</v>
          </cell>
          <cell r="R83">
            <v>2.028809089064719E-4</v>
          </cell>
        </row>
        <row r="84">
          <cell r="B84" t="str">
            <v>A0900U</v>
          </cell>
          <cell r="C84">
            <v>0</v>
          </cell>
          <cell r="D84">
            <v>0</v>
          </cell>
          <cell r="E84">
            <v>0</v>
          </cell>
          <cell r="F84">
            <v>4.0576181781294381E-4</v>
          </cell>
          <cell r="H84">
            <v>0</v>
          </cell>
          <cell r="I84">
            <v>0</v>
          </cell>
          <cell r="J84">
            <v>0</v>
          </cell>
          <cell r="R84">
            <v>4.0576181781294381E-4</v>
          </cell>
        </row>
        <row r="85">
          <cell r="B85" t="str">
            <v>A0900V</v>
          </cell>
          <cell r="C85">
            <v>0</v>
          </cell>
          <cell r="D85">
            <v>0</v>
          </cell>
          <cell r="E85">
            <v>0</v>
          </cell>
          <cell r="F85">
            <v>2.028809089064719E-4</v>
          </cell>
          <cell r="H85">
            <v>0</v>
          </cell>
          <cell r="I85">
            <v>0</v>
          </cell>
          <cell r="J85">
            <v>0</v>
          </cell>
          <cell r="R85">
            <v>2.028809089064719E-4</v>
          </cell>
        </row>
        <row r="86">
          <cell r="C86">
            <v>1.176709271657537E-2</v>
          </cell>
          <cell r="D86">
            <v>2.6171637248934874E-2</v>
          </cell>
          <cell r="E86">
            <v>6.8979509028200443E-3</v>
          </cell>
          <cell r="F86">
            <v>5.9241225400689795E-2</v>
          </cell>
          <cell r="H86">
            <v>0</v>
          </cell>
          <cell r="I86">
            <v>0</v>
          </cell>
          <cell r="J86">
            <v>0</v>
          </cell>
          <cell r="R86">
            <v>0.10407790626902008</v>
          </cell>
        </row>
        <row r="87">
          <cell r="B87" t="str">
            <v>A0800A</v>
          </cell>
          <cell r="C87">
            <v>1.6230472712517752E-3</v>
          </cell>
          <cell r="D87">
            <v>9.3325218096977081E-3</v>
          </cell>
          <cell r="E87">
            <v>0</v>
          </cell>
          <cell r="F87">
            <v>5.883546358287685E-3</v>
          </cell>
          <cell r="H87">
            <v>0</v>
          </cell>
          <cell r="I87">
            <v>0</v>
          </cell>
          <cell r="J87">
            <v>0</v>
          </cell>
          <cell r="R87">
            <v>1.6839115439237169E-2</v>
          </cell>
        </row>
        <row r="88">
          <cell r="B88" t="str">
            <v>A0800B</v>
          </cell>
          <cell r="C88">
            <v>0</v>
          </cell>
          <cell r="D88">
            <v>0</v>
          </cell>
          <cell r="E88">
            <v>2.475147088658957E-2</v>
          </cell>
          <cell r="F88">
            <v>1.8867924528301886E-2</v>
          </cell>
          <cell r="H88">
            <v>0</v>
          </cell>
          <cell r="I88">
            <v>0</v>
          </cell>
          <cell r="J88">
            <v>0</v>
          </cell>
          <cell r="R88">
            <v>4.361939541489146E-2</v>
          </cell>
        </row>
        <row r="89">
          <cell r="B89" t="str">
            <v>A0800C</v>
          </cell>
          <cell r="C89">
            <v>1.6230472712517752E-3</v>
          </cell>
          <cell r="D89">
            <v>1.4404544532359505E-2</v>
          </cell>
          <cell r="E89">
            <v>0</v>
          </cell>
          <cell r="F89">
            <v>1.0346926354230066E-2</v>
          </cell>
          <cell r="H89">
            <v>0</v>
          </cell>
          <cell r="I89">
            <v>0</v>
          </cell>
          <cell r="J89">
            <v>0</v>
          </cell>
          <cell r="R89">
            <v>2.6374518157841347E-2</v>
          </cell>
        </row>
        <row r="90">
          <cell r="C90">
            <v>3.2460945425035505E-3</v>
          </cell>
          <cell r="D90">
            <v>2.3737066342057214E-2</v>
          </cell>
          <cell r="E90">
            <v>2.475147088658957E-2</v>
          </cell>
          <cell r="F90">
            <v>3.5098397240819638E-2</v>
          </cell>
          <cell r="H90">
            <v>0</v>
          </cell>
          <cell r="I90">
            <v>0</v>
          </cell>
          <cell r="J90">
            <v>0</v>
          </cell>
          <cell r="R90">
            <v>8.6833029011969973E-2</v>
          </cell>
        </row>
        <row r="91">
          <cell r="B91" t="str">
            <v>A0500B</v>
          </cell>
          <cell r="C91">
            <v>0</v>
          </cell>
          <cell r="D91">
            <v>3.854737269222966E-3</v>
          </cell>
          <cell r="E91">
            <v>0</v>
          </cell>
          <cell r="F91">
            <v>2.1708257252992493E-2</v>
          </cell>
          <cell r="H91">
            <v>0</v>
          </cell>
          <cell r="I91">
            <v>0</v>
          </cell>
          <cell r="J91">
            <v>0</v>
          </cell>
          <cell r="R91">
            <v>2.556299452221546E-2</v>
          </cell>
        </row>
        <row r="92">
          <cell r="B92" t="str">
            <v>A0500E</v>
          </cell>
          <cell r="C92">
            <v>1.4201663623453033E-3</v>
          </cell>
          <cell r="D92">
            <v>0</v>
          </cell>
          <cell r="E92">
            <v>0</v>
          </cell>
          <cell r="F92">
            <v>0</v>
          </cell>
          <cell r="H92">
            <v>0</v>
          </cell>
          <cell r="I92">
            <v>0</v>
          </cell>
          <cell r="J92">
            <v>0</v>
          </cell>
          <cell r="R92">
            <v>1.4201663623453033E-3</v>
          </cell>
        </row>
        <row r="93">
          <cell r="C93">
            <v>1.4201663623453033E-3</v>
          </cell>
          <cell r="D93">
            <v>3.854737269222966E-3</v>
          </cell>
          <cell r="E93">
            <v>0</v>
          </cell>
          <cell r="F93">
            <v>2.1708257252992493E-2</v>
          </cell>
          <cell r="H93">
            <v>0</v>
          </cell>
          <cell r="I93">
            <v>0</v>
          </cell>
          <cell r="J93">
            <v>0</v>
          </cell>
          <cell r="R93">
            <v>2.6983160884560764E-2</v>
          </cell>
        </row>
        <row r="94">
          <cell r="C94">
            <v>0.15114627713532156</v>
          </cell>
          <cell r="D94">
            <v>0.31304524244268617</v>
          </cell>
          <cell r="E94">
            <v>9.6977074457293574E-2</v>
          </cell>
          <cell r="F94">
            <v>0.43294785960641102</v>
          </cell>
          <cell r="H94">
            <v>4.8691418137553257E-3</v>
          </cell>
          <cell r="I94">
            <v>6.0864272671941571E-4</v>
          </cell>
          <cell r="J94">
            <v>4.0576181781294381E-4</v>
          </cell>
          <cell r="R94">
            <v>1</v>
          </cell>
        </row>
      </sheetData>
      <sheetData sheetId="5" refreshError="1">
        <row r="61">
          <cell r="G61">
            <v>-1.0364739771760658</v>
          </cell>
          <cell r="H61">
            <v>1.5298838872097122</v>
          </cell>
        </row>
        <row r="62">
          <cell r="G62">
            <v>-0.14741519080839208</v>
          </cell>
          <cell r="H62">
            <v>-0.18354447607785268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Analyse res"/>
      <sheetName val="Synthèse res"/>
      <sheetName val="Synthèse Brigitte"/>
      <sheetName val="Synthèse"/>
      <sheetName val="Analyse"/>
      <sheetName val="Total h. Fin"/>
      <sheetName val="Total dir"/>
      <sheetName val="debut"/>
      <sheetName val="ABN"/>
      <sheetName val="Autopark"/>
      <sheetName val="AVCO"/>
      <sheetName val="Bancomais"/>
      <sheetName val="Banco_Pastor"/>
      <sheetName val="BPLG"/>
      <sheetName val="Caja_Duero"/>
      <sheetName val="Caixa_Galicia"/>
      <sheetName val="Caixa_Girona"/>
      <sheetName val="Caja_Inmaculada"/>
      <sheetName val="Caixa_Tarragona"/>
      <sheetName val="Caixa_Terrasa"/>
      <sheetName val="Cetelem"/>
      <sheetName val="Carrefour"/>
      <sheetName val="Esfinge"/>
      <sheetName val="Eurocredito"/>
      <sheetName val="Gallego"/>
      <sheetName val="GECB"/>
      <sheetName val="Many_cars"/>
      <sheetName val="Mercedes_Benz"/>
      <sheetName val="Pastor_SF"/>
      <sheetName val="PSA"/>
      <sheetName val="UCI"/>
      <sheetName val="VW_Finance"/>
      <sheetName val="VW_Bank"/>
      <sheetName val="fin"/>
      <sheetName val="Modele"/>
      <sheetName val="PSA_1"/>
      <sheetName val="PSA_2"/>
      <sheetName val="PSA_3"/>
      <sheetName val="PSA_4"/>
      <sheetName val="Caixa_Terrasa_1"/>
      <sheetName val="Caixa_Terrasa_2"/>
      <sheetName val="T_ABN"/>
      <sheetName val="T_Autopark"/>
      <sheetName val="T_AVCO"/>
      <sheetName val="T_Bancomais"/>
      <sheetName val="T_Banco_Pastor"/>
      <sheetName val="T_Caja_Duero"/>
      <sheetName val="T_Caixa_Galicia"/>
      <sheetName val="T_Caixa_Girona"/>
      <sheetName val="T_Caja_Inmaculada"/>
      <sheetName val="T_Caixa_Tarragona"/>
      <sheetName val="T_Caixa_Terrasa_1"/>
      <sheetName val="T_Caixa_Terrasa_2"/>
      <sheetName val="T_Carrefour"/>
      <sheetName val="T_Eurocredito"/>
      <sheetName val="T_Esfinge"/>
      <sheetName val="T_Cetelem"/>
      <sheetName val="T_Gallego"/>
      <sheetName val="T_GECB"/>
      <sheetName val="T_Many_cars"/>
      <sheetName val="T_Mercedes_Benz"/>
      <sheetName val="T_Pastor_SF"/>
      <sheetName val="T_PSA_1"/>
      <sheetName val="T_PSA_2"/>
      <sheetName val="T_PSA_3"/>
      <sheetName val="T_PSA_4"/>
      <sheetName val="T_UCI"/>
      <sheetName val="T_BPLG"/>
      <sheetName val="T_VW_Finance"/>
      <sheetName val="T_VW_Bank"/>
      <sheetName val="T_Jaguar"/>
      <sheetName val="T_Nissan"/>
      <sheetName val="T_Land Rover"/>
      <sheetName val="T_Modele"/>
      <sheetName val="Reporting PSA"/>
      <sheetName val="Reporting Eurocredito"/>
      <sheetName val="Reporting Cetelem"/>
      <sheetName val="Reporting Carrefour"/>
      <sheetName val="Réas"/>
      <sheetName val="PI"/>
      <sheetName val="data"/>
      <sheetName val="Fimestic"/>
      <sheetName val="Caja_Insular"/>
    </sheetNames>
    <sheetDataSet>
      <sheetData sheetId="0" refreshError="1">
        <row r="20">
          <cell r="D20">
            <v>0.06</v>
          </cell>
        </row>
        <row r="21">
          <cell r="D21">
            <v>3.0999999999999999E-3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ZO2002"/>
      <sheetName val="MAYO2002"/>
      <sheetName val="JUNIO2002"/>
      <sheetName val="Portada"/>
      <sheetName val="Tipos de cambio"/>
      <sheetName val="Activo"/>
      <sheetName val="Pasivo"/>
      <sheetName val="ActivoUSD"/>
      <sheetName val="PasivoUSD"/>
      <sheetName val="ActivoVar"/>
      <sheetName val="PasivoVar"/>
      <sheetName val="ActivoAjustes"/>
      <sheetName val="PasivoAjustes "/>
      <sheetName val="ActivoEspaña"/>
      <sheetName val="PasivoEspaña"/>
      <sheetName val="ActivoUSDEspaña"/>
      <sheetName val="PasivoUSDEspaña"/>
      <sheetName val="ActivoVarEspaña"/>
      <sheetName val="PasivoVarEspaña"/>
      <sheetName val="ActivoMedioAcum"/>
      <sheetName val="PasivoMedioAcum"/>
      <sheetName val="ActivoUSDMedioAcum"/>
      <sheetName val="PasivoUSDMedioAcum"/>
      <sheetName val="ActivoVarMedioAcum"/>
      <sheetName val="PasivoVarMedioAcum"/>
      <sheetName val="ActivoEstructura"/>
      <sheetName val="PasivoEstructura"/>
      <sheetName val="ActivoGrafML"/>
      <sheetName val="ActivoGrafUSD"/>
      <sheetName val="PasivoGrafML"/>
      <sheetName val="PasivoGrafUSD"/>
      <sheetName val="BalanceActEstGraf"/>
      <sheetName val="BalancePasEstGraf "/>
      <sheetName val="BalanceEstMedGraf"/>
      <sheetName val="CarteraTitML"/>
      <sheetName val="CarteraTitUSD"/>
      <sheetName val="CarteraTitVar"/>
      <sheetName val="CréditoClientesML"/>
      <sheetName val="CréditoClientesUSD"/>
      <sheetName val="CréditoClientesAcumML"/>
      <sheetName val="CréditoClientesAcumUSD"/>
      <sheetName val="CréditoGrafML"/>
      <sheetName val="CréditoGrafUSD"/>
      <sheetName val="CréditoClientesSegmentosML"/>
      <sheetName val="CréditoClientesSegmentosUSD"/>
      <sheetName val="CréditoClientesSegmentosVar"/>
      <sheetName val="CréditoClientesSegAcumML"/>
      <sheetName val="CréditoClientesSegAcumUSD"/>
      <sheetName val="CréditoClientesSegGrafML"/>
      <sheetName val="CréditoClientesSegGrafUSD"/>
      <sheetName val="IFCOAML"/>
      <sheetName val="IFCOAUSD"/>
      <sheetName val="DebitosML"/>
      <sheetName val="DebitosUSD"/>
      <sheetName val="DéditoGrafML"/>
      <sheetName val="DéditoGrafUSD"/>
      <sheetName val="FondosEspML"/>
      <sheetName val="FondosEspUSD"/>
      <sheetName val="RRPPYOPML"/>
      <sheetName val="RRPPYOPUSD"/>
      <sheetName val="ActivoMonedasML"/>
      <sheetName val="ActivoMonedasUSD"/>
      <sheetName val="PasivoMonedasML"/>
      <sheetName val="PasivoMonedasUSD"/>
      <sheetName val="SociedadesActivoML"/>
      <sheetName val="SociedadesActivoUSD"/>
      <sheetName val="SociedadesPasivoML"/>
      <sheetName val="SociedadesPasivoUSD"/>
      <sheetName val="SociedadesActivoMLVar"/>
      <sheetName val="SociedadesPasivoMLVar"/>
      <sheetName val="SociedadesActivoUSDVar"/>
      <sheetName val="SociedadesPasivoUSDVar"/>
      <sheetName val="BALCONSI"/>
      <sheetName val="MIntermActivo"/>
      <sheetName val="MIntermPasivo"/>
      <sheetName val="Activo99"/>
      <sheetName val="Activo00"/>
      <sheetName val="Activo00ppto"/>
      <sheetName val="Pasivo99"/>
      <sheetName val="Pasivo00"/>
      <sheetName val="Pasivo00ppto"/>
      <sheetName val="Ingfin99"/>
      <sheetName val="Ingfin00"/>
      <sheetName val="Ingfinppto"/>
      <sheetName val="Costfin99"/>
      <sheetName val="Costfin00"/>
      <sheetName val="Costfinppto"/>
      <sheetName val="Comin"/>
      <sheetName val="Otgtos"/>
      <sheetName val="SocLocalML"/>
      <sheetName val="clientes"/>
      <sheetName val="clientes2"/>
      <sheetName val="inmovmat"/>
      <sheetName val="Detalle Fondos"/>
      <sheetName val="Hoja2"/>
      <sheetName val="Hoja3"/>
      <sheetName val="CyP996"/>
      <sheetName val="Activos Inmateriales"/>
      <sheetName val="Balance"/>
      <sheetName val="SopBal-00"/>
      <sheetName val="ACTIVOBCOML61"/>
      <sheetName val="PASIVOPAISML57"/>
      <sheetName val="MIVOLMEDIOACTML111"/>
      <sheetName val="Hoja1"/>
      <sheetName val="Hoja1 (3)"/>
      <sheetName val="Cascada"/>
      <sheetName val="Volumes_Evol"/>
      <sheetName val="_R01"/>
      <sheetName val="R01b"/>
      <sheetName val="_R02"/>
      <sheetName val="R02b"/>
      <sheetName val="_R03"/>
      <sheetName val="R03b"/>
      <sheetName val="_R04"/>
      <sheetName val="R04b"/>
      <sheetName val="BS_riclassificato_output"/>
      <sheetName val="INPUT_attivo"/>
      <sheetName val="INPUT_passivo"/>
      <sheetName val="REPORT_MG"/>
      <sheetName val="REPORT_RG"/>
      <sheetName val="Arkusz3"/>
      <sheetName val="CTARESPUBLICAEVOLUTIVA"/>
    </sheetNames>
    <sheetDataSet>
      <sheetData sheetId="0" refreshError="1"/>
      <sheetData sheetId="1" refreshError="1"/>
      <sheetData sheetId="2" refreshError="1"/>
      <sheetData sheetId="3" refreshError="1">
        <row r="22">
          <cell r="C22">
            <v>36280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totale2"/>
      <sheetName val="prov"/>
      <sheetName val="Parametres"/>
      <sheetName val="Contrôle_cohérence"/>
      <sheetName val="Synthèse res"/>
      <sheetName val="Analyse res"/>
      <sheetName val="Synthèse"/>
      <sheetName val="Analyse"/>
      <sheetName val="Total h. Fin"/>
      <sheetName val="Total dir"/>
      <sheetName val="debut"/>
      <sheetName val="ABN"/>
      <sheetName val="Autopark"/>
      <sheetName val="AVCO"/>
      <sheetName val="Bancomais"/>
      <sheetName val="Banco_Pastor"/>
      <sheetName val="Barclays"/>
      <sheetName val="BPLG"/>
      <sheetName val="CA"/>
      <sheetName val="Caja_Duero"/>
      <sheetName val="Caixa_Galicia"/>
      <sheetName val="Caixa_Girona"/>
      <sheetName val="Caja_Inmaculada"/>
      <sheetName val="Caja_Canarias"/>
      <sheetName val="Caixa_Tarragona"/>
      <sheetName val="Caixa_Terrasa"/>
      <sheetName val="Cetelem"/>
      <sheetName val="Carrefour"/>
      <sheetName val="Esfinge"/>
      <sheetName val="Eurocredito"/>
      <sheetName val="Gallego"/>
      <sheetName val="GECB"/>
      <sheetName val="Many_cars"/>
      <sheetName val="Mercedes_Benz_1"/>
      <sheetName val="Mercedes_Benz_2"/>
      <sheetName val="Pastor_SF"/>
      <sheetName val="PSA"/>
      <sheetName val="UCI_1"/>
      <sheetName val="UCI_2"/>
      <sheetName val="VW_Finance"/>
      <sheetName val="VW_Bank"/>
      <sheetName val="Vodafone"/>
      <sheetName val="fin"/>
      <sheetName val="Modele"/>
      <sheetName val="Caixa_Terrasa_1"/>
      <sheetName val="Caixa_Terrasa_2"/>
      <sheetName val="Cetelem_1"/>
      <sheetName val="Cetelem_2"/>
      <sheetName val="Gallego_1"/>
      <sheetName val="Gallego_2"/>
      <sheetName val="PSA_1"/>
      <sheetName val="PSA_2"/>
      <sheetName val="PSA_3"/>
      <sheetName val="PSA_4"/>
      <sheetName val="VW_Finance_1"/>
      <sheetName val="VW_Finance_2"/>
      <sheetName val="T_ABN"/>
      <sheetName val="T_Autopark"/>
      <sheetName val="T_AVCO"/>
      <sheetName val="T_Bancomais"/>
      <sheetName val="T_Barclays"/>
      <sheetName val="T_Banco_Pastor"/>
      <sheetName val="T_CA"/>
      <sheetName val="T_Caja_Duero"/>
      <sheetName val="T_Caixa_Galicia"/>
      <sheetName val="T_Caixa_Girona"/>
      <sheetName val="T_Caja_Inmaculada"/>
      <sheetName val="T_Caja_Canarias"/>
      <sheetName val="T_Caixa_Tarragona"/>
      <sheetName val="T_Caixa_Terrasa_1"/>
      <sheetName val="T_Caixa_Terrasa_2"/>
      <sheetName val="T_Carrefour"/>
      <sheetName val="T_Cetelem_1"/>
      <sheetName val="T_Cetelem_2"/>
      <sheetName val="T_Eurocredito"/>
      <sheetName val="T_Esfinge"/>
      <sheetName val="T_Gallego_1"/>
      <sheetName val="T_Gallego_2"/>
      <sheetName val="T_GECB"/>
      <sheetName val="T_Many_cars"/>
      <sheetName val="T_Mercedes_Benz_1"/>
      <sheetName val="T_Mercedes_Benz_2"/>
      <sheetName val="T_Pastor_SF"/>
      <sheetName val="T_PSA_1"/>
      <sheetName val="T_PSA_2"/>
      <sheetName val="T_PSA_3"/>
      <sheetName val="T_PSA_4"/>
      <sheetName val="T_UCI_1"/>
      <sheetName val="T_UCI_2"/>
      <sheetName val="T_BPLG"/>
      <sheetName val="T_VW_Finance_1"/>
      <sheetName val="T_VW_Finance_2"/>
      <sheetName val="T_VW_Bank"/>
      <sheetName val="T_Vodafone"/>
      <sheetName val="T_Modele"/>
      <sheetName val="Reporting PSA"/>
      <sheetName val="Reporting Eurocredito"/>
      <sheetName val="Reporting Cetelem"/>
      <sheetName val="Reporting Carrefour"/>
      <sheetName val="Réas"/>
      <sheetName val="PI"/>
      <sheetName val="data"/>
      <sheetName val="PPNA"/>
      <sheetName val="budget"/>
      <sheetName val="symbad"/>
      <sheetName val="CT totale"/>
      <sheetName val="res_arrete"/>
      <sheetName val="verif prov"/>
      <sheetName val="Method"/>
      <sheetName val="Partners list"/>
      <sheetName val="VW Finance"/>
      <sheetName val="Caïxa Tarragona"/>
      <sheetName val="Bancaja"/>
      <sheetName val="Banesto"/>
      <sheetName val="Mercedes"/>
      <sheetName val="Remarks"/>
    </sheetNames>
    <sheetDataSet>
      <sheetData sheetId="0" refreshError="1"/>
      <sheetData sheetId="1" refreshError="1"/>
      <sheetData sheetId="2" refreshError="1">
        <row r="22">
          <cell r="D22">
            <v>3.0000000000000001E-3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BASE"/>
      <sheetName val="ajuste RRPP"/>
      <sheetName val="consolida"/>
      <sheetName val="increm_cons"/>
      <sheetName val="SCF"/>
      <sheetName val="Financial Management"/>
      <sheetName val="mon_local"/>
      <sheetName val="INCREMENTOS"/>
      <sheetName val="M_Print"/>
      <sheetName val="duracion liquidez"/>
      <sheetName val="liquidez"/>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umSimulator"/>
      <sheetName val="PPI_Pricing"/>
      <sheetName val="Protect_Pricing"/>
      <sheetName val="Parameters"/>
    </sheetNames>
    <sheetDataSet>
      <sheetData sheetId="0">
        <row r="4">
          <cell r="C4">
            <v>12</v>
          </cell>
        </row>
      </sheetData>
      <sheetData sheetId="1"/>
      <sheetData sheetId="2"/>
      <sheetData sheetId="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CONTROL"/>
      <sheetName val="Total Reassurance"/>
      <sheetName val="Total Mondiale Munat"/>
      <sheetName val="Total Axa"/>
      <sheetName val="debut"/>
      <sheetName val="LaCaixa"/>
      <sheetName val="Banesto_reass"/>
      <sheetName val="BBK"/>
      <sheetName val="Caixa_Terrasa_pre"/>
      <sheetName val="fin2"/>
      <sheetName val="Fimestic_Mond_Mun"/>
      <sheetName val="Eurocredito_Mond_Mun"/>
      <sheetName val="fin1"/>
      <sheetName val="Fimestic_Axa"/>
      <sheetName val="AVCO_Axa"/>
      <sheetName val="Esfinge_Axa"/>
      <sheetName val="Eurocredito_Axa"/>
      <sheetName val="Modele"/>
      <sheetName val="fin"/>
      <sheetName val="T_Fimestic_Mond_Mun"/>
      <sheetName val="T_Eurocredito_Mond_Mun"/>
      <sheetName val="T_AVCO_Axa"/>
      <sheetName val="T_Esfinge_Axa"/>
      <sheetName val="T_Eurocredito_Axa"/>
      <sheetName val="T_Fimestic_Axa"/>
      <sheetName val="T_LaCaixa"/>
      <sheetName val="T_Banesto_reass"/>
      <sheetName val="T_BBK"/>
      <sheetName val="T_Caixa_Terrasa_pre"/>
      <sheetName val="T_Modele"/>
      <sheetName val="Dépôts"/>
      <sheetName val="base_reas"/>
      <sheetName val="RBNS"/>
      <sheetName val="TABLAS"/>
      <sheetName val="SNM"/>
      <sheetName val="SINIESTROS"/>
      <sheetName val="Actuarial_MIS"/>
      <sheetName val="Base_Act_MIS"/>
      <sheetName val="Resumen_Base_Act"/>
    </sheetNames>
    <sheetDataSet>
      <sheetData sheetId="0" refreshError="1">
        <row r="5">
          <cell r="G5">
            <v>4.1700000000000001E-2</v>
          </cell>
        </row>
        <row r="12">
          <cell r="G12">
            <v>4.1700000000000001E-2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3">
          <cell r="D3" t="str">
            <v>Convencion 12 1</v>
          </cell>
          <cell r="E3" t="str">
            <v>A12</v>
          </cell>
          <cell r="F3">
            <v>12</v>
          </cell>
          <cell r="H3">
            <v>619</v>
          </cell>
          <cell r="I3">
            <v>12</v>
          </cell>
          <cell r="K3" t="str">
            <v xml:space="preserve">12 </v>
          </cell>
        </row>
        <row r="4">
          <cell r="D4" t="str">
            <v>Convencion 12 2</v>
          </cell>
          <cell r="E4" t="str">
            <v>A12</v>
          </cell>
          <cell r="F4">
            <v>12</v>
          </cell>
          <cell r="H4">
            <v>619</v>
          </cell>
          <cell r="I4">
            <v>12</v>
          </cell>
          <cell r="K4" t="str">
            <v xml:space="preserve">12 </v>
          </cell>
        </row>
        <row r="5">
          <cell r="D5" t="str">
            <v>Convencion 12</v>
          </cell>
          <cell r="H5">
            <v>619</v>
          </cell>
          <cell r="I5">
            <v>12</v>
          </cell>
          <cell r="K5" t="str">
            <v xml:space="preserve">12 </v>
          </cell>
        </row>
        <row r="6">
          <cell r="D6" t="str">
            <v>Convencion 12</v>
          </cell>
          <cell r="E6" t="str">
            <v>A12</v>
          </cell>
          <cell r="F6">
            <v>12</v>
          </cell>
          <cell r="H6">
            <v>619</v>
          </cell>
          <cell r="I6">
            <v>12</v>
          </cell>
          <cell r="K6" t="str">
            <v xml:space="preserve">12 </v>
          </cell>
        </row>
        <row r="7">
          <cell r="D7" t="str">
            <v>Convencion 6008</v>
          </cell>
          <cell r="E7" t="str">
            <v>R6008A</v>
          </cell>
          <cell r="F7">
            <v>6008</v>
          </cell>
          <cell r="H7">
            <v>601</v>
          </cell>
          <cell r="I7">
            <v>6008</v>
          </cell>
          <cell r="J7" t="str">
            <v>A</v>
          </cell>
          <cell r="K7" t="str">
            <v>6008 A</v>
          </cell>
        </row>
        <row r="8">
          <cell r="D8" t="str">
            <v>Convencion 6009</v>
          </cell>
          <cell r="E8" t="str">
            <v>R6009A</v>
          </cell>
          <cell r="F8">
            <v>6009</v>
          </cell>
          <cell r="H8">
            <v>601</v>
          </cell>
          <cell r="I8">
            <v>6009</v>
          </cell>
          <cell r="J8" t="str">
            <v>A</v>
          </cell>
          <cell r="K8" t="str">
            <v>6009 A</v>
          </cell>
        </row>
        <row r="9">
          <cell r="D9" t="str">
            <v>Convencion 6009 B</v>
          </cell>
          <cell r="E9" t="str">
            <v>R6009B</v>
          </cell>
          <cell r="H9">
            <v>601</v>
          </cell>
          <cell r="I9">
            <v>6009</v>
          </cell>
          <cell r="J9" t="str">
            <v>B</v>
          </cell>
          <cell r="K9" t="str">
            <v>6009 B</v>
          </cell>
        </row>
        <row r="10">
          <cell r="D10" t="str">
            <v>Convencion 6010</v>
          </cell>
          <cell r="E10" t="str">
            <v>R6010A</v>
          </cell>
          <cell r="F10">
            <v>6010</v>
          </cell>
          <cell r="H10">
            <v>601</v>
          </cell>
          <cell r="I10">
            <v>6010</v>
          </cell>
          <cell r="J10" t="str">
            <v>A</v>
          </cell>
          <cell r="K10" t="str">
            <v>6010 A</v>
          </cell>
        </row>
        <row r="11">
          <cell r="D11" t="str">
            <v>Convencion 6012</v>
          </cell>
          <cell r="E11" t="str">
            <v>R60121</v>
          </cell>
          <cell r="F11">
            <v>6012</v>
          </cell>
          <cell r="H11">
            <v>603</v>
          </cell>
          <cell r="I11">
            <v>6012</v>
          </cell>
          <cell r="J11" t="str">
            <v>A</v>
          </cell>
          <cell r="K11" t="str">
            <v>6012 A</v>
          </cell>
        </row>
        <row r="12">
          <cell r="D12" t="str">
            <v>Convencion 6012</v>
          </cell>
          <cell r="E12" t="str">
            <v>R6012A</v>
          </cell>
          <cell r="F12">
            <v>6012</v>
          </cell>
          <cell r="H12">
            <v>603</v>
          </cell>
          <cell r="I12">
            <v>6012</v>
          </cell>
          <cell r="J12" t="str">
            <v>A</v>
          </cell>
          <cell r="K12" t="str">
            <v>6012 A</v>
          </cell>
        </row>
        <row r="13">
          <cell r="D13" t="str">
            <v>Convencion 6016</v>
          </cell>
          <cell r="E13" t="str">
            <v>R6016A</v>
          </cell>
          <cell r="F13">
            <v>6016</v>
          </cell>
          <cell r="H13">
            <v>604</v>
          </cell>
          <cell r="I13">
            <v>6016</v>
          </cell>
          <cell r="J13" t="str">
            <v>A</v>
          </cell>
          <cell r="K13" t="str">
            <v>6016 A</v>
          </cell>
        </row>
        <row r="14">
          <cell r="D14" t="str">
            <v>Convencion 6017</v>
          </cell>
          <cell r="E14" t="str">
            <v>A6017A</v>
          </cell>
          <cell r="F14">
            <v>6017</v>
          </cell>
          <cell r="H14">
            <v>605</v>
          </cell>
          <cell r="I14">
            <v>6017</v>
          </cell>
          <cell r="J14" t="str">
            <v>A</v>
          </cell>
          <cell r="K14" t="str">
            <v>6017 A</v>
          </cell>
        </row>
        <row r="15">
          <cell r="D15" t="str">
            <v>Convencion 6018</v>
          </cell>
          <cell r="E15" t="str">
            <v>A6018A</v>
          </cell>
          <cell r="F15">
            <v>6018</v>
          </cell>
          <cell r="H15">
            <v>605</v>
          </cell>
          <cell r="I15">
            <v>6018</v>
          </cell>
          <cell r="J15" t="str">
            <v>A</v>
          </cell>
          <cell r="K15" t="str">
            <v>6018 A</v>
          </cell>
        </row>
        <row r="16">
          <cell r="D16" t="str">
            <v>Convencion 6019</v>
          </cell>
          <cell r="E16" t="str">
            <v>A6019A</v>
          </cell>
          <cell r="F16">
            <v>6019</v>
          </cell>
          <cell r="H16">
            <v>605</v>
          </cell>
          <cell r="I16">
            <v>6019</v>
          </cell>
          <cell r="J16" t="str">
            <v>A</v>
          </cell>
          <cell r="K16" t="str">
            <v>6019 A</v>
          </cell>
        </row>
        <row r="17">
          <cell r="D17" t="str">
            <v>Convencion 6020</v>
          </cell>
          <cell r="E17" t="str">
            <v>A6020A</v>
          </cell>
          <cell r="F17">
            <v>6020</v>
          </cell>
          <cell r="H17">
            <v>601</v>
          </cell>
          <cell r="I17">
            <v>6020</v>
          </cell>
          <cell r="J17" t="str">
            <v>A</v>
          </cell>
          <cell r="K17" t="str">
            <v>6020 A</v>
          </cell>
        </row>
        <row r="18">
          <cell r="D18" t="str">
            <v>Convencion 6021</v>
          </cell>
          <cell r="E18" t="str">
            <v>A6021A</v>
          </cell>
          <cell r="F18">
            <v>6021</v>
          </cell>
          <cell r="H18">
            <v>601</v>
          </cell>
          <cell r="I18">
            <v>6021</v>
          </cell>
          <cell r="J18" t="str">
            <v>A</v>
          </cell>
          <cell r="K18" t="str">
            <v>6021 A</v>
          </cell>
        </row>
        <row r="19">
          <cell r="D19" t="str">
            <v>Convencion 6022</v>
          </cell>
          <cell r="E19" t="str">
            <v>A6022A</v>
          </cell>
          <cell r="F19">
            <v>6022</v>
          </cell>
          <cell r="H19">
            <v>601</v>
          </cell>
          <cell r="I19">
            <v>6022</v>
          </cell>
          <cell r="J19" t="str">
            <v>A</v>
          </cell>
          <cell r="K19" t="str">
            <v>6022 A</v>
          </cell>
        </row>
        <row r="20">
          <cell r="D20" t="str">
            <v>Convencion 6023</v>
          </cell>
          <cell r="E20" t="str">
            <v>R6023A</v>
          </cell>
          <cell r="F20">
            <v>6023</v>
          </cell>
          <cell r="H20">
            <v>601</v>
          </cell>
          <cell r="I20">
            <v>6023</v>
          </cell>
          <cell r="J20" t="str">
            <v>A</v>
          </cell>
          <cell r="K20" t="str">
            <v>6023 A</v>
          </cell>
        </row>
        <row r="21">
          <cell r="D21" t="str">
            <v>Convencion 6024</v>
          </cell>
          <cell r="E21" t="str">
            <v>A6024A</v>
          </cell>
          <cell r="F21">
            <v>6024</v>
          </cell>
          <cell r="H21">
            <v>607</v>
          </cell>
          <cell r="I21">
            <v>6024</v>
          </cell>
          <cell r="J21" t="str">
            <v>A</v>
          </cell>
          <cell r="K21" t="str">
            <v>6024 A</v>
          </cell>
        </row>
        <row r="22">
          <cell r="D22" t="str">
            <v>Convencion 6025</v>
          </cell>
          <cell r="E22" t="str">
            <v>A6025A</v>
          </cell>
          <cell r="F22">
            <v>6025</v>
          </cell>
          <cell r="H22">
            <v>607</v>
          </cell>
          <cell r="I22">
            <v>6025</v>
          </cell>
          <cell r="J22" t="str">
            <v>A</v>
          </cell>
          <cell r="K22" t="str">
            <v>6025 A</v>
          </cell>
        </row>
        <row r="23">
          <cell r="D23" t="str">
            <v>Convencion 6026</v>
          </cell>
          <cell r="E23" t="str">
            <v>A6026A</v>
          </cell>
          <cell r="F23">
            <v>6026</v>
          </cell>
          <cell r="H23">
            <v>607</v>
          </cell>
          <cell r="I23">
            <v>6026</v>
          </cell>
          <cell r="J23" t="str">
            <v>A</v>
          </cell>
          <cell r="K23" t="str">
            <v>6026 A</v>
          </cell>
        </row>
        <row r="24">
          <cell r="D24" t="str">
            <v>Convencion 6027</v>
          </cell>
          <cell r="E24" t="str">
            <v>A6027A</v>
          </cell>
          <cell r="F24">
            <v>6027</v>
          </cell>
          <cell r="H24">
            <v>604</v>
          </cell>
          <cell r="I24">
            <v>6027</v>
          </cell>
          <cell r="J24" t="str">
            <v>A</v>
          </cell>
          <cell r="K24" t="str">
            <v>6027 A</v>
          </cell>
        </row>
        <row r="25">
          <cell r="D25" t="str">
            <v>Convencion 6028 A</v>
          </cell>
          <cell r="E25" t="str">
            <v>A6028A</v>
          </cell>
          <cell r="F25">
            <v>6028</v>
          </cell>
          <cell r="H25">
            <v>606</v>
          </cell>
          <cell r="I25">
            <v>6028</v>
          </cell>
          <cell r="J25" t="str">
            <v>A</v>
          </cell>
          <cell r="K25" t="str">
            <v>6028 A</v>
          </cell>
        </row>
        <row r="26">
          <cell r="D26" t="str">
            <v>Convencion 6028 B</v>
          </cell>
          <cell r="E26" t="str">
            <v>A6028B</v>
          </cell>
          <cell r="H26">
            <v>606</v>
          </cell>
          <cell r="I26">
            <v>6028</v>
          </cell>
          <cell r="J26" t="str">
            <v>B</v>
          </cell>
          <cell r="K26" t="str">
            <v>6028 B</v>
          </cell>
        </row>
        <row r="27">
          <cell r="D27" t="str">
            <v>Convencion 6028 E</v>
          </cell>
          <cell r="E27" t="str">
            <v>A6028E</v>
          </cell>
          <cell r="H27">
            <v>606</v>
          </cell>
          <cell r="I27">
            <v>6028</v>
          </cell>
          <cell r="J27" t="str">
            <v>E</v>
          </cell>
          <cell r="K27" t="str">
            <v>6028 E</v>
          </cell>
        </row>
        <row r="28">
          <cell r="D28" t="str">
            <v>Convencion 6029</v>
          </cell>
          <cell r="E28" t="str">
            <v>A6029A</v>
          </cell>
          <cell r="F28">
            <v>6029</v>
          </cell>
          <cell r="H28">
            <v>601</v>
          </cell>
          <cell r="I28">
            <v>6029</v>
          </cell>
          <cell r="J28" t="str">
            <v>A</v>
          </cell>
          <cell r="K28" t="str">
            <v>6029 A</v>
          </cell>
        </row>
        <row r="29">
          <cell r="D29" t="str">
            <v>Convencion 6030</v>
          </cell>
          <cell r="E29" t="str">
            <v>A6030A</v>
          </cell>
          <cell r="F29">
            <v>6030</v>
          </cell>
          <cell r="H29">
            <v>608</v>
          </cell>
          <cell r="I29">
            <v>6030</v>
          </cell>
          <cell r="J29" t="str">
            <v>A</v>
          </cell>
          <cell r="K29" t="str">
            <v>6030 A</v>
          </cell>
        </row>
        <row r="30">
          <cell r="D30" t="str">
            <v>Convencion 6031</v>
          </cell>
          <cell r="E30" t="str">
            <v>A6031A</v>
          </cell>
          <cell r="F30">
            <v>6031</v>
          </cell>
          <cell r="H30">
            <v>602</v>
          </cell>
          <cell r="I30">
            <v>6031</v>
          </cell>
          <cell r="J30" t="str">
            <v>A</v>
          </cell>
          <cell r="K30" t="str">
            <v>6031 A</v>
          </cell>
        </row>
        <row r="31">
          <cell r="D31" t="str">
            <v>Convencion 6032</v>
          </cell>
          <cell r="E31" t="str">
            <v>A6032A</v>
          </cell>
          <cell r="F31">
            <v>6032</v>
          </cell>
          <cell r="H31">
            <v>602</v>
          </cell>
          <cell r="I31">
            <v>6032</v>
          </cell>
          <cell r="J31" t="str">
            <v>A</v>
          </cell>
          <cell r="K31" t="str">
            <v>6032 A</v>
          </cell>
        </row>
        <row r="32">
          <cell r="D32" t="str">
            <v>Convencion 6036</v>
          </cell>
          <cell r="E32" t="str">
            <v>R6036A</v>
          </cell>
          <cell r="F32">
            <v>6036</v>
          </cell>
          <cell r="H32">
            <v>607</v>
          </cell>
          <cell r="I32">
            <v>6036</v>
          </cell>
          <cell r="J32" t="str">
            <v>A</v>
          </cell>
          <cell r="K32" t="str">
            <v>6036 A</v>
          </cell>
        </row>
        <row r="33">
          <cell r="D33" t="str">
            <v>Convencion 6037</v>
          </cell>
          <cell r="E33" t="str">
            <v>R6037A</v>
          </cell>
          <cell r="H33">
            <v>607</v>
          </cell>
          <cell r="I33">
            <v>6037</v>
          </cell>
          <cell r="J33" t="str">
            <v>A</v>
          </cell>
          <cell r="K33" t="str">
            <v>6037 A</v>
          </cell>
        </row>
        <row r="34">
          <cell r="D34" t="str">
            <v>Convencion 6038 A</v>
          </cell>
          <cell r="E34" t="str">
            <v>A6038A</v>
          </cell>
          <cell r="F34">
            <v>6038</v>
          </cell>
          <cell r="H34">
            <v>603</v>
          </cell>
          <cell r="I34">
            <v>6038</v>
          </cell>
          <cell r="J34" t="str">
            <v>A</v>
          </cell>
          <cell r="K34" t="str">
            <v>6038 A</v>
          </cell>
        </row>
        <row r="35">
          <cell r="D35" t="str">
            <v>Convencion 6038 B</v>
          </cell>
          <cell r="E35" t="str">
            <v>A6038B</v>
          </cell>
          <cell r="H35">
            <v>603</v>
          </cell>
          <cell r="I35">
            <v>6038</v>
          </cell>
          <cell r="J35" t="str">
            <v>B</v>
          </cell>
          <cell r="K35" t="str">
            <v>6038 B</v>
          </cell>
        </row>
        <row r="36">
          <cell r="D36" t="str">
            <v>Convencion 6040</v>
          </cell>
          <cell r="E36" t="str">
            <v>A6040A</v>
          </cell>
          <cell r="F36">
            <v>6040</v>
          </cell>
          <cell r="H36">
            <v>608</v>
          </cell>
          <cell r="I36">
            <v>6040</v>
          </cell>
          <cell r="J36" t="str">
            <v>A</v>
          </cell>
          <cell r="K36" t="str">
            <v>6040 A</v>
          </cell>
        </row>
        <row r="37">
          <cell r="D37" t="str">
            <v>Convencion 6041</v>
          </cell>
          <cell r="E37" t="str">
            <v>A6041A</v>
          </cell>
          <cell r="F37">
            <v>6041</v>
          </cell>
          <cell r="H37">
            <v>605</v>
          </cell>
          <cell r="I37">
            <v>6041</v>
          </cell>
          <cell r="J37" t="str">
            <v>A</v>
          </cell>
          <cell r="K37" t="str">
            <v>6041 A</v>
          </cell>
        </row>
        <row r="38">
          <cell r="D38" t="str">
            <v>Convencion 6042</v>
          </cell>
          <cell r="E38" t="str">
            <v>A6042A</v>
          </cell>
          <cell r="F38">
            <v>6042</v>
          </cell>
          <cell r="H38">
            <v>605</v>
          </cell>
          <cell r="I38">
            <v>6042</v>
          </cell>
          <cell r="J38" t="str">
            <v>A</v>
          </cell>
          <cell r="K38" t="str">
            <v>6042 A</v>
          </cell>
        </row>
        <row r="39">
          <cell r="D39" t="str">
            <v>Convencion 6043 A</v>
          </cell>
          <cell r="E39" t="str">
            <v>A6043A</v>
          </cell>
          <cell r="F39">
            <v>6043</v>
          </cell>
          <cell r="H39">
            <v>610</v>
          </cell>
          <cell r="I39">
            <v>6043</v>
          </cell>
          <cell r="J39" t="str">
            <v>A</v>
          </cell>
          <cell r="K39" t="str">
            <v>6043 A</v>
          </cell>
        </row>
        <row r="40">
          <cell r="D40" t="str">
            <v>Convencion 6044 A</v>
          </cell>
          <cell r="E40" t="str">
            <v>A6044A</v>
          </cell>
          <cell r="F40">
            <v>6044</v>
          </cell>
          <cell r="H40">
            <v>610</v>
          </cell>
          <cell r="I40">
            <v>6044</v>
          </cell>
          <cell r="J40" t="str">
            <v>A</v>
          </cell>
          <cell r="K40" t="str">
            <v>6044 A</v>
          </cell>
        </row>
        <row r="41">
          <cell r="D41" t="str">
            <v>Convencion 6045</v>
          </cell>
          <cell r="E41" t="str">
            <v>A6045A</v>
          </cell>
          <cell r="F41">
            <v>6045</v>
          </cell>
          <cell r="H41">
            <v>607</v>
          </cell>
          <cell r="I41">
            <v>6045</v>
          </cell>
          <cell r="J41" t="str">
            <v>A</v>
          </cell>
          <cell r="K41" t="str">
            <v>6045 A</v>
          </cell>
        </row>
        <row r="42">
          <cell r="D42" t="str">
            <v>Convencion 6046</v>
          </cell>
          <cell r="E42" t="str">
            <v>A6046A</v>
          </cell>
          <cell r="F42">
            <v>6046</v>
          </cell>
          <cell r="H42">
            <v>600</v>
          </cell>
          <cell r="I42">
            <v>6046</v>
          </cell>
          <cell r="J42" t="str">
            <v>A</v>
          </cell>
          <cell r="K42" t="str">
            <v>6046 A</v>
          </cell>
        </row>
        <row r="43">
          <cell r="D43" t="str">
            <v>Convencion 6046</v>
          </cell>
          <cell r="E43" t="str">
            <v>C6046A</v>
          </cell>
          <cell r="H43">
            <v>601</v>
          </cell>
          <cell r="I43">
            <v>6046</v>
          </cell>
          <cell r="J43" t="str">
            <v>A</v>
          </cell>
          <cell r="K43" t="str">
            <v>6046 A</v>
          </cell>
        </row>
        <row r="44">
          <cell r="D44" t="str">
            <v>Convencion 6047</v>
          </cell>
          <cell r="E44" t="str">
            <v>A6047A</v>
          </cell>
          <cell r="F44">
            <v>6047</v>
          </cell>
          <cell r="H44">
            <v>600</v>
          </cell>
          <cell r="I44">
            <v>6047</v>
          </cell>
          <cell r="J44" t="str">
            <v>A</v>
          </cell>
          <cell r="K44" t="str">
            <v>6047 A</v>
          </cell>
        </row>
        <row r="45">
          <cell r="D45" t="str">
            <v>Convencion 6047</v>
          </cell>
          <cell r="E45" t="str">
            <v>C6047A</v>
          </cell>
          <cell r="H45">
            <v>601</v>
          </cell>
          <cell r="I45">
            <v>6047</v>
          </cell>
          <cell r="J45" t="str">
            <v>A</v>
          </cell>
          <cell r="K45" t="str">
            <v>6047 A</v>
          </cell>
        </row>
        <row r="46">
          <cell r="D46" t="str">
            <v>Convencion 6048</v>
          </cell>
          <cell r="E46" t="str">
            <v>A6048A</v>
          </cell>
          <cell r="H46">
            <v>600</v>
          </cell>
          <cell r="I46">
            <v>6048</v>
          </cell>
          <cell r="J46" t="str">
            <v>A</v>
          </cell>
          <cell r="K46" t="str">
            <v>6048 A</v>
          </cell>
        </row>
        <row r="47">
          <cell r="D47" t="str">
            <v>Convencion 6048</v>
          </cell>
          <cell r="E47" t="str">
            <v>C6048A</v>
          </cell>
          <cell r="H47">
            <v>601</v>
          </cell>
          <cell r="I47">
            <v>6048</v>
          </cell>
          <cell r="J47" t="str">
            <v>A</v>
          </cell>
          <cell r="K47" t="str">
            <v>6048 A</v>
          </cell>
        </row>
        <row r="48">
          <cell r="D48" t="str">
            <v>Convencion 6049</v>
          </cell>
          <cell r="E48" t="str">
            <v>A6049A</v>
          </cell>
          <cell r="F48">
            <v>6049</v>
          </cell>
          <cell r="H48">
            <v>600</v>
          </cell>
          <cell r="I48">
            <v>6049</v>
          </cell>
          <cell r="J48" t="str">
            <v>A</v>
          </cell>
          <cell r="K48" t="str">
            <v>6049 A</v>
          </cell>
        </row>
        <row r="49">
          <cell r="D49" t="str">
            <v>Convencion 6049</v>
          </cell>
          <cell r="E49" t="str">
            <v>C6049A</v>
          </cell>
          <cell r="H49">
            <v>601</v>
          </cell>
          <cell r="I49">
            <v>6049</v>
          </cell>
          <cell r="J49" t="str">
            <v>A</v>
          </cell>
          <cell r="K49" t="str">
            <v>6049 A</v>
          </cell>
        </row>
        <row r="50">
          <cell r="D50" t="str">
            <v>Convencion 6050</v>
          </cell>
          <cell r="E50" t="str">
            <v>A6050A</v>
          </cell>
          <cell r="F50">
            <v>6050</v>
          </cell>
          <cell r="H50">
            <v>600</v>
          </cell>
          <cell r="I50">
            <v>6050</v>
          </cell>
          <cell r="J50" t="str">
            <v>A</v>
          </cell>
          <cell r="K50" t="str">
            <v>6050 A</v>
          </cell>
        </row>
        <row r="51">
          <cell r="D51" t="str">
            <v>Convencion 6050</v>
          </cell>
          <cell r="E51" t="str">
            <v>C6050A</v>
          </cell>
          <cell r="H51">
            <v>601</v>
          </cell>
          <cell r="I51">
            <v>6050</v>
          </cell>
          <cell r="J51" t="str">
            <v>A</v>
          </cell>
          <cell r="K51" t="str">
            <v>6050 A</v>
          </cell>
        </row>
        <row r="52">
          <cell r="D52" t="str">
            <v>Convencion 6051</v>
          </cell>
          <cell r="E52" t="str">
            <v>A6051A</v>
          </cell>
          <cell r="F52">
            <v>6051</v>
          </cell>
          <cell r="H52">
            <v>608</v>
          </cell>
          <cell r="I52">
            <v>6051</v>
          </cell>
          <cell r="J52" t="str">
            <v>A</v>
          </cell>
          <cell r="K52" t="str">
            <v>6051 A</v>
          </cell>
        </row>
        <row r="53">
          <cell r="D53" t="str">
            <v>Convencion 6052</v>
          </cell>
          <cell r="E53" t="str">
            <v>A6052B</v>
          </cell>
          <cell r="F53">
            <v>6052</v>
          </cell>
          <cell r="H53">
            <v>611</v>
          </cell>
          <cell r="I53">
            <v>6052</v>
          </cell>
          <cell r="J53" t="str">
            <v>B</v>
          </cell>
          <cell r="K53" t="str">
            <v>6052 B</v>
          </cell>
        </row>
        <row r="54">
          <cell r="D54" t="str">
            <v>Convencion 6052</v>
          </cell>
          <cell r="E54" t="str">
            <v>A6052A</v>
          </cell>
          <cell r="H54">
            <v>611</v>
          </cell>
          <cell r="I54">
            <v>6052</v>
          </cell>
          <cell r="J54" t="str">
            <v>B</v>
          </cell>
          <cell r="K54" t="str">
            <v>6052 B</v>
          </cell>
        </row>
        <row r="55">
          <cell r="D55" t="str">
            <v>Convencion 6053</v>
          </cell>
          <cell r="E55" t="str">
            <v>A6053B</v>
          </cell>
          <cell r="F55">
            <v>6053</v>
          </cell>
          <cell r="H55">
            <v>611</v>
          </cell>
          <cell r="I55">
            <v>6053</v>
          </cell>
          <cell r="J55" t="str">
            <v>B</v>
          </cell>
          <cell r="K55" t="str">
            <v>6053 B</v>
          </cell>
        </row>
        <row r="56">
          <cell r="D56" t="str">
            <v>Convencion 6053</v>
          </cell>
          <cell r="E56" t="str">
            <v>A6053A</v>
          </cell>
          <cell r="F56">
            <v>6053</v>
          </cell>
          <cell r="H56">
            <v>611</v>
          </cell>
          <cell r="I56">
            <v>6053</v>
          </cell>
          <cell r="J56" t="str">
            <v>B</v>
          </cell>
          <cell r="K56" t="str">
            <v>6053 B</v>
          </cell>
        </row>
        <row r="57">
          <cell r="D57" t="str">
            <v>Convencion 6054</v>
          </cell>
          <cell r="E57" t="str">
            <v>A6054A</v>
          </cell>
          <cell r="F57">
            <v>6054</v>
          </cell>
          <cell r="H57">
            <v>611</v>
          </cell>
          <cell r="I57">
            <v>6054</v>
          </cell>
          <cell r="J57" t="str">
            <v>B</v>
          </cell>
          <cell r="K57" t="str">
            <v>6054 B</v>
          </cell>
        </row>
        <row r="58">
          <cell r="D58" t="str">
            <v>Convencion 6054</v>
          </cell>
          <cell r="E58" t="str">
            <v>A6054B</v>
          </cell>
          <cell r="H58">
            <v>611</v>
          </cell>
          <cell r="I58">
            <v>6054</v>
          </cell>
          <cell r="J58" t="str">
            <v>B</v>
          </cell>
          <cell r="K58" t="str">
            <v>6054 B</v>
          </cell>
        </row>
        <row r="59">
          <cell r="D59" t="str">
            <v>Convencion 6055</v>
          </cell>
          <cell r="E59" t="str">
            <v>A6055A</v>
          </cell>
          <cell r="F59">
            <v>6055</v>
          </cell>
          <cell r="H59">
            <v>601</v>
          </cell>
          <cell r="I59">
            <v>6055</v>
          </cell>
          <cell r="J59" t="str">
            <v>A</v>
          </cell>
          <cell r="K59" t="str">
            <v>6055 A</v>
          </cell>
        </row>
        <row r="60">
          <cell r="D60" t="str">
            <v>Convencion 6056</v>
          </cell>
          <cell r="E60" t="str">
            <v>A6056A</v>
          </cell>
          <cell r="F60">
            <v>6056</v>
          </cell>
          <cell r="H60">
            <v>601</v>
          </cell>
          <cell r="I60">
            <v>6056</v>
          </cell>
          <cell r="J60" t="str">
            <v>A</v>
          </cell>
          <cell r="K60" t="str">
            <v>6056 A</v>
          </cell>
        </row>
        <row r="61">
          <cell r="D61" t="str">
            <v>Convencion 6057</v>
          </cell>
          <cell r="E61" t="str">
            <v>A6057A</v>
          </cell>
          <cell r="F61">
            <v>6057</v>
          </cell>
          <cell r="H61">
            <v>601</v>
          </cell>
          <cell r="I61">
            <v>6057</v>
          </cell>
          <cell r="J61" t="str">
            <v>A</v>
          </cell>
          <cell r="K61" t="str">
            <v>6057 A</v>
          </cell>
        </row>
        <row r="62">
          <cell r="D62" t="str">
            <v>Convencion 6058</v>
          </cell>
          <cell r="E62" t="str">
            <v>A6058A</v>
          </cell>
          <cell r="F62">
            <v>6058</v>
          </cell>
          <cell r="H62">
            <v>614</v>
          </cell>
          <cell r="I62">
            <v>6058</v>
          </cell>
          <cell r="J62" t="str">
            <v>A</v>
          </cell>
          <cell r="K62" t="str">
            <v>6058 A</v>
          </cell>
        </row>
        <row r="63">
          <cell r="D63" t="str">
            <v>Convencion 6059</v>
          </cell>
          <cell r="E63" t="str">
            <v>A6059A</v>
          </cell>
          <cell r="F63">
            <v>6059</v>
          </cell>
          <cell r="H63">
            <v>614</v>
          </cell>
          <cell r="I63">
            <v>6059</v>
          </cell>
          <cell r="J63" t="str">
            <v>A</v>
          </cell>
          <cell r="K63" t="str">
            <v>6059 A</v>
          </cell>
        </row>
        <row r="64">
          <cell r="D64" t="str">
            <v>Convencion 6060</v>
          </cell>
          <cell r="E64" t="str">
            <v>A6060A</v>
          </cell>
          <cell r="H64">
            <v>614</v>
          </cell>
          <cell r="I64">
            <v>6060</v>
          </cell>
          <cell r="J64" t="str">
            <v>A</v>
          </cell>
          <cell r="K64" t="str">
            <v>6060 A</v>
          </cell>
        </row>
        <row r="65">
          <cell r="D65" t="str">
            <v>Convencion 6061</v>
          </cell>
          <cell r="E65" t="str">
            <v>A6061A</v>
          </cell>
          <cell r="F65">
            <v>6061</v>
          </cell>
          <cell r="H65">
            <v>603</v>
          </cell>
          <cell r="I65">
            <v>6061</v>
          </cell>
          <cell r="J65" t="str">
            <v>A</v>
          </cell>
          <cell r="K65" t="str">
            <v>6061 A</v>
          </cell>
        </row>
        <row r="66">
          <cell r="D66" t="str">
            <v>Convencion 6061</v>
          </cell>
          <cell r="E66" t="str">
            <v>A60611</v>
          </cell>
          <cell r="F66">
            <v>6061</v>
          </cell>
          <cell r="H66">
            <v>603</v>
          </cell>
          <cell r="I66">
            <v>6061</v>
          </cell>
          <cell r="J66" t="str">
            <v>A</v>
          </cell>
          <cell r="K66" t="str">
            <v>6061 A</v>
          </cell>
        </row>
        <row r="67">
          <cell r="D67" t="str">
            <v>Convencion 6062 A</v>
          </cell>
          <cell r="E67" t="str">
            <v>A6062A</v>
          </cell>
          <cell r="F67">
            <v>6062</v>
          </cell>
          <cell r="H67">
            <v>608</v>
          </cell>
          <cell r="I67">
            <v>6062</v>
          </cell>
          <cell r="J67" t="str">
            <v>A</v>
          </cell>
          <cell r="K67" t="str">
            <v>6062 A</v>
          </cell>
        </row>
        <row r="68">
          <cell r="D68" t="str">
            <v>Convencion 6062 B</v>
          </cell>
          <cell r="E68" t="str">
            <v>A6062B</v>
          </cell>
          <cell r="H68">
            <v>608</v>
          </cell>
          <cell r="I68">
            <v>6062</v>
          </cell>
          <cell r="J68" t="str">
            <v>B</v>
          </cell>
          <cell r="K68" t="str">
            <v>6062 B</v>
          </cell>
        </row>
        <row r="69">
          <cell r="D69" t="str">
            <v>Convencion 6062 C</v>
          </cell>
          <cell r="E69" t="str">
            <v>A6062C</v>
          </cell>
          <cell r="H69">
            <v>608</v>
          </cell>
          <cell r="I69">
            <v>6062</v>
          </cell>
          <cell r="J69" t="str">
            <v>C</v>
          </cell>
          <cell r="K69" t="str">
            <v>6062 C</v>
          </cell>
        </row>
        <row r="70">
          <cell r="D70" t="str">
            <v>Convencion 6062 D</v>
          </cell>
          <cell r="E70" t="str">
            <v>A6062D</v>
          </cell>
          <cell r="H70">
            <v>608</v>
          </cell>
          <cell r="I70">
            <v>6062</v>
          </cell>
          <cell r="J70" t="str">
            <v>D</v>
          </cell>
          <cell r="K70" t="str">
            <v>6062 D</v>
          </cell>
        </row>
        <row r="71">
          <cell r="D71" t="str">
            <v>Convencion 6063 1</v>
          </cell>
          <cell r="E71" t="str">
            <v>A6063 1</v>
          </cell>
          <cell r="H71">
            <v>615</v>
          </cell>
          <cell r="I71">
            <v>6063</v>
          </cell>
          <cell r="J71" t="str">
            <v>01</v>
          </cell>
          <cell r="K71" t="str">
            <v>6063 01</v>
          </cell>
        </row>
        <row r="72">
          <cell r="D72" t="str">
            <v>Convencion 6063 2</v>
          </cell>
          <cell r="E72" t="str">
            <v>A6063 2</v>
          </cell>
          <cell r="H72">
            <v>615</v>
          </cell>
          <cell r="I72">
            <v>6063</v>
          </cell>
          <cell r="J72" t="str">
            <v>02</v>
          </cell>
          <cell r="K72" t="str">
            <v>6063 02</v>
          </cell>
        </row>
        <row r="73">
          <cell r="D73" t="str">
            <v>Convencion 6063 3</v>
          </cell>
          <cell r="E73" t="str">
            <v>A6063 3</v>
          </cell>
          <cell r="H73">
            <v>615</v>
          </cell>
          <cell r="I73">
            <v>6063</v>
          </cell>
          <cell r="J73" t="str">
            <v>03</v>
          </cell>
          <cell r="K73" t="str">
            <v>6063 03</v>
          </cell>
        </row>
        <row r="74">
          <cell r="D74" t="str">
            <v>Convencion 6063 1</v>
          </cell>
          <cell r="E74" t="str">
            <v>A606301</v>
          </cell>
          <cell r="H74">
            <v>615</v>
          </cell>
          <cell r="I74">
            <v>6063</v>
          </cell>
          <cell r="J74" t="str">
            <v>01</v>
          </cell>
          <cell r="K74" t="str">
            <v>6063 01</v>
          </cell>
        </row>
        <row r="75">
          <cell r="D75" t="str">
            <v>Convencion 6063 2</v>
          </cell>
          <cell r="E75" t="str">
            <v>A606302</v>
          </cell>
          <cell r="H75">
            <v>615</v>
          </cell>
          <cell r="I75">
            <v>6063</v>
          </cell>
          <cell r="J75" t="str">
            <v>02</v>
          </cell>
          <cell r="K75" t="str">
            <v>6063 02</v>
          </cell>
        </row>
        <row r="76">
          <cell r="D76" t="str">
            <v>Convencion 6063 3</v>
          </cell>
          <cell r="E76" t="str">
            <v>A606303</v>
          </cell>
          <cell r="H76">
            <v>615</v>
          </cell>
          <cell r="I76">
            <v>6063</v>
          </cell>
          <cell r="J76" t="str">
            <v>03</v>
          </cell>
          <cell r="K76" t="str">
            <v>6063 03</v>
          </cell>
        </row>
        <row r="77">
          <cell r="D77" t="str">
            <v>Convencion 6064 1</v>
          </cell>
          <cell r="E77" t="str">
            <v>A6064 01</v>
          </cell>
          <cell r="F77">
            <v>6064</v>
          </cell>
          <cell r="H77">
            <v>616</v>
          </cell>
          <cell r="I77">
            <v>6064</v>
          </cell>
          <cell r="J77" t="str">
            <v>01</v>
          </cell>
          <cell r="K77" t="str">
            <v>6064 01</v>
          </cell>
        </row>
        <row r="78">
          <cell r="D78" t="str">
            <v>Convencion 6064 2</v>
          </cell>
          <cell r="E78" t="str">
            <v>A6064 02</v>
          </cell>
          <cell r="H78">
            <v>616</v>
          </cell>
          <cell r="I78">
            <v>6064</v>
          </cell>
          <cell r="J78" t="str">
            <v>02</v>
          </cell>
          <cell r="K78" t="str">
            <v>6064 02</v>
          </cell>
        </row>
        <row r="79">
          <cell r="D79" t="str">
            <v>Convencion 6064 03</v>
          </cell>
          <cell r="E79" t="str">
            <v>A6064 03</v>
          </cell>
          <cell r="H79">
            <v>616</v>
          </cell>
          <cell r="I79">
            <v>6064</v>
          </cell>
          <cell r="J79" t="str">
            <v>03</v>
          </cell>
          <cell r="K79" t="str">
            <v>6064 03</v>
          </cell>
        </row>
        <row r="80">
          <cell r="D80" t="str">
            <v>Convencion 6064 1</v>
          </cell>
          <cell r="E80" t="str">
            <v>A606401</v>
          </cell>
          <cell r="F80">
            <v>6064</v>
          </cell>
          <cell r="H80">
            <v>616</v>
          </cell>
          <cell r="I80">
            <v>6064</v>
          </cell>
          <cell r="J80" t="str">
            <v>01</v>
          </cell>
          <cell r="K80" t="str">
            <v>6064 01</v>
          </cell>
        </row>
        <row r="81">
          <cell r="D81" t="str">
            <v>Convencion 6064 2</v>
          </cell>
          <cell r="E81" t="str">
            <v>A606402</v>
          </cell>
          <cell r="H81">
            <v>616</v>
          </cell>
          <cell r="I81">
            <v>6064</v>
          </cell>
          <cell r="J81" t="str">
            <v>02</v>
          </cell>
          <cell r="K81" t="str">
            <v>6064 02</v>
          </cell>
        </row>
        <row r="82">
          <cell r="D82" t="str">
            <v>Convencion 6064 03</v>
          </cell>
          <cell r="E82" t="str">
            <v>A606403</v>
          </cell>
          <cell r="H82">
            <v>616</v>
          </cell>
          <cell r="I82">
            <v>6064</v>
          </cell>
          <cell r="J82" t="str">
            <v>03</v>
          </cell>
          <cell r="K82" t="str">
            <v>6064 03</v>
          </cell>
        </row>
        <row r="83">
          <cell r="D83" t="str">
            <v>Convencion 6065</v>
          </cell>
          <cell r="E83" t="str">
            <v>A6065A</v>
          </cell>
          <cell r="F83">
            <v>6065</v>
          </cell>
          <cell r="H83">
            <v>616</v>
          </cell>
          <cell r="I83">
            <v>6065</v>
          </cell>
          <cell r="J83" t="str">
            <v>02</v>
          </cell>
          <cell r="K83" t="str">
            <v>6065 02</v>
          </cell>
        </row>
        <row r="84">
          <cell r="D84" t="str">
            <v>Convencion 6065</v>
          </cell>
          <cell r="E84" t="str">
            <v>A6065B</v>
          </cell>
          <cell r="H84">
            <v>616</v>
          </cell>
          <cell r="I84">
            <v>6065</v>
          </cell>
          <cell r="J84" t="str">
            <v>02</v>
          </cell>
          <cell r="K84" t="str">
            <v>6065 02</v>
          </cell>
        </row>
        <row r="85">
          <cell r="D85" t="str">
            <v>Convencion 6065</v>
          </cell>
          <cell r="E85" t="str">
            <v>A606502</v>
          </cell>
          <cell r="H85">
            <v>616</v>
          </cell>
          <cell r="I85">
            <v>6065</v>
          </cell>
          <cell r="J85" t="str">
            <v>02</v>
          </cell>
          <cell r="K85" t="str">
            <v>6065 02</v>
          </cell>
        </row>
        <row r="86">
          <cell r="D86" t="str">
            <v>Convencion 6066</v>
          </cell>
          <cell r="E86" t="str">
            <v>A606604</v>
          </cell>
          <cell r="F86">
            <v>6066</v>
          </cell>
          <cell r="H86">
            <v>616</v>
          </cell>
          <cell r="I86">
            <v>6066</v>
          </cell>
          <cell r="J86" t="str">
            <v>04</v>
          </cell>
          <cell r="K86" t="str">
            <v>6066 04</v>
          </cell>
        </row>
        <row r="87">
          <cell r="D87" t="str">
            <v>Convencion 6066</v>
          </cell>
          <cell r="E87" t="str">
            <v>A606605</v>
          </cell>
          <cell r="H87">
            <v>616</v>
          </cell>
          <cell r="I87">
            <v>6066</v>
          </cell>
          <cell r="J87" t="str">
            <v>05</v>
          </cell>
          <cell r="K87" t="str">
            <v>6066 05</v>
          </cell>
        </row>
        <row r="88">
          <cell r="D88" t="str">
            <v>Convencion 6067</v>
          </cell>
          <cell r="E88" t="str">
            <v>A6067 06</v>
          </cell>
          <cell r="F88">
            <v>6067</v>
          </cell>
          <cell r="H88">
            <v>616</v>
          </cell>
          <cell r="I88">
            <v>6067</v>
          </cell>
          <cell r="J88" t="str">
            <v>06</v>
          </cell>
          <cell r="K88" t="str">
            <v>6067 06</v>
          </cell>
        </row>
        <row r="89">
          <cell r="D89" t="str">
            <v>Convencion 6067</v>
          </cell>
          <cell r="E89" t="str">
            <v>A6067 07</v>
          </cell>
          <cell r="H89">
            <v>616</v>
          </cell>
          <cell r="I89">
            <v>6067</v>
          </cell>
          <cell r="J89" t="str">
            <v>06</v>
          </cell>
          <cell r="K89" t="str">
            <v>6067 06</v>
          </cell>
        </row>
        <row r="90">
          <cell r="D90" t="str">
            <v>Convencion 6067</v>
          </cell>
          <cell r="E90" t="str">
            <v>A606706</v>
          </cell>
          <cell r="F90">
            <v>6067</v>
          </cell>
          <cell r="H90">
            <v>616</v>
          </cell>
          <cell r="I90">
            <v>6067</v>
          </cell>
          <cell r="J90" t="str">
            <v>06</v>
          </cell>
          <cell r="K90" t="str">
            <v>6067 06</v>
          </cell>
        </row>
        <row r="91">
          <cell r="D91" t="str">
            <v>Convencion 6067</v>
          </cell>
          <cell r="E91" t="str">
            <v>A606707</v>
          </cell>
          <cell r="H91">
            <v>616</v>
          </cell>
          <cell r="I91">
            <v>6067</v>
          </cell>
          <cell r="J91" t="str">
            <v>06</v>
          </cell>
          <cell r="K91" t="str">
            <v>6067 06</v>
          </cell>
        </row>
        <row r="92">
          <cell r="D92" t="str">
            <v>Convencion 6068 2</v>
          </cell>
          <cell r="E92" t="str">
            <v>A606802</v>
          </cell>
          <cell r="F92">
            <v>6068</v>
          </cell>
          <cell r="H92">
            <v>615</v>
          </cell>
          <cell r="I92">
            <v>6068</v>
          </cell>
          <cell r="J92" t="str">
            <v>02</v>
          </cell>
          <cell r="K92" t="str">
            <v>6068 02</v>
          </cell>
        </row>
        <row r="93">
          <cell r="D93" t="str">
            <v>Convencion 6068 2</v>
          </cell>
          <cell r="E93" t="str">
            <v>A6068 02</v>
          </cell>
          <cell r="H93">
            <v>615</v>
          </cell>
          <cell r="I93">
            <v>6068</v>
          </cell>
          <cell r="J93" t="str">
            <v>02</v>
          </cell>
          <cell r="K93" t="str">
            <v>6068 02</v>
          </cell>
        </row>
        <row r="94">
          <cell r="D94" t="str">
            <v>Convencion 6068 3</v>
          </cell>
          <cell r="E94" t="str">
            <v>A606803</v>
          </cell>
          <cell r="H94">
            <v>615</v>
          </cell>
          <cell r="I94">
            <v>6068</v>
          </cell>
          <cell r="J94" t="str">
            <v>03</v>
          </cell>
          <cell r="K94" t="str">
            <v>6068 03</v>
          </cell>
        </row>
        <row r="95">
          <cell r="D95" t="str">
            <v>Convencion 6068 3</v>
          </cell>
          <cell r="E95" t="str">
            <v>A6068 03</v>
          </cell>
          <cell r="H95">
            <v>615</v>
          </cell>
          <cell r="I95">
            <v>6068</v>
          </cell>
          <cell r="J95" t="str">
            <v>03</v>
          </cell>
          <cell r="K95" t="str">
            <v>6068 03</v>
          </cell>
        </row>
        <row r="96">
          <cell r="D96" t="str">
            <v>Convencion 6069</v>
          </cell>
          <cell r="E96" t="str">
            <v>A6069A</v>
          </cell>
          <cell r="F96">
            <v>6069</v>
          </cell>
          <cell r="G96">
            <v>6174</v>
          </cell>
          <cell r="H96">
            <v>617</v>
          </cell>
          <cell r="I96">
            <v>6069</v>
          </cell>
          <cell r="J96" t="str">
            <v>A</v>
          </cell>
          <cell r="K96" t="str">
            <v>6069 A</v>
          </cell>
        </row>
        <row r="97">
          <cell r="D97" t="str">
            <v>Convencion 6070</v>
          </cell>
          <cell r="E97" t="str">
            <v>A6070A</v>
          </cell>
          <cell r="F97">
            <v>6070</v>
          </cell>
          <cell r="G97">
            <v>6175</v>
          </cell>
          <cell r="H97">
            <v>617</v>
          </cell>
          <cell r="I97">
            <v>6070</v>
          </cell>
          <cell r="J97" t="str">
            <v>A</v>
          </cell>
          <cell r="K97" t="str">
            <v>6070 A</v>
          </cell>
        </row>
        <row r="98">
          <cell r="D98" t="str">
            <v>Convencion 6071</v>
          </cell>
          <cell r="E98" t="str">
            <v>A6071A</v>
          </cell>
          <cell r="F98">
            <v>6071</v>
          </cell>
          <cell r="G98">
            <v>6176</v>
          </cell>
          <cell r="H98">
            <v>617</v>
          </cell>
          <cell r="I98">
            <v>6071</v>
          </cell>
          <cell r="J98" t="str">
            <v>A</v>
          </cell>
          <cell r="K98" t="str">
            <v>6071 A</v>
          </cell>
        </row>
        <row r="99">
          <cell r="D99" t="str">
            <v>Convencion 6072</v>
          </cell>
          <cell r="E99" t="str">
            <v>A6072A</v>
          </cell>
          <cell r="F99">
            <v>6072</v>
          </cell>
          <cell r="G99">
            <v>6177</v>
          </cell>
          <cell r="H99">
            <v>617</v>
          </cell>
          <cell r="I99">
            <v>6072</v>
          </cell>
          <cell r="J99" t="str">
            <v>A</v>
          </cell>
          <cell r="K99" t="str">
            <v>6072 A</v>
          </cell>
        </row>
        <row r="100">
          <cell r="D100" t="str">
            <v>Convencion 6073</v>
          </cell>
          <cell r="E100" t="str">
            <v>A6073A</v>
          </cell>
          <cell r="F100">
            <v>6073</v>
          </cell>
          <cell r="H100">
            <v>605</v>
          </cell>
          <cell r="I100">
            <v>6073</v>
          </cell>
          <cell r="J100" t="str">
            <v>A</v>
          </cell>
          <cell r="K100" t="str">
            <v>6073 A</v>
          </cell>
        </row>
        <row r="101">
          <cell r="D101" t="str">
            <v>Convencion 6074</v>
          </cell>
          <cell r="E101" t="str">
            <v>A6074A</v>
          </cell>
          <cell r="F101">
            <v>6074</v>
          </cell>
          <cell r="H101">
            <v>605</v>
          </cell>
          <cell r="I101">
            <v>6074</v>
          </cell>
          <cell r="J101" t="str">
            <v>A</v>
          </cell>
          <cell r="K101" t="str">
            <v>6074 A</v>
          </cell>
        </row>
        <row r="102">
          <cell r="D102" t="str">
            <v>Convencion 6075</v>
          </cell>
          <cell r="E102" t="str">
            <v>A6075A</v>
          </cell>
          <cell r="F102">
            <v>6075</v>
          </cell>
          <cell r="H102">
            <v>605</v>
          </cell>
          <cell r="I102">
            <v>6075</v>
          </cell>
          <cell r="J102" t="str">
            <v>A</v>
          </cell>
          <cell r="K102" t="str">
            <v>6075 A</v>
          </cell>
        </row>
        <row r="103">
          <cell r="D103" t="str">
            <v>Convencion 6076</v>
          </cell>
          <cell r="E103" t="str">
            <v>A6076A</v>
          </cell>
          <cell r="F103">
            <v>6076</v>
          </cell>
          <cell r="H103">
            <v>605</v>
          </cell>
          <cell r="I103">
            <v>6076</v>
          </cell>
          <cell r="J103" t="str">
            <v>A</v>
          </cell>
          <cell r="K103" t="str">
            <v>6076 A</v>
          </cell>
        </row>
        <row r="104">
          <cell r="D104" t="str">
            <v>Convencion 6077 A</v>
          </cell>
          <cell r="E104" t="str">
            <v>A6077A</v>
          </cell>
          <cell r="F104">
            <v>6077</v>
          </cell>
          <cell r="H104">
            <v>618</v>
          </cell>
          <cell r="I104">
            <v>6077</v>
          </cell>
          <cell r="J104" t="str">
            <v>A</v>
          </cell>
          <cell r="K104" t="str">
            <v>6077 A</v>
          </cell>
        </row>
        <row r="105">
          <cell r="D105" t="str">
            <v>Convencion 6077 B</v>
          </cell>
          <cell r="E105" t="str">
            <v>A6077B</v>
          </cell>
          <cell r="H105">
            <v>618</v>
          </cell>
          <cell r="I105">
            <v>6077</v>
          </cell>
          <cell r="J105" t="str">
            <v>B</v>
          </cell>
          <cell r="K105" t="str">
            <v>6077 B</v>
          </cell>
        </row>
        <row r="106">
          <cell r="D106" t="str">
            <v>Convencion 6078</v>
          </cell>
          <cell r="E106" t="str">
            <v>A6078A</v>
          </cell>
          <cell r="F106">
            <v>6078</v>
          </cell>
          <cell r="H106">
            <v>618</v>
          </cell>
          <cell r="I106">
            <v>6078</v>
          </cell>
          <cell r="J106">
            <v>1</v>
          </cell>
          <cell r="K106" t="str">
            <v>6078 1</v>
          </cell>
        </row>
        <row r="107">
          <cell r="D107" t="str">
            <v>Convencion 6079</v>
          </cell>
          <cell r="E107" t="str">
            <v>A6079A</v>
          </cell>
          <cell r="H107">
            <v>618</v>
          </cell>
          <cell r="I107">
            <v>6079</v>
          </cell>
          <cell r="J107">
            <v>2</v>
          </cell>
          <cell r="K107" t="str">
            <v>6079 2</v>
          </cell>
        </row>
        <row r="108">
          <cell r="D108" t="str">
            <v>Convencion 6081</v>
          </cell>
          <cell r="E108" t="str">
            <v>A60810</v>
          </cell>
          <cell r="F108">
            <v>6081</v>
          </cell>
          <cell r="H108">
            <v>603</v>
          </cell>
          <cell r="I108">
            <v>6081</v>
          </cell>
          <cell r="J108">
            <v>0</v>
          </cell>
          <cell r="K108" t="str">
            <v>6081 0</v>
          </cell>
        </row>
        <row r="109">
          <cell r="D109" t="str">
            <v>Convencion 6081</v>
          </cell>
          <cell r="E109" t="str">
            <v>A6081A</v>
          </cell>
          <cell r="F109">
            <v>6081</v>
          </cell>
          <cell r="H109">
            <v>603</v>
          </cell>
          <cell r="I109">
            <v>6081</v>
          </cell>
          <cell r="J109">
            <v>0</v>
          </cell>
          <cell r="K109" t="str">
            <v>6081 0</v>
          </cell>
        </row>
        <row r="110">
          <cell r="D110" t="str">
            <v>Convencion 6082</v>
          </cell>
          <cell r="E110" t="str">
            <v>A6082A</v>
          </cell>
          <cell r="F110">
            <v>6082</v>
          </cell>
          <cell r="H110">
            <v>607</v>
          </cell>
          <cell r="I110">
            <v>6082</v>
          </cell>
          <cell r="J110">
            <v>0</v>
          </cell>
          <cell r="K110" t="str">
            <v>6082 0</v>
          </cell>
        </row>
        <row r="111">
          <cell r="D111" t="str">
            <v>Convencion 6083</v>
          </cell>
          <cell r="E111" t="str">
            <v>A60830</v>
          </cell>
          <cell r="F111">
            <v>6083</v>
          </cell>
          <cell r="H111">
            <v>607</v>
          </cell>
          <cell r="I111">
            <v>6083</v>
          </cell>
          <cell r="J111">
            <v>0</v>
          </cell>
          <cell r="K111" t="str">
            <v>6083 0</v>
          </cell>
        </row>
        <row r="112">
          <cell r="D112" t="str">
            <v>Convencion 6083</v>
          </cell>
          <cell r="E112" t="str">
            <v>A6083A</v>
          </cell>
          <cell r="F112">
            <v>6083</v>
          </cell>
          <cell r="H112">
            <v>607</v>
          </cell>
          <cell r="I112">
            <v>6083</v>
          </cell>
          <cell r="J112">
            <v>0</v>
          </cell>
          <cell r="K112" t="str">
            <v>6083 0</v>
          </cell>
        </row>
        <row r="113">
          <cell r="D113" t="str">
            <v>Convencion 6084 0</v>
          </cell>
          <cell r="E113" t="str">
            <v>A6084 00</v>
          </cell>
          <cell r="H113">
            <v>611</v>
          </cell>
          <cell r="I113">
            <v>6084</v>
          </cell>
          <cell r="J113">
            <v>0</v>
          </cell>
          <cell r="K113" t="str">
            <v>6084 0</v>
          </cell>
        </row>
        <row r="114">
          <cell r="D114" t="str">
            <v>Convencion 6084 0</v>
          </cell>
          <cell r="E114" t="str">
            <v>A6084 0</v>
          </cell>
          <cell r="H114">
            <v>611</v>
          </cell>
          <cell r="I114">
            <v>6084</v>
          </cell>
          <cell r="J114">
            <v>0</v>
          </cell>
          <cell r="K114" t="str">
            <v>6084 0</v>
          </cell>
        </row>
        <row r="115">
          <cell r="D115" t="str">
            <v>Convencion 6084 1</v>
          </cell>
          <cell r="E115" t="str">
            <v>A6084 01</v>
          </cell>
          <cell r="F115">
            <v>6084</v>
          </cell>
          <cell r="H115">
            <v>611</v>
          </cell>
          <cell r="I115">
            <v>6084</v>
          </cell>
          <cell r="J115">
            <v>1</v>
          </cell>
          <cell r="K115" t="str">
            <v>6084 1</v>
          </cell>
        </row>
        <row r="116">
          <cell r="D116" t="str">
            <v>Convencion 6084 1</v>
          </cell>
          <cell r="E116" t="str">
            <v>A6084 1</v>
          </cell>
          <cell r="F116">
            <v>6084</v>
          </cell>
          <cell r="H116">
            <v>611</v>
          </cell>
          <cell r="I116">
            <v>6084</v>
          </cell>
          <cell r="J116">
            <v>1</v>
          </cell>
          <cell r="K116" t="str">
            <v>6084 1</v>
          </cell>
        </row>
        <row r="117">
          <cell r="D117" t="str">
            <v>Convencion 6085 A</v>
          </cell>
          <cell r="E117" t="str">
            <v>A6085A</v>
          </cell>
          <cell r="F117">
            <v>6085</v>
          </cell>
          <cell r="H117">
            <v>610</v>
          </cell>
          <cell r="I117">
            <v>6085</v>
          </cell>
          <cell r="J117" t="str">
            <v>A</v>
          </cell>
          <cell r="K117" t="str">
            <v>6085 A</v>
          </cell>
        </row>
        <row r="118">
          <cell r="D118" t="str">
            <v>Convencion 6086 A</v>
          </cell>
          <cell r="E118" t="str">
            <v>A6086A</v>
          </cell>
          <cell r="F118">
            <v>6086</v>
          </cell>
          <cell r="H118">
            <v>610</v>
          </cell>
          <cell r="I118">
            <v>6086</v>
          </cell>
          <cell r="J118" t="str">
            <v>A</v>
          </cell>
          <cell r="K118" t="str">
            <v>6086 A</v>
          </cell>
        </row>
        <row r="119">
          <cell r="D119" t="str">
            <v>Convencion 6087 A</v>
          </cell>
          <cell r="E119" t="str">
            <v>A6087A</v>
          </cell>
          <cell r="F119">
            <v>6087</v>
          </cell>
          <cell r="H119">
            <v>610</v>
          </cell>
          <cell r="I119">
            <v>6087</v>
          </cell>
          <cell r="J119" t="str">
            <v>A</v>
          </cell>
          <cell r="K119" t="str">
            <v>6087 A</v>
          </cell>
        </row>
        <row r="120">
          <cell r="D120" t="str">
            <v>Convencion 6088 A</v>
          </cell>
          <cell r="E120" t="str">
            <v>A6088A</v>
          </cell>
          <cell r="H120">
            <v>610</v>
          </cell>
          <cell r="I120">
            <v>6088</v>
          </cell>
          <cell r="J120" t="str">
            <v>A</v>
          </cell>
          <cell r="K120" t="str">
            <v>6088 A</v>
          </cell>
        </row>
        <row r="121">
          <cell r="D121" t="str">
            <v>Convencion 6089 A</v>
          </cell>
          <cell r="E121" t="str">
            <v>A6089A</v>
          </cell>
          <cell r="H121">
            <v>610</v>
          </cell>
          <cell r="I121">
            <v>6089</v>
          </cell>
          <cell r="J121" t="str">
            <v>A</v>
          </cell>
          <cell r="K121" t="str">
            <v>6089 A</v>
          </cell>
        </row>
        <row r="122">
          <cell r="D122" t="str">
            <v>Convencion 6090 A</v>
          </cell>
          <cell r="E122" t="str">
            <v>A6090A</v>
          </cell>
          <cell r="H122">
            <v>610</v>
          </cell>
          <cell r="I122">
            <v>6090</v>
          </cell>
          <cell r="J122" t="str">
            <v>A</v>
          </cell>
          <cell r="K122" t="str">
            <v>6090 A</v>
          </cell>
        </row>
        <row r="123">
          <cell r="D123" t="str">
            <v>Convencion 6092 A</v>
          </cell>
          <cell r="E123" t="str">
            <v>A6092A</v>
          </cell>
          <cell r="H123">
            <v>610</v>
          </cell>
          <cell r="I123">
            <v>6092</v>
          </cell>
          <cell r="J123" t="str">
            <v>A</v>
          </cell>
          <cell r="K123" t="str">
            <v>6092 A</v>
          </cell>
        </row>
        <row r="124">
          <cell r="D124" t="str">
            <v>Convencion 6093</v>
          </cell>
          <cell r="E124" t="str">
            <v>A6093A</v>
          </cell>
          <cell r="H124">
            <v>607</v>
          </cell>
          <cell r="I124">
            <v>6093</v>
          </cell>
          <cell r="J124">
            <v>1</v>
          </cell>
          <cell r="K124" t="str">
            <v>6093 1</v>
          </cell>
        </row>
        <row r="125">
          <cell r="D125" t="str">
            <v>Convencion 6094 A</v>
          </cell>
          <cell r="E125" t="str">
            <v>A6094A</v>
          </cell>
          <cell r="H125">
            <v>605</v>
          </cell>
          <cell r="I125">
            <v>6094</v>
          </cell>
          <cell r="J125" t="str">
            <v>A</v>
          </cell>
          <cell r="K125" t="str">
            <v>6094 A</v>
          </cell>
        </row>
        <row r="126">
          <cell r="D126" t="str">
            <v>Convencion 6094 B</v>
          </cell>
          <cell r="E126" t="str">
            <v>A6094B</v>
          </cell>
          <cell r="F126">
            <v>6094</v>
          </cell>
          <cell r="H126">
            <v>605</v>
          </cell>
          <cell r="I126">
            <v>6094</v>
          </cell>
          <cell r="J126" t="str">
            <v>B</v>
          </cell>
          <cell r="K126" t="str">
            <v>6094 B</v>
          </cell>
        </row>
        <row r="127">
          <cell r="D127" t="str">
            <v>Convencion 6095 A</v>
          </cell>
          <cell r="E127" t="str">
            <v>R6095A</v>
          </cell>
          <cell r="F127" t="str">
            <v>6095 A</v>
          </cell>
          <cell r="H127">
            <v>620</v>
          </cell>
          <cell r="I127">
            <v>6095</v>
          </cell>
          <cell r="J127" t="str">
            <v>A</v>
          </cell>
          <cell r="K127" t="str">
            <v>6095 A</v>
          </cell>
        </row>
        <row r="128">
          <cell r="D128" t="str">
            <v>Convencion 6095 B</v>
          </cell>
          <cell r="E128" t="str">
            <v>R6095B</v>
          </cell>
          <cell r="F128" t="str">
            <v>6095 B</v>
          </cell>
          <cell r="H128">
            <v>620</v>
          </cell>
          <cell r="I128">
            <v>6095</v>
          </cell>
          <cell r="J128" t="str">
            <v>B</v>
          </cell>
          <cell r="K128" t="str">
            <v>6095 B</v>
          </cell>
        </row>
        <row r="129">
          <cell r="D129" t="str">
            <v>Convencion 6098</v>
          </cell>
          <cell r="E129" t="str">
            <v>A6098A</v>
          </cell>
          <cell r="H129">
            <v>601</v>
          </cell>
          <cell r="I129">
            <v>6098</v>
          </cell>
          <cell r="J129" t="str">
            <v>A</v>
          </cell>
          <cell r="K129" t="str">
            <v>6098 A</v>
          </cell>
        </row>
        <row r="130">
          <cell r="D130" t="str">
            <v>Convencion 6101</v>
          </cell>
          <cell r="E130" t="str">
            <v>A61011</v>
          </cell>
          <cell r="F130">
            <v>6101</v>
          </cell>
          <cell r="H130">
            <v>615</v>
          </cell>
          <cell r="I130">
            <v>6101</v>
          </cell>
          <cell r="J130">
            <v>1</v>
          </cell>
          <cell r="K130" t="str">
            <v>6101 1</v>
          </cell>
        </row>
        <row r="131">
          <cell r="D131" t="str">
            <v>Convencion 6101</v>
          </cell>
          <cell r="E131" t="str">
            <v>A61012</v>
          </cell>
          <cell r="F131">
            <v>6101</v>
          </cell>
          <cell r="H131">
            <v>615</v>
          </cell>
          <cell r="I131">
            <v>6101</v>
          </cell>
          <cell r="J131">
            <v>2</v>
          </cell>
          <cell r="K131" t="str">
            <v>6101 2</v>
          </cell>
        </row>
        <row r="132">
          <cell r="D132" t="str">
            <v>Convencion 6102</v>
          </cell>
          <cell r="E132" t="str">
            <v>A6102A</v>
          </cell>
          <cell r="K132" t="str">
            <v xml:space="preserve"> </v>
          </cell>
        </row>
        <row r="133">
          <cell r="D133" t="str">
            <v>Convencion 6103</v>
          </cell>
          <cell r="E133" t="str">
            <v>A6103A</v>
          </cell>
          <cell r="K133" t="str">
            <v xml:space="preserve"> </v>
          </cell>
        </row>
        <row r="134">
          <cell r="D134" t="str">
            <v>Convencion 6104</v>
          </cell>
          <cell r="E134" t="str">
            <v>A6104A</v>
          </cell>
          <cell r="K134" t="str">
            <v xml:space="preserve"> </v>
          </cell>
        </row>
        <row r="135">
          <cell r="D135" t="str">
            <v>Convencion 6105</v>
          </cell>
          <cell r="E135" t="str">
            <v>A61051</v>
          </cell>
          <cell r="F135">
            <v>6105</v>
          </cell>
          <cell r="H135">
            <v>624</v>
          </cell>
          <cell r="I135">
            <v>6105</v>
          </cell>
          <cell r="J135">
            <v>1</v>
          </cell>
          <cell r="K135" t="str">
            <v>6105 1</v>
          </cell>
        </row>
        <row r="136">
          <cell r="D136" t="str">
            <v>Convencion 6106</v>
          </cell>
          <cell r="E136" t="str">
            <v>A6106A</v>
          </cell>
          <cell r="F136">
            <v>6106</v>
          </cell>
          <cell r="H136">
            <v>611</v>
          </cell>
          <cell r="I136">
            <v>6106</v>
          </cell>
          <cell r="J136" t="str">
            <v>A</v>
          </cell>
          <cell r="K136" t="str">
            <v>6106 A</v>
          </cell>
        </row>
        <row r="137">
          <cell r="D137" t="str">
            <v>Convencion 6107</v>
          </cell>
          <cell r="E137" t="str">
            <v>A6107A</v>
          </cell>
          <cell r="F137">
            <v>6107</v>
          </cell>
          <cell r="H137">
            <v>611</v>
          </cell>
          <cell r="I137">
            <v>6107</v>
          </cell>
          <cell r="J137" t="str">
            <v>A</v>
          </cell>
          <cell r="K137" t="str">
            <v>6107 A</v>
          </cell>
        </row>
        <row r="138">
          <cell r="D138" t="str">
            <v>Convencion 6108</v>
          </cell>
          <cell r="E138" t="str">
            <v>A6108A</v>
          </cell>
          <cell r="K138" t="str">
            <v xml:space="preserve"> </v>
          </cell>
        </row>
        <row r="139">
          <cell r="D139" t="str">
            <v>Convencion 6109</v>
          </cell>
          <cell r="E139" t="str">
            <v>A6109A</v>
          </cell>
          <cell r="K139" t="str">
            <v xml:space="preserve"> </v>
          </cell>
        </row>
        <row r="140">
          <cell r="D140" t="str">
            <v>Convencion 6111</v>
          </cell>
          <cell r="E140" t="str">
            <v>A6111A</v>
          </cell>
          <cell r="F140">
            <v>6111</v>
          </cell>
          <cell r="H140">
            <v>623</v>
          </cell>
          <cell r="I140">
            <v>6111</v>
          </cell>
          <cell r="J140">
            <v>1</v>
          </cell>
          <cell r="K140" t="str">
            <v>6111 1</v>
          </cell>
        </row>
        <row r="141">
          <cell r="D141" t="str">
            <v>Convencion 6112</v>
          </cell>
          <cell r="E141" t="str">
            <v>A6112A</v>
          </cell>
          <cell r="H141">
            <v>623</v>
          </cell>
          <cell r="I141">
            <v>6112</v>
          </cell>
          <cell r="J141">
            <v>1</v>
          </cell>
          <cell r="K141" t="str">
            <v>6112 1</v>
          </cell>
        </row>
        <row r="142">
          <cell r="D142" t="str">
            <v>Convencion 6113</v>
          </cell>
          <cell r="E142" t="str">
            <v>A6113A</v>
          </cell>
          <cell r="F142">
            <v>6113</v>
          </cell>
          <cell r="H142">
            <v>623</v>
          </cell>
          <cell r="I142">
            <v>6113</v>
          </cell>
          <cell r="J142">
            <v>1</v>
          </cell>
          <cell r="K142" t="str">
            <v>6113 1</v>
          </cell>
        </row>
        <row r="143">
          <cell r="D143" t="str">
            <v>Convencion 6114</v>
          </cell>
          <cell r="E143" t="str">
            <v>A6114A</v>
          </cell>
          <cell r="F143">
            <v>6114</v>
          </cell>
          <cell r="H143">
            <v>623</v>
          </cell>
          <cell r="I143">
            <v>6114</v>
          </cell>
          <cell r="J143">
            <v>1</v>
          </cell>
          <cell r="K143" t="str">
            <v>6114 1</v>
          </cell>
        </row>
        <row r="144">
          <cell r="D144" t="str">
            <v>Convencion 6111</v>
          </cell>
          <cell r="E144" t="str">
            <v>A61111</v>
          </cell>
          <cell r="F144">
            <v>6111</v>
          </cell>
          <cell r="H144">
            <v>623</v>
          </cell>
          <cell r="I144">
            <v>6111</v>
          </cell>
          <cell r="J144">
            <v>1</v>
          </cell>
          <cell r="K144" t="str">
            <v>6111 1</v>
          </cell>
        </row>
        <row r="145">
          <cell r="D145" t="str">
            <v>Convencion 6112</v>
          </cell>
          <cell r="E145" t="str">
            <v>A61121</v>
          </cell>
          <cell r="H145">
            <v>623</v>
          </cell>
          <cell r="I145">
            <v>6112</v>
          </cell>
          <cell r="J145">
            <v>1</v>
          </cell>
          <cell r="K145" t="str">
            <v>6112 1</v>
          </cell>
        </row>
        <row r="146">
          <cell r="D146" t="str">
            <v>Convencion 6113</v>
          </cell>
          <cell r="E146" t="str">
            <v>A61131</v>
          </cell>
          <cell r="F146">
            <v>6113</v>
          </cell>
          <cell r="H146">
            <v>623</v>
          </cell>
          <cell r="I146">
            <v>6113</v>
          </cell>
          <cell r="J146">
            <v>1</v>
          </cell>
          <cell r="K146" t="str">
            <v>6113 1</v>
          </cell>
        </row>
        <row r="147">
          <cell r="D147" t="str">
            <v>Convencion 6114</v>
          </cell>
          <cell r="E147" t="str">
            <v>A61141</v>
          </cell>
          <cell r="F147">
            <v>6114</v>
          </cell>
          <cell r="H147">
            <v>623</v>
          </cell>
          <cell r="I147">
            <v>6114</v>
          </cell>
          <cell r="J147">
            <v>1</v>
          </cell>
          <cell r="K147" t="str">
            <v>6114 1</v>
          </cell>
        </row>
        <row r="148">
          <cell r="D148" t="str">
            <v>Convencion 6116</v>
          </cell>
          <cell r="E148" t="str">
            <v>A6116A</v>
          </cell>
          <cell r="K148" t="str">
            <v xml:space="preserve"> </v>
          </cell>
        </row>
        <row r="149">
          <cell r="D149" t="str">
            <v>Convencion 6117</v>
          </cell>
          <cell r="E149" t="str">
            <v>A6117A</v>
          </cell>
          <cell r="F149">
            <v>6117</v>
          </cell>
          <cell r="H149">
            <v>601</v>
          </cell>
          <cell r="I149">
            <v>6117</v>
          </cell>
          <cell r="J149">
            <v>1</v>
          </cell>
          <cell r="K149" t="str">
            <v>6117 1</v>
          </cell>
        </row>
        <row r="150">
          <cell r="D150" t="str">
            <v>Convencion 6118</v>
          </cell>
          <cell r="E150" t="str">
            <v>A6118A</v>
          </cell>
          <cell r="F150">
            <v>6118</v>
          </cell>
          <cell r="H150">
            <v>624</v>
          </cell>
          <cell r="I150">
            <v>6118</v>
          </cell>
          <cell r="J150">
            <v>1</v>
          </cell>
          <cell r="K150" t="str">
            <v>6118 1</v>
          </cell>
        </row>
        <row r="151">
          <cell r="D151" t="str">
            <v>Convencion 6118</v>
          </cell>
          <cell r="E151" t="str">
            <v>A61181</v>
          </cell>
          <cell r="F151">
            <v>6118</v>
          </cell>
          <cell r="H151">
            <v>624</v>
          </cell>
          <cell r="I151">
            <v>6118</v>
          </cell>
          <cell r="J151">
            <v>1</v>
          </cell>
          <cell r="K151" t="str">
            <v>6118 1</v>
          </cell>
        </row>
        <row r="152">
          <cell r="D152" t="str">
            <v>Convencion 6119</v>
          </cell>
          <cell r="E152" t="str">
            <v>A6119A</v>
          </cell>
          <cell r="F152">
            <v>6119</v>
          </cell>
          <cell r="H152">
            <v>627</v>
          </cell>
          <cell r="I152">
            <v>6119</v>
          </cell>
          <cell r="J152" t="str">
            <v>A</v>
          </cell>
          <cell r="K152" t="str">
            <v>6119 A</v>
          </cell>
        </row>
        <row r="153">
          <cell r="D153" t="str">
            <v>Convencion 6121</v>
          </cell>
          <cell r="E153" t="str">
            <v>A6121A</v>
          </cell>
          <cell r="K153" t="str">
            <v xml:space="preserve"> </v>
          </cell>
        </row>
        <row r="154">
          <cell r="D154" t="str">
            <v>Convencion 6122</v>
          </cell>
          <cell r="E154" t="str">
            <v>R6122A</v>
          </cell>
          <cell r="H154">
            <v>628</v>
          </cell>
          <cell r="I154">
            <v>6122</v>
          </cell>
          <cell r="J154" t="str">
            <v>A</v>
          </cell>
          <cell r="K154" t="str">
            <v>6122 A</v>
          </cell>
        </row>
        <row r="155">
          <cell r="D155" t="str">
            <v>Convencion 6122</v>
          </cell>
          <cell r="F155">
            <v>6122</v>
          </cell>
          <cell r="H155">
            <v>628</v>
          </cell>
          <cell r="I155">
            <v>6122</v>
          </cell>
          <cell r="J155" t="str">
            <v>A</v>
          </cell>
          <cell r="K155" t="str">
            <v>6122 A</v>
          </cell>
        </row>
        <row r="156">
          <cell r="D156" t="str">
            <v>Convencion 6123</v>
          </cell>
          <cell r="E156" t="str">
            <v>R6123A</v>
          </cell>
          <cell r="F156">
            <v>6123</v>
          </cell>
          <cell r="H156">
            <v>628</v>
          </cell>
          <cell r="I156">
            <v>6123</v>
          </cell>
          <cell r="J156" t="str">
            <v>A</v>
          </cell>
          <cell r="K156" t="str">
            <v>6123 A</v>
          </cell>
        </row>
        <row r="157">
          <cell r="D157" t="str">
            <v>Convencion 6123</v>
          </cell>
          <cell r="F157">
            <v>6123</v>
          </cell>
          <cell r="H157">
            <v>628</v>
          </cell>
          <cell r="I157">
            <v>6123</v>
          </cell>
          <cell r="J157" t="str">
            <v>A</v>
          </cell>
          <cell r="K157" t="str">
            <v>6123 A</v>
          </cell>
        </row>
        <row r="158">
          <cell r="D158" t="str">
            <v>Convencion 6124</v>
          </cell>
          <cell r="E158" t="str">
            <v>R6124A</v>
          </cell>
          <cell r="F158">
            <v>6124</v>
          </cell>
          <cell r="H158">
            <v>628</v>
          </cell>
          <cell r="I158">
            <v>6124</v>
          </cell>
          <cell r="J158" t="str">
            <v>A</v>
          </cell>
          <cell r="K158" t="str">
            <v>6124 A</v>
          </cell>
        </row>
        <row r="159">
          <cell r="D159" t="str">
            <v>Convencion 6124</v>
          </cell>
          <cell r="F159">
            <v>6124</v>
          </cell>
          <cell r="H159">
            <v>628</v>
          </cell>
          <cell r="I159">
            <v>6124</v>
          </cell>
          <cell r="J159" t="str">
            <v>A</v>
          </cell>
          <cell r="K159" t="str">
            <v>6124 A</v>
          </cell>
        </row>
        <row r="160">
          <cell r="D160" t="str">
            <v>Convencion 6125</v>
          </cell>
          <cell r="E160" t="str">
            <v>R6125A</v>
          </cell>
          <cell r="F160">
            <v>6125</v>
          </cell>
          <cell r="H160">
            <v>628</v>
          </cell>
          <cell r="I160">
            <v>6125</v>
          </cell>
          <cell r="J160" t="str">
            <v>A</v>
          </cell>
          <cell r="K160" t="str">
            <v>6125 A</v>
          </cell>
        </row>
        <row r="161">
          <cell r="D161" t="str">
            <v>Convencion 6125</v>
          </cell>
          <cell r="F161">
            <v>6125</v>
          </cell>
          <cell r="H161">
            <v>628</v>
          </cell>
          <cell r="I161">
            <v>6125</v>
          </cell>
          <cell r="J161" t="str">
            <v>A</v>
          </cell>
          <cell r="K161" t="str">
            <v>6125 A</v>
          </cell>
        </row>
        <row r="162">
          <cell r="D162" t="str">
            <v>Convencion 6126</v>
          </cell>
          <cell r="E162" t="str">
            <v>A6126A</v>
          </cell>
          <cell r="F162">
            <v>6126</v>
          </cell>
          <cell r="H162">
            <v>627</v>
          </cell>
          <cell r="I162">
            <v>6126</v>
          </cell>
          <cell r="J162" t="str">
            <v>A</v>
          </cell>
          <cell r="K162" t="str">
            <v>6126 A</v>
          </cell>
        </row>
        <row r="163">
          <cell r="D163" t="str">
            <v>Convencion 6127</v>
          </cell>
          <cell r="E163" t="str">
            <v>A6127A</v>
          </cell>
          <cell r="F163">
            <v>6127</v>
          </cell>
          <cell r="H163">
            <v>630</v>
          </cell>
          <cell r="I163">
            <v>6127</v>
          </cell>
          <cell r="J163" t="str">
            <v>A</v>
          </cell>
          <cell r="K163" t="str">
            <v>6127 A</v>
          </cell>
        </row>
        <row r="164">
          <cell r="D164" t="str">
            <v>Convencion 6128</v>
          </cell>
          <cell r="E164" t="str">
            <v>A6128A</v>
          </cell>
          <cell r="F164">
            <v>6128</v>
          </cell>
          <cell r="H164">
            <v>630</v>
          </cell>
          <cell r="I164">
            <v>6128</v>
          </cell>
          <cell r="J164" t="str">
            <v>A</v>
          </cell>
          <cell r="K164" t="str">
            <v>6128 A</v>
          </cell>
        </row>
        <row r="165">
          <cell r="D165" t="str">
            <v>Convencion 6129</v>
          </cell>
          <cell r="E165" t="str">
            <v>A6129A</v>
          </cell>
          <cell r="K165" t="str">
            <v xml:space="preserve"> </v>
          </cell>
        </row>
        <row r="166">
          <cell r="D166" t="str">
            <v>Convencion 6130</v>
          </cell>
          <cell r="E166" t="str">
            <v>A6130A</v>
          </cell>
          <cell r="K166" t="str">
            <v xml:space="preserve"> </v>
          </cell>
        </row>
        <row r="167">
          <cell r="D167" t="str">
            <v>Convencion 6131</v>
          </cell>
          <cell r="E167" t="str">
            <v>A6131A</v>
          </cell>
          <cell r="F167">
            <v>6131</v>
          </cell>
          <cell r="H167">
            <v>605</v>
          </cell>
          <cell r="I167">
            <v>6131</v>
          </cell>
          <cell r="J167" t="str">
            <v>A</v>
          </cell>
          <cell r="K167" t="str">
            <v>6131 A</v>
          </cell>
        </row>
        <row r="168">
          <cell r="D168" t="str">
            <v>Convencion 6132</v>
          </cell>
          <cell r="E168" t="str">
            <v>A6132A</v>
          </cell>
          <cell r="H168">
            <v>605</v>
          </cell>
          <cell r="I168">
            <v>6132</v>
          </cell>
          <cell r="J168" t="str">
            <v>A</v>
          </cell>
          <cell r="K168" t="str">
            <v>6132 A</v>
          </cell>
        </row>
        <row r="169">
          <cell r="D169" t="str">
            <v>Convencion 6133</v>
          </cell>
          <cell r="E169" t="str">
            <v>A6133A</v>
          </cell>
          <cell r="F169">
            <v>6133</v>
          </cell>
          <cell r="H169">
            <v>611</v>
          </cell>
          <cell r="I169">
            <v>6133</v>
          </cell>
          <cell r="J169" t="str">
            <v>A</v>
          </cell>
          <cell r="K169" t="str">
            <v>6133 A</v>
          </cell>
        </row>
        <row r="170">
          <cell r="D170" t="str">
            <v>Convencion 6134</v>
          </cell>
          <cell r="E170" t="str">
            <v>A6134A</v>
          </cell>
          <cell r="F170">
            <v>6134</v>
          </cell>
          <cell r="H170">
            <v>631</v>
          </cell>
          <cell r="I170">
            <v>6134</v>
          </cell>
          <cell r="J170" t="str">
            <v>A</v>
          </cell>
          <cell r="K170" t="str">
            <v>6134 A</v>
          </cell>
        </row>
        <row r="171">
          <cell r="D171" t="str">
            <v>Convencion 6135</v>
          </cell>
          <cell r="E171" t="str">
            <v>A61351</v>
          </cell>
          <cell r="F171">
            <v>6135</v>
          </cell>
          <cell r="H171">
            <v>632</v>
          </cell>
          <cell r="I171">
            <v>6135</v>
          </cell>
          <cell r="J171">
            <v>1</v>
          </cell>
          <cell r="K171" t="str">
            <v>6135 1</v>
          </cell>
        </row>
        <row r="172">
          <cell r="D172" t="str">
            <v>Convencion 6135</v>
          </cell>
          <cell r="E172" t="str">
            <v>A6135A</v>
          </cell>
          <cell r="F172">
            <v>6135</v>
          </cell>
          <cell r="H172">
            <v>632</v>
          </cell>
          <cell r="I172">
            <v>6135</v>
          </cell>
          <cell r="J172">
            <v>1</v>
          </cell>
          <cell r="K172" t="str">
            <v>6135 1</v>
          </cell>
        </row>
        <row r="173">
          <cell r="D173" t="str">
            <v>Convencion 6135</v>
          </cell>
          <cell r="E173" t="str">
            <v>A61352</v>
          </cell>
          <cell r="F173">
            <v>6135</v>
          </cell>
          <cell r="H173">
            <v>632</v>
          </cell>
          <cell r="I173">
            <v>6135</v>
          </cell>
          <cell r="J173">
            <v>1</v>
          </cell>
          <cell r="K173" t="str">
            <v>6135 1</v>
          </cell>
        </row>
        <row r="174">
          <cell r="D174" t="str">
            <v>Convencion 6136</v>
          </cell>
          <cell r="E174" t="str">
            <v>A61361</v>
          </cell>
          <cell r="F174">
            <v>6136</v>
          </cell>
          <cell r="H174">
            <v>632</v>
          </cell>
          <cell r="I174">
            <v>6136</v>
          </cell>
          <cell r="J174">
            <v>1</v>
          </cell>
          <cell r="K174" t="str">
            <v>6136 1</v>
          </cell>
        </row>
        <row r="175">
          <cell r="D175" t="str">
            <v>Convencion 6136</v>
          </cell>
          <cell r="E175" t="str">
            <v>A6136A</v>
          </cell>
          <cell r="F175">
            <v>6136</v>
          </cell>
          <cell r="H175">
            <v>632</v>
          </cell>
          <cell r="I175">
            <v>6136</v>
          </cell>
          <cell r="J175">
            <v>1</v>
          </cell>
          <cell r="K175" t="str">
            <v>6136 1</v>
          </cell>
        </row>
        <row r="176">
          <cell r="D176" t="str">
            <v>Convencion 6137</v>
          </cell>
          <cell r="E176" t="str">
            <v>A6137A</v>
          </cell>
          <cell r="F176">
            <v>6137</v>
          </cell>
          <cell r="H176">
            <v>635</v>
          </cell>
          <cell r="I176">
            <v>6137</v>
          </cell>
          <cell r="J176" t="str">
            <v>A</v>
          </cell>
          <cell r="K176" t="str">
            <v>6137 A</v>
          </cell>
        </row>
        <row r="177">
          <cell r="D177" t="str">
            <v>Convencion 6138</v>
          </cell>
          <cell r="E177" t="str">
            <v>A6138A</v>
          </cell>
          <cell r="H177">
            <v>633</v>
          </cell>
          <cell r="I177">
            <v>6138</v>
          </cell>
          <cell r="J177" t="str">
            <v>A</v>
          </cell>
          <cell r="K177" t="str">
            <v>6138 A</v>
          </cell>
        </row>
        <row r="178">
          <cell r="D178" t="str">
            <v>Convencion 6139 A</v>
          </cell>
          <cell r="E178" t="str">
            <v>A6139A</v>
          </cell>
          <cell r="H178">
            <v>603</v>
          </cell>
          <cell r="I178">
            <v>6139</v>
          </cell>
          <cell r="J178" t="str">
            <v>A</v>
          </cell>
          <cell r="K178" t="str">
            <v>6139 A</v>
          </cell>
        </row>
        <row r="179">
          <cell r="D179" t="str">
            <v>Convencion 6139 B</v>
          </cell>
          <cell r="E179" t="str">
            <v>A6139B</v>
          </cell>
          <cell r="F179">
            <v>6139</v>
          </cell>
          <cell r="H179">
            <v>603</v>
          </cell>
          <cell r="I179">
            <v>6139</v>
          </cell>
          <cell r="J179" t="str">
            <v>B</v>
          </cell>
          <cell r="K179" t="str">
            <v>6139 B</v>
          </cell>
        </row>
        <row r="180">
          <cell r="D180" t="str">
            <v>Convencion 6140</v>
          </cell>
          <cell r="E180" t="str">
            <v>A6140A</v>
          </cell>
          <cell r="H180">
            <v>634</v>
          </cell>
          <cell r="I180">
            <v>6140</v>
          </cell>
          <cell r="J180">
            <v>1</v>
          </cell>
          <cell r="K180" t="str">
            <v>6140 1</v>
          </cell>
        </row>
        <row r="181">
          <cell r="D181" t="str">
            <v>Convencion 6140</v>
          </cell>
          <cell r="E181" t="str">
            <v>A61401</v>
          </cell>
          <cell r="H181">
            <v>634</v>
          </cell>
          <cell r="I181">
            <v>6140</v>
          </cell>
          <cell r="J181">
            <v>1</v>
          </cell>
          <cell r="K181" t="str">
            <v>6140 1</v>
          </cell>
        </row>
        <row r="182">
          <cell r="D182" t="str">
            <v>Convencion 6141 A</v>
          </cell>
          <cell r="E182" t="str">
            <v>A6141A</v>
          </cell>
          <cell r="F182">
            <v>6141</v>
          </cell>
          <cell r="H182">
            <v>636</v>
          </cell>
          <cell r="I182">
            <v>6141</v>
          </cell>
          <cell r="J182" t="str">
            <v>A</v>
          </cell>
          <cell r="K182" t="str">
            <v>6141 A</v>
          </cell>
        </row>
        <row r="183">
          <cell r="D183" t="str">
            <v>Convencion 6141 A</v>
          </cell>
          <cell r="E183" t="str">
            <v>A6141 01</v>
          </cell>
          <cell r="F183">
            <v>6141</v>
          </cell>
          <cell r="H183">
            <v>636</v>
          </cell>
          <cell r="I183">
            <v>6141</v>
          </cell>
          <cell r="J183" t="str">
            <v>A</v>
          </cell>
          <cell r="K183" t="str">
            <v>6141 A</v>
          </cell>
        </row>
        <row r="184">
          <cell r="D184" t="str">
            <v>Convencion 6141 B</v>
          </cell>
          <cell r="E184" t="str">
            <v>A6141B</v>
          </cell>
          <cell r="F184">
            <v>6212</v>
          </cell>
          <cell r="H184">
            <v>636</v>
          </cell>
          <cell r="I184">
            <v>6141</v>
          </cell>
          <cell r="J184" t="str">
            <v>B</v>
          </cell>
          <cell r="K184" t="str">
            <v>6141 B</v>
          </cell>
        </row>
        <row r="185">
          <cell r="D185" t="str">
            <v>Convencion 6141 B</v>
          </cell>
          <cell r="E185" t="str">
            <v>A6141 02</v>
          </cell>
          <cell r="F185">
            <v>6212</v>
          </cell>
          <cell r="H185">
            <v>636</v>
          </cell>
          <cell r="I185">
            <v>6141</v>
          </cell>
          <cell r="J185" t="str">
            <v>B</v>
          </cell>
          <cell r="K185" t="str">
            <v>6141 B</v>
          </cell>
        </row>
        <row r="186">
          <cell r="D186" t="str">
            <v>Convencion 6142</v>
          </cell>
          <cell r="E186" t="str">
            <v>R6142A</v>
          </cell>
          <cell r="F186">
            <v>6142</v>
          </cell>
          <cell r="H186">
            <v>620</v>
          </cell>
          <cell r="I186">
            <v>6142</v>
          </cell>
          <cell r="J186" t="str">
            <v>A</v>
          </cell>
          <cell r="K186" t="str">
            <v>6142 A</v>
          </cell>
        </row>
        <row r="187">
          <cell r="D187" t="str">
            <v>Convencion 6144 06</v>
          </cell>
          <cell r="E187" t="str">
            <v>A614406</v>
          </cell>
          <cell r="F187">
            <v>6144</v>
          </cell>
          <cell r="H187">
            <v>615</v>
          </cell>
          <cell r="I187">
            <v>6144</v>
          </cell>
          <cell r="J187" t="str">
            <v>06</v>
          </cell>
          <cell r="K187" t="str">
            <v>6144 06</v>
          </cell>
        </row>
        <row r="188">
          <cell r="D188" t="str">
            <v>Convencion 6144 07</v>
          </cell>
          <cell r="E188" t="str">
            <v>A614407</v>
          </cell>
          <cell r="H188">
            <v>615</v>
          </cell>
          <cell r="I188">
            <v>6144</v>
          </cell>
          <cell r="J188" t="str">
            <v>07</v>
          </cell>
          <cell r="K188" t="str">
            <v>6144 07</v>
          </cell>
        </row>
        <row r="189">
          <cell r="D189" t="str">
            <v>Convencion 6153</v>
          </cell>
          <cell r="E189" t="str">
            <v>A6153A</v>
          </cell>
          <cell r="F189">
            <v>6153</v>
          </cell>
          <cell r="H189">
            <v>627</v>
          </cell>
          <cell r="I189">
            <v>6153</v>
          </cell>
          <cell r="J189" t="str">
            <v>A</v>
          </cell>
          <cell r="K189" t="str">
            <v>6153 A</v>
          </cell>
        </row>
        <row r="190">
          <cell r="D190" t="str">
            <v>Convencion 6154</v>
          </cell>
          <cell r="E190" t="str">
            <v>A61543</v>
          </cell>
          <cell r="H190">
            <v>634</v>
          </cell>
          <cell r="I190">
            <v>6154</v>
          </cell>
          <cell r="J190">
            <v>3</v>
          </cell>
          <cell r="K190" t="str">
            <v>6154 3</v>
          </cell>
        </row>
        <row r="191">
          <cell r="D191" t="str">
            <v>Convencion 6154</v>
          </cell>
          <cell r="E191" t="str">
            <v>A6154A</v>
          </cell>
          <cell r="H191">
            <v>634</v>
          </cell>
          <cell r="I191">
            <v>6154</v>
          </cell>
          <cell r="J191">
            <v>3</v>
          </cell>
          <cell r="K191" t="str">
            <v>6154 3</v>
          </cell>
        </row>
        <row r="192">
          <cell r="D192" t="str">
            <v>Convencion 6155</v>
          </cell>
          <cell r="E192" t="str">
            <v>A615501</v>
          </cell>
          <cell r="F192">
            <v>6155</v>
          </cell>
          <cell r="H192">
            <v>626</v>
          </cell>
          <cell r="I192">
            <v>6155</v>
          </cell>
          <cell r="J192" t="str">
            <v>01</v>
          </cell>
          <cell r="K192" t="str">
            <v>6155 01</v>
          </cell>
        </row>
        <row r="193">
          <cell r="D193" t="str">
            <v>Convencion 6155</v>
          </cell>
          <cell r="E193" t="str">
            <v>A61552A</v>
          </cell>
          <cell r="F193">
            <v>6155</v>
          </cell>
          <cell r="H193">
            <v>626</v>
          </cell>
          <cell r="I193">
            <v>6155</v>
          </cell>
          <cell r="J193" t="str">
            <v>01</v>
          </cell>
          <cell r="K193" t="str">
            <v>6155 01</v>
          </cell>
        </row>
        <row r="194">
          <cell r="D194" t="str">
            <v>Convencion 6155</v>
          </cell>
          <cell r="E194" t="str">
            <v>A61552B</v>
          </cell>
          <cell r="F194">
            <v>6155</v>
          </cell>
          <cell r="H194">
            <v>626</v>
          </cell>
          <cell r="I194">
            <v>6155</v>
          </cell>
          <cell r="J194" t="str">
            <v>01</v>
          </cell>
          <cell r="K194" t="str">
            <v>6155 01</v>
          </cell>
        </row>
        <row r="195">
          <cell r="D195" t="str">
            <v>Convencion 6156</v>
          </cell>
          <cell r="E195" t="str">
            <v>A61561</v>
          </cell>
          <cell r="F195">
            <v>6156</v>
          </cell>
          <cell r="H195">
            <v>637</v>
          </cell>
          <cell r="I195">
            <v>6156</v>
          </cell>
          <cell r="J195" t="str">
            <v>01</v>
          </cell>
          <cell r="K195" t="str">
            <v>6156 01</v>
          </cell>
        </row>
        <row r="196">
          <cell r="D196" t="str">
            <v>Convencion 6156</v>
          </cell>
          <cell r="E196" t="str">
            <v>A615601</v>
          </cell>
          <cell r="F196">
            <v>6156</v>
          </cell>
          <cell r="H196">
            <v>637</v>
          </cell>
          <cell r="I196">
            <v>6156</v>
          </cell>
          <cell r="J196" t="str">
            <v>01</v>
          </cell>
          <cell r="K196" t="str">
            <v>6156 01</v>
          </cell>
        </row>
        <row r="197">
          <cell r="D197" t="str">
            <v>Convencion 6156</v>
          </cell>
          <cell r="E197" t="str">
            <v>A6156A</v>
          </cell>
          <cell r="F197">
            <v>6156</v>
          </cell>
          <cell r="H197">
            <v>637</v>
          </cell>
          <cell r="I197">
            <v>6156</v>
          </cell>
          <cell r="J197" t="str">
            <v>01</v>
          </cell>
          <cell r="K197" t="str">
            <v>6156 01</v>
          </cell>
        </row>
        <row r="198">
          <cell r="D198" t="str">
            <v>Convencion 6157</v>
          </cell>
          <cell r="E198" t="str">
            <v>A6157A</v>
          </cell>
          <cell r="F198">
            <v>6157</v>
          </cell>
          <cell r="H198">
            <v>624</v>
          </cell>
          <cell r="I198">
            <v>6157</v>
          </cell>
          <cell r="J198" t="str">
            <v>A</v>
          </cell>
          <cell r="K198" t="str">
            <v>6157 A</v>
          </cell>
        </row>
        <row r="199">
          <cell r="D199" t="str">
            <v>Convencion 6158 A</v>
          </cell>
          <cell r="E199" t="str">
            <v>R6158A</v>
          </cell>
          <cell r="F199" t="str">
            <v>6158 A</v>
          </cell>
          <cell r="H199">
            <v>620</v>
          </cell>
          <cell r="I199">
            <v>6158</v>
          </cell>
          <cell r="J199" t="str">
            <v>A</v>
          </cell>
          <cell r="K199" t="str">
            <v>6158 A</v>
          </cell>
        </row>
        <row r="200">
          <cell r="D200" t="str">
            <v>Convencion 6158 B</v>
          </cell>
          <cell r="E200" t="str">
            <v>R6158B</v>
          </cell>
          <cell r="F200" t="str">
            <v>6158 B</v>
          </cell>
          <cell r="H200">
            <v>620</v>
          </cell>
          <cell r="I200">
            <v>6158</v>
          </cell>
          <cell r="J200" t="str">
            <v>B</v>
          </cell>
          <cell r="K200" t="str">
            <v>6158 B</v>
          </cell>
        </row>
        <row r="201">
          <cell r="D201" t="str">
            <v>Convencion 6159</v>
          </cell>
          <cell r="E201" t="str">
            <v>A6159A</v>
          </cell>
          <cell r="H201">
            <v>638</v>
          </cell>
          <cell r="I201">
            <v>6159</v>
          </cell>
          <cell r="J201" t="str">
            <v>A</v>
          </cell>
          <cell r="K201" t="str">
            <v>6159 A</v>
          </cell>
        </row>
        <row r="202">
          <cell r="D202" t="str">
            <v>Convencion 6160</v>
          </cell>
          <cell r="E202" t="str">
            <v>A6160A</v>
          </cell>
          <cell r="H202">
            <v>638</v>
          </cell>
          <cell r="I202">
            <v>6160</v>
          </cell>
          <cell r="J202" t="str">
            <v>A</v>
          </cell>
          <cell r="K202" t="str">
            <v>6160 A</v>
          </cell>
        </row>
        <row r="203">
          <cell r="D203" t="str">
            <v>Convencion 6161</v>
          </cell>
          <cell r="E203" t="str">
            <v>A6161A</v>
          </cell>
          <cell r="H203">
            <v>638</v>
          </cell>
          <cell r="I203">
            <v>6161</v>
          </cell>
          <cell r="J203" t="str">
            <v>A</v>
          </cell>
          <cell r="K203" t="str">
            <v>6161 A</v>
          </cell>
        </row>
        <row r="204">
          <cell r="D204" t="str">
            <v>Convencion 6162</v>
          </cell>
          <cell r="E204" t="str">
            <v>A6162A</v>
          </cell>
          <cell r="H204">
            <v>638</v>
          </cell>
          <cell r="I204">
            <v>6162</v>
          </cell>
          <cell r="J204" t="str">
            <v>A</v>
          </cell>
          <cell r="K204" t="str">
            <v>6162 A</v>
          </cell>
        </row>
        <row r="205">
          <cell r="D205" t="str">
            <v>Convencion 6163</v>
          </cell>
          <cell r="E205" t="str">
            <v>A6163A</v>
          </cell>
          <cell r="F205">
            <v>6163</v>
          </cell>
          <cell r="H205">
            <v>601</v>
          </cell>
          <cell r="I205">
            <v>6163</v>
          </cell>
          <cell r="J205" t="str">
            <v>A</v>
          </cell>
          <cell r="K205" t="str">
            <v>6163 A</v>
          </cell>
        </row>
        <row r="206">
          <cell r="D206" t="str">
            <v>Convencion 6164</v>
          </cell>
          <cell r="E206" t="str">
            <v>A616401</v>
          </cell>
          <cell r="F206">
            <v>6164</v>
          </cell>
          <cell r="H206">
            <v>626</v>
          </cell>
          <cell r="I206">
            <v>6164</v>
          </cell>
          <cell r="J206" t="str">
            <v>01</v>
          </cell>
          <cell r="K206" t="str">
            <v>6164 01</v>
          </cell>
        </row>
        <row r="207">
          <cell r="D207" t="str">
            <v>Convencion 6164</v>
          </cell>
          <cell r="E207" t="str">
            <v>A6164A</v>
          </cell>
          <cell r="F207">
            <v>6164</v>
          </cell>
          <cell r="H207">
            <v>626</v>
          </cell>
          <cell r="I207">
            <v>6164</v>
          </cell>
          <cell r="J207" t="str">
            <v>01</v>
          </cell>
          <cell r="K207" t="str">
            <v>6164 01</v>
          </cell>
        </row>
        <row r="208">
          <cell r="D208" t="str">
            <v>Convencion 6165</v>
          </cell>
          <cell r="E208" t="str">
            <v>A6165A</v>
          </cell>
          <cell r="H208">
            <v>626</v>
          </cell>
          <cell r="I208">
            <v>6165</v>
          </cell>
          <cell r="J208" t="str">
            <v>02</v>
          </cell>
          <cell r="K208" t="str">
            <v>6165 02</v>
          </cell>
        </row>
        <row r="209">
          <cell r="D209" t="str">
            <v>Convencion 6165</v>
          </cell>
          <cell r="E209" t="str">
            <v>A616502</v>
          </cell>
          <cell r="H209">
            <v>626</v>
          </cell>
          <cell r="I209">
            <v>6165</v>
          </cell>
          <cell r="J209" t="str">
            <v>02</v>
          </cell>
          <cell r="K209" t="str">
            <v>6165 02</v>
          </cell>
        </row>
        <row r="210">
          <cell r="D210" t="str">
            <v>Convencion 6166</v>
          </cell>
          <cell r="E210" t="str">
            <v>A6166A</v>
          </cell>
          <cell r="H210">
            <v>626</v>
          </cell>
          <cell r="I210">
            <v>6166</v>
          </cell>
          <cell r="J210" t="str">
            <v>03</v>
          </cell>
          <cell r="K210" t="str">
            <v>6166 03</v>
          </cell>
        </row>
        <row r="211">
          <cell r="D211" t="str">
            <v>Convencion 6166</v>
          </cell>
          <cell r="E211" t="str">
            <v>A616603</v>
          </cell>
          <cell r="H211">
            <v>626</v>
          </cell>
          <cell r="I211">
            <v>6166</v>
          </cell>
          <cell r="J211" t="str">
            <v>03</v>
          </cell>
          <cell r="K211" t="str">
            <v>6166 03</v>
          </cell>
        </row>
        <row r="212">
          <cell r="D212" t="str">
            <v>Convencion 6167</v>
          </cell>
          <cell r="E212" t="str">
            <v>A6167A</v>
          </cell>
          <cell r="H212">
            <v>627</v>
          </cell>
          <cell r="I212">
            <v>6167</v>
          </cell>
          <cell r="J212" t="str">
            <v>A</v>
          </cell>
          <cell r="K212" t="str">
            <v>6167 A</v>
          </cell>
        </row>
        <row r="213">
          <cell r="D213" t="str">
            <v>Convencion 6168</v>
          </cell>
          <cell r="E213" t="str">
            <v>A6168A</v>
          </cell>
          <cell r="K213" t="str">
            <v xml:space="preserve"> </v>
          </cell>
        </row>
        <row r="214">
          <cell r="D214" t="str">
            <v>Convencion 6168</v>
          </cell>
          <cell r="E214" t="str">
            <v>A6168B</v>
          </cell>
          <cell r="K214" t="str">
            <v xml:space="preserve"> </v>
          </cell>
        </row>
        <row r="215">
          <cell r="D215" t="str">
            <v>Convencion 6168</v>
          </cell>
          <cell r="E215" t="str">
            <v>A6168C</v>
          </cell>
          <cell r="K215" t="str">
            <v xml:space="preserve"> </v>
          </cell>
        </row>
        <row r="216">
          <cell r="D216" t="str">
            <v>Convencion 6168</v>
          </cell>
          <cell r="E216" t="str">
            <v>A6168D</v>
          </cell>
          <cell r="K216" t="str">
            <v xml:space="preserve"> </v>
          </cell>
        </row>
        <row r="217">
          <cell r="D217" t="str">
            <v>Convencion 6168</v>
          </cell>
          <cell r="E217" t="str">
            <v>A6168E</v>
          </cell>
          <cell r="K217" t="str">
            <v xml:space="preserve"> </v>
          </cell>
        </row>
        <row r="218">
          <cell r="D218" t="str">
            <v>Convencion 6168</v>
          </cell>
          <cell r="E218" t="str">
            <v>A6168F</v>
          </cell>
          <cell r="K218" t="str">
            <v xml:space="preserve"> </v>
          </cell>
        </row>
        <row r="219">
          <cell r="D219" t="str">
            <v>Convencion 6168</v>
          </cell>
          <cell r="E219" t="str">
            <v>A6168G</v>
          </cell>
          <cell r="K219" t="str">
            <v xml:space="preserve"> </v>
          </cell>
        </row>
        <row r="220">
          <cell r="D220" t="str">
            <v>Convencion 6168</v>
          </cell>
          <cell r="E220" t="str">
            <v>A6168H</v>
          </cell>
          <cell r="K220" t="str">
            <v xml:space="preserve"> </v>
          </cell>
        </row>
        <row r="221">
          <cell r="D221" t="str">
            <v>Convencion 6168</v>
          </cell>
          <cell r="E221" t="str">
            <v>A6168I</v>
          </cell>
          <cell r="K221" t="str">
            <v xml:space="preserve"> </v>
          </cell>
        </row>
        <row r="222">
          <cell r="D222" t="str">
            <v>Convencion 6168</v>
          </cell>
          <cell r="E222" t="str">
            <v>A6168J</v>
          </cell>
          <cell r="K222" t="str">
            <v xml:space="preserve"> </v>
          </cell>
        </row>
        <row r="223">
          <cell r="D223" t="str">
            <v>Convencion 6168</v>
          </cell>
          <cell r="E223" t="str">
            <v>A6168K</v>
          </cell>
          <cell r="K223" t="str">
            <v xml:space="preserve"> </v>
          </cell>
        </row>
        <row r="224">
          <cell r="D224" t="str">
            <v>Convencion 6168</v>
          </cell>
          <cell r="E224" t="str">
            <v>A6168L</v>
          </cell>
          <cell r="K224" t="str">
            <v xml:space="preserve"> </v>
          </cell>
        </row>
        <row r="225">
          <cell r="D225" t="str">
            <v>Convencion 6169</v>
          </cell>
          <cell r="E225" t="str">
            <v>A6169A</v>
          </cell>
          <cell r="K225" t="str">
            <v xml:space="preserve"> </v>
          </cell>
        </row>
        <row r="226">
          <cell r="D226" t="str">
            <v>Convencion 6169</v>
          </cell>
          <cell r="E226" t="str">
            <v>A6169B</v>
          </cell>
          <cell r="K226" t="str">
            <v xml:space="preserve"> </v>
          </cell>
        </row>
        <row r="227">
          <cell r="D227" t="str">
            <v>Convencion 6169</v>
          </cell>
          <cell r="E227" t="str">
            <v>A6169C</v>
          </cell>
          <cell r="K227" t="str">
            <v xml:space="preserve"> </v>
          </cell>
        </row>
        <row r="228">
          <cell r="D228" t="str">
            <v>Convencion 6169</v>
          </cell>
          <cell r="E228" t="str">
            <v>A6169D</v>
          </cell>
          <cell r="K228" t="str">
            <v xml:space="preserve"> </v>
          </cell>
        </row>
        <row r="229">
          <cell r="D229" t="str">
            <v>Convencion 6169</v>
          </cell>
          <cell r="E229" t="str">
            <v>A6169E</v>
          </cell>
          <cell r="K229" t="str">
            <v xml:space="preserve"> </v>
          </cell>
        </row>
        <row r="230">
          <cell r="D230" t="str">
            <v>Convencion 6169</v>
          </cell>
          <cell r="E230" t="str">
            <v>A6169F</v>
          </cell>
          <cell r="K230" t="str">
            <v xml:space="preserve"> </v>
          </cell>
        </row>
        <row r="231">
          <cell r="D231" t="str">
            <v>Convencion 6169</v>
          </cell>
          <cell r="E231" t="str">
            <v>A6169G</v>
          </cell>
          <cell r="K231" t="str">
            <v xml:space="preserve"> </v>
          </cell>
        </row>
        <row r="232">
          <cell r="D232" t="str">
            <v>Convencion 6169</v>
          </cell>
          <cell r="E232" t="str">
            <v>A6169H</v>
          </cell>
          <cell r="K232" t="str">
            <v xml:space="preserve"> </v>
          </cell>
        </row>
        <row r="233">
          <cell r="D233" t="str">
            <v>Convencion 6169</v>
          </cell>
          <cell r="E233" t="str">
            <v>A6169I</v>
          </cell>
          <cell r="K233" t="str">
            <v xml:space="preserve"> </v>
          </cell>
        </row>
        <row r="234">
          <cell r="D234" t="str">
            <v>Convencion 6169</v>
          </cell>
          <cell r="E234" t="str">
            <v>A6169J</v>
          </cell>
          <cell r="K234" t="str">
            <v xml:space="preserve"> </v>
          </cell>
        </row>
        <row r="235">
          <cell r="D235" t="str">
            <v>Convencion 6169</v>
          </cell>
          <cell r="E235" t="str">
            <v>A6169K</v>
          </cell>
          <cell r="K235" t="str">
            <v xml:space="preserve"> </v>
          </cell>
        </row>
        <row r="236">
          <cell r="D236" t="str">
            <v>Convencion 6169</v>
          </cell>
          <cell r="E236" t="str">
            <v>A6169L</v>
          </cell>
          <cell r="K236" t="str">
            <v xml:space="preserve"> </v>
          </cell>
        </row>
        <row r="237">
          <cell r="D237" t="str">
            <v>Convencion 6170</v>
          </cell>
          <cell r="E237" t="str">
            <v>A6170A</v>
          </cell>
          <cell r="K237" t="str">
            <v xml:space="preserve"> </v>
          </cell>
        </row>
        <row r="238">
          <cell r="D238" t="str">
            <v>Convencion 6170</v>
          </cell>
          <cell r="E238" t="str">
            <v>A6170B</v>
          </cell>
          <cell r="K238" t="str">
            <v xml:space="preserve"> </v>
          </cell>
        </row>
        <row r="239">
          <cell r="D239" t="str">
            <v>Convencion 6170</v>
          </cell>
          <cell r="E239" t="str">
            <v>A6170C</v>
          </cell>
          <cell r="K239" t="str">
            <v xml:space="preserve"> </v>
          </cell>
        </row>
        <row r="240">
          <cell r="D240" t="str">
            <v>Convencion 6170</v>
          </cell>
          <cell r="E240" t="str">
            <v>A6170D</v>
          </cell>
          <cell r="K240" t="str">
            <v xml:space="preserve"> </v>
          </cell>
        </row>
        <row r="241">
          <cell r="D241" t="str">
            <v>Convencion 6170</v>
          </cell>
          <cell r="E241" t="str">
            <v>A6170E</v>
          </cell>
          <cell r="K241" t="str">
            <v xml:space="preserve"> </v>
          </cell>
        </row>
        <row r="242">
          <cell r="D242" t="str">
            <v>Convencion 6170</v>
          </cell>
          <cell r="E242" t="str">
            <v>A6170F</v>
          </cell>
          <cell r="K242" t="str">
            <v xml:space="preserve"> </v>
          </cell>
        </row>
        <row r="243">
          <cell r="D243" t="str">
            <v>Convencion 6170</v>
          </cell>
          <cell r="E243" t="str">
            <v>A6170G</v>
          </cell>
          <cell r="K243" t="str">
            <v xml:space="preserve"> </v>
          </cell>
        </row>
        <row r="244">
          <cell r="D244" t="str">
            <v>Convencion 6170</v>
          </cell>
          <cell r="E244" t="str">
            <v>A6170H</v>
          </cell>
          <cell r="K244" t="str">
            <v xml:space="preserve"> </v>
          </cell>
        </row>
        <row r="245">
          <cell r="D245" t="str">
            <v>Convencion 6171</v>
          </cell>
          <cell r="E245" t="str">
            <v>A6171A</v>
          </cell>
          <cell r="F245">
            <v>6171</v>
          </cell>
          <cell r="H245">
            <v>605</v>
          </cell>
          <cell r="I245">
            <v>6171</v>
          </cell>
          <cell r="J245" t="str">
            <v>A</v>
          </cell>
          <cell r="K245" t="str">
            <v>6171 A</v>
          </cell>
        </row>
        <row r="246">
          <cell r="D246" t="str">
            <v>Convencion 6172</v>
          </cell>
          <cell r="E246" t="str">
            <v>A6172A</v>
          </cell>
          <cell r="F246">
            <v>6172</v>
          </cell>
          <cell r="H246">
            <v>605</v>
          </cell>
          <cell r="I246">
            <v>6172</v>
          </cell>
          <cell r="J246" t="str">
            <v>A</v>
          </cell>
          <cell r="K246" t="str">
            <v>6172 A</v>
          </cell>
        </row>
        <row r="247">
          <cell r="D247" t="str">
            <v>Convencion 6173</v>
          </cell>
          <cell r="E247" t="str">
            <v>A6173A</v>
          </cell>
          <cell r="F247">
            <v>6173</v>
          </cell>
          <cell r="H247">
            <v>605</v>
          </cell>
          <cell r="I247">
            <v>6173</v>
          </cell>
          <cell r="J247" t="str">
            <v>A</v>
          </cell>
          <cell r="K247" t="str">
            <v>6173 A</v>
          </cell>
        </row>
        <row r="248">
          <cell r="D248" t="str">
            <v>Convencion 6178</v>
          </cell>
          <cell r="E248" t="str">
            <v>A6178 03</v>
          </cell>
          <cell r="F248">
            <v>6178</v>
          </cell>
          <cell r="H248">
            <v>637</v>
          </cell>
          <cell r="I248">
            <v>6178</v>
          </cell>
          <cell r="J248" t="str">
            <v>03</v>
          </cell>
          <cell r="K248" t="str">
            <v>6178 03</v>
          </cell>
        </row>
        <row r="249">
          <cell r="D249" t="str">
            <v>Convencion 6178</v>
          </cell>
          <cell r="E249" t="str">
            <v>A617803</v>
          </cell>
          <cell r="F249">
            <v>6178</v>
          </cell>
          <cell r="H249">
            <v>637</v>
          </cell>
          <cell r="I249">
            <v>6178</v>
          </cell>
          <cell r="J249" t="str">
            <v>03</v>
          </cell>
          <cell r="K249" t="str">
            <v>6178 03</v>
          </cell>
        </row>
        <row r="250">
          <cell r="D250" t="str">
            <v>Convencion 6178</v>
          </cell>
          <cell r="E250" t="str">
            <v>A61783</v>
          </cell>
          <cell r="F250">
            <v>6178</v>
          </cell>
          <cell r="H250">
            <v>637</v>
          </cell>
          <cell r="I250">
            <v>6178</v>
          </cell>
          <cell r="J250" t="str">
            <v>03</v>
          </cell>
          <cell r="K250" t="str">
            <v>6178 03</v>
          </cell>
        </row>
        <row r="251">
          <cell r="D251" t="str">
            <v>Convencion 6178</v>
          </cell>
          <cell r="E251" t="str">
            <v>A6178 04A</v>
          </cell>
          <cell r="F251">
            <v>6178</v>
          </cell>
          <cell r="H251">
            <v>637</v>
          </cell>
          <cell r="I251">
            <v>6178</v>
          </cell>
          <cell r="J251" t="str">
            <v>03</v>
          </cell>
          <cell r="K251" t="str">
            <v>6178 03</v>
          </cell>
        </row>
        <row r="252">
          <cell r="D252" t="str">
            <v>Convencion 6178</v>
          </cell>
          <cell r="E252" t="str">
            <v>A6178 04B</v>
          </cell>
          <cell r="F252">
            <v>6178</v>
          </cell>
          <cell r="H252">
            <v>637</v>
          </cell>
          <cell r="I252">
            <v>6178</v>
          </cell>
          <cell r="J252" t="str">
            <v>03</v>
          </cell>
          <cell r="K252" t="str">
            <v>6178 03</v>
          </cell>
        </row>
        <row r="253">
          <cell r="D253" t="str">
            <v>Convencion 6179 A</v>
          </cell>
          <cell r="E253" t="str">
            <v>A6179A</v>
          </cell>
          <cell r="F253">
            <v>6179</v>
          </cell>
          <cell r="H253">
            <v>640</v>
          </cell>
          <cell r="I253">
            <v>6179</v>
          </cell>
          <cell r="J253" t="str">
            <v>A</v>
          </cell>
          <cell r="K253" t="str">
            <v>6179 A</v>
          </cell>
        </row>
        <row r="254">
          <cell r="D254" t="str">
            <v>Convencion 6180 A</v>
          </cell>
          <cell r="E254" t="str">
            <v>A6180A</v>
          </cell>
          <cell r="F254">
            <v>6180</v>
          </cell>
          <cell r="H254">
            <v>640</v>
          </cell>
          <cell r="I254">
            <v>6180</v>
          </cell>
          <cell r="J254" t="str">
            <v>A</v>
          </cell>
          <cell r="K254" t="str">
            <v>6180 A</v>
          </cell>
        </row>
        <row r="255">
          <cell r="D255" t="str">
            <v>Convencion 6181 A</v>
          </cell>
          <cell r="E255" t="str">
            <v>A6181A</v>
          </cell>
          <cell r="F255">
            <v>6181</v>
          </cell>
          <cell r="H255">
            <v>640</v>
          </cell>
          <cell r="I255">
            <v>6181</v>
          </cell>
          <cell r="J255" t="str">
            <v>A</v>
          </cell>
          <cell r="K255" t="str">
            <v>6181 A</v>
          </cell>
        </row>
        <row r="256">
          <cell r="D256" t="str">
            <v>Convencion 6182</v>
          </cell>
          <cell r="E256" t="str">
            <v>A6182A</v>
          </cell>
          <cell r="H256">
            <v>622</v>
          </cell>
          <cell r="I256">
            <v>6182</v>
          </cell>
          <cell r="J256" t="str">
            <v>A</v>
          </cell>
          <cell r="K256" t="str">
            <v>6182 A</v>
          </cell>
        </row>
        <row r="257">
          <cell r="D257" t="str">
            <v>Convencion 6182</v>
          </cell>
          <cell r="E257" t="str">
            <v>A6182B</v>
          </cell>
          <cell r="H257">
            <v>622</v>
          </cell>
          <cell r="I257">
            <v>6182</v>
          </cell>
          <cell r="J257" t="str">
            <v>B</v>
          </cell>
          <cell r="K257" t="str">
            <v>6182 B</v>
          </cell>
        </row>
        <row r="258">
          <cell r="D258" t="str">
            <v>Convencion 6182</v>
          </cell>
          <cell r="E258" t="str">
            <v>A6182C</v>
          </cell>
          <cell r="H258">
            <v>622</v>
          </cell>
          <cell r="I258">
            <v>6182</v>
          </cell>
          <cell r="J258" t="str">
            <v>C</v>
          </cell>
          <cell r="K258" t="str">
            <v>6182 C</v>
          </cell>
        </row>
        <row r="259">
          <cell r="D259" t="str">
            <v>Convencion 6182</v>
          </cell>
          <cell r="E259" t="str">
            <v>A6182D</v>
          </cell>
          <cell r="H259">
            <v>622</v>
          </cell>
          <cell r="I259">
            <v>6182</v>
          </cell>
          <cell r="J259" t="str">
            <v>D</v>
          </cell>
          <cell r="K259" t="str">
            <v>6182 D</v>
          </cell>
        </row>
        <row r="260">
          <cell r="D260" t="str">
            <v>Convencion 6183</v>
          </cell>
          <cell r="E260" t="str">
            <v>A6183A</v>
          </cell>
          <cell r="H260">
            <v>622</v>
          </cell>
          <cell r="I260">
            <v>6183</v>
          </cell>
          <cell r="J260" t="str">
            <v>A</v>
          </cell>
          <cell r="K260" t="str">
            <v>6183 A</v>
          </cell>
        </row>
        <row r="261">
          <cell r="D261" t="str">
            <v>Convencion 6183</v>
          </cell>
          <cell r="E261" t="str">
            <v>A6183B</v>
          </cell>
          <cell r="H261">
            <v>622</v>
          </cell>
          <cell r="I261">
            <v>6183</v>
          </cell>
          <cell r="J261" t="str">
            <v>B</v>
          </cell>
          <cell r="K261" t="str">
            <v>6183 B</v>
          </cell>
        </row>
        <row r="262">
          <cell r="D262" t="str">
            <v>Convencion 6183</v>
          </cell>
          <cell r="E262" t="str">
            <v>A6183C</v>
          </cell>
          <cell r="H262">
            <v>622</v>
          </cell>
          <cell r="I262">
            <v>6183</v>
          </cell>
          <cell r="J262" t="str">
            <v>C</v>
          </cell>
          <cell r="K262" t="str">
            <v>6183 C</v>
          </cell>
        </row>
        <row r="263">
          <cell r="D263" t="str">
            <v>Convencion 6183</v>
          </cell>
          <cell r="E263" t="str">
            <v>A6183D</v>
          </cell>
          <cell r="H263">
            <v>622</v>
          </cell>
          <cell r="I263">
            <v>6183</v>
          </cell>
          <cell r="J263" t="str">
            <v>D</v>
          </cell>
          <cell r="K263" t="str">
            <v>6183 D</v>
          </cell>
        </row>
        <row r="264">
          <cell r="D264" t="str">
            <v>Convencion 6183</v>
          </cell>
          <cell r="E264" t="str">
            <v>A6183E</v>
          </cell>
          <cell r="H264">
            <v>622</v>
          </cell>
          <cell r="I264">
            <v>6183</v>
          </cell>
          <cell r="J264" t="str">
            <v>E</v>
          </cell>
          <cell r="K264" t="str">
            <v>6183 E</v>
          </cell>
        </row>
        <row r="265">
          <cell r="D265" t="str">
            <v>Convencion 6183</v>
          </cell>
          <cell r="E265" t="str">
            <v>A6183F</v>
          </cell>
          <cell r="H265">
            <v>622</v>
          </cell>
          <cell r="I265">
            <v>6183</v>
          </cell>
          <cell r="J265" t="str">
            <v>F</v>
          </cell>
          <cell r="K265" t="str">
            <v>6183 F</v>
          </cell>
        </row>
        <row r="266">
          <cell r="D266" t="str">
            <v>Convencion 6184</v>
          </cell>
          <cell r="E266" t="str">
            <v>A6184A</v>
          </cell>
          <cell r="H266">
            <v>622</v>
          </cell>
          <cell r="I266">
            <v>6184</v>
          </cell>
          <cell r="J266" t="str">
            <v>A</v>
          </cell>
          <cell r="K266" t="str">
            <v>6184 A</v>
          </cell>
        </row>
        <row r="267">
          <cell r="D267" t="str">
            <v>Convencion 6184</v>
          </cell>
          <cell r="E267" t="str">
            <v>A6184B</v>
          </cell>
          <cell r="H267">
            <v>622</v>
          </cell>
          <cell r="I267">
            <v>6184</v>
          </cell>
          <cell r="J267" t="str">
            <v>B</v>
          </cell>
          <cell r="K267" t="str">
            <v>6184 B</v>
          </cell>
        </row>
        <row r="268">
          <cell r="D268" t="str">
            <v>Convencion 6184</v>
          </cell>
          <cell r="E268" t="str">
            <v>A6184C</v>
          </cell>
          <cell r="H268">
            <v>622</v>
          </cell>
          <cell r="I268">
            <v>6184</v>
          </cell>
          <cell r="J268" t="str">
            <v>C</v>
          </cell>
          <cell r="K268" t="str">
            <v>6184 C</v>
          </cell>
        </row>
        <row r="269">
          <cell r="D269" t="str">
            <v>Convencion 6184</v>
          </cell>
          <cell r="E269" t="str">
            <v>A6184D</v>
          </cell>
          <cell r="H269">
            <v>622</v>
          </cell>
          <cell r="I269">
            <v>6184</v>
          </cell>
          <cell r="J269" t="str">
            <v>D</v>
          </cell>
          <cell r="K269" t="str">
            <v>6184 D</v>
          </cell>
        </row>
        <row r="270">
          <cell r="D270" t="str">
            <v>Convencion 6187</v>
          </cell>
          <cell r="E270" t="str">
            <v>A6187 13</v>
          </cell>
          <cell r="F270">
            <v>6187</v>
          </cell>
          <cell r="H270">
            <v>611</v>
          </cell>
          <cell r="I270">
            <v>6187</v>
          </cell>
          <cell r="J270" t="str">
            <v>13</v>
          </cell>
          <cell r="K270" t="str">
            <v>6187 13</v>
          </cell>
        </row>
        <row r="271">
          <cell r="D271" t="str">
            <v>Convencion 6187</v>
          </cell>
          <cell r="E271" t="str">
            <v>A618713</v>
          </cell>
          <cell r="F271">
            <v>6187</v>
          </cell>
          <cell r="H271">
            <v>611</v>
          </cell>
          <cell r="I271">
            <v>6187</v>
          </cell>
          <cell r="J271" t="str">
            <v>13</v>
          </cell>
          <cell r="K271" t="str">
            <v>6187 13</v>
          </cell>
        </row>
        <row r="272">
          <cell r="D272" t="str">
            <v>Convencion 6188 A</v>
          </cell>
          <cell r="E272" t="str">
            <v>A6188A</v>
          </cell>
          <cell r="F272">
            <v>6188</v>
          </cell>
          <cell r="H272">
            <v>642</v>
          </cell>
          <cell r="I272">
            <v>6188</v>
          </cell>
          <cell r="J272" t="str">
            <v>A</v>
          </cell>
          <cell r="K272" t="str">
            <v>6188 A</v>
          </cell>
        </row>
        <row r="273">
          <cell r="D273" t="str">
            <v>Convencion 6188 B</v>
          </cell>
          <cell r="E273" t="str">
            <v>A6188B</v>
          </cell>
          <cell r="H273">
            <v>642</v>
          </cell>
          <cell r="I273">
            <v>6188</v>
          </cell>
          <cell r="J273" t="str">
            <v>B</v>
          </cell>
          <cell r="K273" t="str">
            <v>6188 B</v>
          </cell>
        </row>
        <row r="274">
          <cell r="D274" t="str">
            <v>Convencion 6189</v>
          </cell>
          <cell r="E274" t="str">
            <v>A6189A</v>
          </cell>
          <cell r="F274">
            <v>6189</v>
          </cell>
          <cell r="H274">
            <v>642</v>
          </cell>
          <cell r="I274">
            <v>6189</v>
          </cell>
          <cell r="J274" t="str">
            <v>A</v>
          </cell>
          <cell r="K274" t="str">
            <v>6189 A</v>
          </cell>
        </row>
        <row r="275">
          <cell r="D275" t="str">
            <v>Convencion 6190</v>
          </cell>
          <cell r="E275" t="str">
            <v>A6190A</v>
          </cell>
          <cell r="K275" t="str">
            <v xml:space="preserve"> </v>
          </cell>
        </row>
        <row r="276">
          <cell r="D276" t="str">
            <v>Convencion 6190</v>
          </cell>
          <cell r="E276" t="str">
            <v>A6190B</v>
          </cell>
          <cell r="K276" t="str">
            <v xml:space="preserve"> </v>
          </cell>
        </row>
        <row r="277">
          <cell r="D277" t="str">
            <v>Convencion 6190</v>
          </cell>
          <cell r="E277" t="str">
            <v>A6190C</v>
          </cell>
          <cell r="K277" t="str">
            <v xml:space="preserve"> </v>
          </cell>
        </row>
        <row r="278">
          <cell r="D278" t="str">
            <v>Convencion 6190</v>
          </cell>
          <cell r="E278" t="str">
            <v>A6190D</v>
          </cell>
          <cell r="K278" t="str">
            <v xml:space="preserve"> </v>
          </cell>
        </row>
        <row r="279">
          <cell r="D279" t="str">
            <v>Convencion 6190</v>
          </cell>
          <cell r="E279" t="str">
            <v>A6190E</v>
          </cell>
          <cell r="K279" t="str">
            <v xml:space="preserve"> </v>
          </cell>
        </row>
        <row r="280">
          <cell r="D280" t="str">
            <v>Convencion 6190</v>
          </cell>
          <cell r="E280" t="str">
            <v>A6190F</v>
          </cell>
          <cell r="K280" t="str">
            <v xml:space="preserve"> </v>
          </cell>
        </row>
        <row r="281">
          <cell r="D281" t="str">
            <v>Convencion 6190</v>
          </cell>
          <cell r="E281" t="str">
            <v>A6190G</v>
          </cell>
          <cell r="K281" t="str">
            <v xml:space="preserve"> </v>
          </cell>
        </row>
        <row r="282">
          <cell r="D282" t="str">
            <v>Convencion 6190</v>
          </cell>
          <cell r="E282" t="str">
            <v>A6190H</v>
          </cell>
          <cell r="K282" t="str">
            <v xml:space="preserve"> </v>
          </cell>
        </row>
        <row r="283">
          <cell r="D283" t="str">
            <v>Convencion 6190</v>
          </cell>
          <cell r="E283" t="str">
            <v>A6190I</v>
          </cell>
          <cell r="K283" t="str">
            <v xml:space="preserve"> </v>
          </cell>
        </row>
        <row r="284">
          <cell r="D284" t="str">
            <v>Convencion 6190</v>
          </cell>
          <cell r="E284" t="str">
            <v>A6190J</v>
          </cell>
          <cell r="K284" t="str">
            <v xml:space="preserve"> </v>
          </cell>
        </row>
        <row r="285">
          <cell r="D285" t="str">
            <v>Convencion 6190</v>
          </cell>
          <cell r="E285" t="str">
            <v>A6190K</v>
          </cell>
          <cell r="K285" t="str">
            <v xml:space="preserve"> </v>
          </cell>
        </row>
        <row r="286">
          <cell r="D286" t="str">
            <v>Convencion 6190</v>
          </cell>
          <cell r="E286" t="str">
            <v>A6190L</v>
          </cell>
          <cell r="K286" t="str">
            <v xml:space="preserve"> </v>
          </cell>
        </row>
        <row r="287">
          <cell r="D287" t="str">
            <v>Convencion 6191</v>
          </cell>
          <cell r="E287" t="str">
            <v>A6191A</v>
          </cell>
          <cell r="K287" t="str">
            <v xml:space="preserve"> </v>
          </cell>
        </row>
        <row r="288">
          <cell r="D288" t="str">
            <v>Convencion 6191</v>
          </cell>
          <cell r="E288" t="str">
            <v>A6191B</v>
          </cell>
          <cell r="K288" t="str">
            <v xml:space="preserve"> </v>
          </cell>
        </row>
        <row r="289">
          <cell r="D289" t="str">
            <v>Convencion 6191</v>
          </cell>
          <cell r="E289" t="str">
            <v>A6191C</v>
          </cell>
          <cell r="K289" t="str">
            <v xml:space="preserve"> </v>
          </cell>
        </row>
        <row r="290">
          <cell r="D290" t="str">
            <v>Convencion 6191</v>
          </cell>
          <cell r="E290" t="str">
            <v>A6191D</v>
          </cell>
          <cell r="K290" t="str">
            <v xml:space="preserve"> </v>
          </cell>
        </row>
        <row r="291">
          <cell r="D291" t="str">
            <v>Convencion 6191</v>
          </cell>
          <cell r="E291" t="str">
            <v>A6191E</v>
          </cell>
          <cell r="K291" t="str">
            <v xml:space="preserve"> </v>
          </cell>
        </row>
        <row r="292">
          <cell r="D292" t="str">
            <v>Convencion 6191</v>
          </cell>
          <cell r="E292" t="str">
            <v>A6191F</v>
          </cell>
          <cell r="K292" t="str">
            <v xml:space="preserve"> </v>
          </cell>
        </row>
        <row r="293">
          <cell r="D293" t="str">
            <v>Convencion 6191</v>
          </cell>
          <cell r="E293" t="str">
            <v>A6191G</v>
          </cell>
          <cell r="K293" t="str">
            <v xml:space="preserve"> </v>
          </cell>
        </row>
        <row r="294">
          <cell r="D294" t="str">
            <v>Convencion 6191</v>
          </cell>
          <cell r="E294" t="str">
            <v>A6191H</v>
          </cell>
          <cell r="K294" t="str">
            <v xml:space="preserve"> </v>
          </cell>
        </row>
        <row r="295">
          <cell r="D295" t="str">
            <v>Convencion 6191</v>
          </cell>
          <cell r="E295" t="str">
            <v>A6191I</v>
          </cell>
          <cell r="K295" t="str">
            <v xml:space="preserve"> </v>
          </cell>
        </row>
        <row r="296">
          <cell r="D296" t="str">
            <v>Convencion 6191</v>
          </cell>
          <cell r="E296" t="str">
            <v>A6191J</v>
          </cell>
          <cell r="K296" t="str">
            <v xml:space="preserve"> </v>
          </cell>
        </row>
        <row r="297">
          <cell r="D297" t="str">
            <v>Convencion 6191</v>
          </cell>
          <cell r="E297" t="str">
            <v>A6191K</v>
          </cell>
          <cell r="K297" t="str">
            <v xml:space="preserve"> </v>
          </cell>
        </row>
        <row r="298">
          <cell r="D298" t="str">
            <v>Convencion 6191</v>
          </cell>
          <cell r="E298" t="str">
            <v>A6191L</v>
          </cell>
          <cell r="K298" t="str">
            <v xml:space="preserve"> </v>
          </cell>
        </row>
        <row r="299">
          <cell r="D299" t="str">
            <v>Convencion 6192</v>
          </cell>
          <cell r="E299" t="str">
            <v>A6192A</v>
          </cell>
          <cell r="K299" t="str">
            <v xml:space="preserve"> </v>
          </cell>
        </row>
        <row r="300">
          <cell r="D300" t="str">
            <v>Convencion 6192</v>
          </cell>
          <cell r="E300" t="str">
            <v>A6192B</v>
          </cell>
          <cell r="K300" t="str">
            <v xml:space="preserve"> </v>
          </cell>
        </row>
        <row r="301">
          <cell r="D301" t="str">
            <v>Convencion 6192</v>
          </cell>
          <cell r="E301" t="str">
            <v>A6192C</v>
          </cell>
          <cell r="K301" t="str">
            <v xml:space="preserve"> </v>
          </cell>
        </row>
        <row r="302">
          <cell r="D302" t="str">
            <v>Convencion 6192</v>
          </cell>
          <cell r="E302" t="str">
            <v>A6192D</v>
          </cell>
          <cell r="K302" t="str">
            <v xml:space="preserve"> </v>
          </cell>
        </row>
        <row r="303">
          <cell r="D303" t="str">
            <v>Convencion 6192</v>
          </cell>
          <cell r="E303" t="str">
            <v>A6192E</v>
          </cell>
          <cell r="K303" t="str">
            <v xml:space="preserve"> </v>
          </cell>
        </row>
        <row r="304">
          <cell r="D304" t="str">
            <v>Convencion 6192</v>
          </cell>
          <cell r="E304" t="str">
            <v>A6192F</v>
          </cell>
          <cell r="K304" t="str">
            <v xml:space="preserve"> </v>
          </cell>
        </row>
        <row r="305">
          <cell r="D305" t="str">
            <v>Convencion 6192</v>
          </cell>
          <cell r="E305" t="str">
            <v>A6192G</v>
          </cell>
          <cell r="K305" t="str">
            <v xml:space="preserve"> </v>
          </cell>
        </row>
        <row r="306">
          <cell r="D306" t="str">
            <v>Convencion 6192</v>
          </cell>
          <cell r="E306" t="str">
            <v>A6192H</v>
          </cell>
          <cell r="K306" t="str">
            <v xml:space="preserve"> </v>
          </cell>
        </row>
        <row r="307">
          <cell r="D307" t="str">
            <v>Convencion 6193</v>
          </cell>
          <cell r="E307" t="str">
            <v>A6193A</v>
          </cell>
          <cell r="K307" t="str">
            <v xml:space="preserve"> </v>
          </cell>
        </row>
        <row r="308">
          <cell r="D308" t="str">
            <v>Convencion 6193</v>
          </cell>
          <cell r="E308" t="str">
            <v>A6193B</v>
          </cell>
          <cell r="K308" t="str">
            <v xml:space="preserve"> </v>
          </cell>
        </row>
        <row r="309">
          <cell r="D309" t="str">
            <v>Convencion 6193</v>
          </cell>
          <cell r="E309" t="str">
            <v>A6193C</v>
          </cell>
          <cell r="K309" t="str">
            <v xml:space="preserve"> </v>
          </cell>
        </row>
        <row r="310">
          <cell r="D310" t="str">
            <v>Convencion 6193</v>
          </cell>
          <cell r="E310" t="str">
            <v>A6193D</v>
          </cell>
          <cell r="K310" t="str">
            <v xml:space="preserve"> </v>
          </cell>
        </row>
        <row r="311">
          <cell r="D311" t="str">
            <v>Convencion 6193</v>
          </cell>
          <cell r="E311" t="str">
            <v>A6193E</v>
          </cell>
          <cell r="K311" t="str">
            <v xml:space="preserve"> </v>
          </cell>
        </row>
        <row r="312">
          <cell r="D312" t="str">
            <v>Convencion 6193</v>
          </cell>
          <cell r="E312" t="str">
            <v>A6193F</v>
          </cell>
          <cell r="K312" t="str">
            <v xml:space="preserve"> </v>
          </cell>
        </row>
        <row r="313">
          <cell r="D313" t="str">
            <v>Convencion 6193</v>
          </cell>
          <cell r="E313" t="str">
            <v>A6193G</v>
          </cell>
          <cell r="K313" t="str">
            <v xml:space="preserve"> </v>
          </cell>
        </row>
        <row r="314">
          <cell r="D314" t="str">
            <v>Convencion 6193</v>
          </cell>
          <cell r="E314" t="str">
            <v>A6193H</v>
          </cell>
          <cell r="K314" t="str">
            <v xml:space="preserve"> </v>
          </cell>
        </row>
        <row r="315">
          <cell r="D315" t="str">
            <v>Convencion 6193</v>
          </cell>
          <cell r="E315" t="str">
            <v>A6193I</v>
          </cell>
          <cell r="K315" t="str">
            <v xml:space="preserve"> </v>
          </cell>
        </row>
        <row r="316">
          <cell r="D316" t="str">
            <v>Convencion 6193</v>
          </cell>
          <cell r="E316" t="str">
            <v>A6193J</v>
          </cell>
          <cell r="K316" t="str">
            <v xml:space="preserve"> </v>
          </cell>
        </row>
        <row r="317">
          <cell r="D317" t="str">
            <v>Convencion 6193</v>
          </cell>
          <cell r="E317" t="str">
            <v>A6193K</v>
          </cell>
          <cell r="K317" t="str">
            <v xml:space="preserve"> </v>
          </cell>
        </row>
        <row r="318">
          <cell r="D318" t="str">
            <v>Convencion 6193</v>
          </cell>
          <cell r="E318" t="str">
            <v>A6193L</v>
          </cell>
          <cell r="K318" t="str">
            <v xml:space="preserve"> </v>
          </cell>
        </row>
        <row r="319">
          <cell r="D319" t="str">
            <v>Convencion 6194</v>
          </cell>
          <cell r="E319" t="str">
            <v>A6194A</v>
          </cell>
          <cell r="K319" t="str">
            <v xml:space="preserve"> </v>
          </cell>
        </row>
        <row r="320">
          <cell r="D320" t="str">
            <v>Convencion 6194</v>
          </cell>
          <cell r="E320" t="str">
            <v>A6194B</v>
          </cell>
          <cell r="K320" t="str">
            <v xml:space="preserve"> </v>
          </cell>
        </row>
        <row r="321">
          <cell r="D321" t="str">
            <v>Convencion 6194</v>
          </cell>
          <cell r="E321" t="str">
            <v>A6194C</v>
          </cell>
          <cell r="K321" t="str">
            <v xml:space="preserve"> </v>
          </cell>
        </row>
        <row r="322">
          <cell r="D322" t="str">
            <v>Convencion 6194</v>
          </cell>
          <cell r="E322" t="str">
            <v>A6194D</v>
          </cell>
          <cell r="K322" t="str">
            <v xml:space="preserve"> </v>
          </cell>
        </row>
        <row r="323">
          <cell r="D323" t="str">
            <v>Convencion 6194</v>
          </cell>
          <cell r="E323" t="str">
            <v>A6194E</v>
          </cell>
          <cell r="K323" t="str">
            <v xml:space="preserve"> </v>
          </cell>
        </row>
        <row r="324">
          <cell r="D324" t="str">
            <v>Convencion 6194</v>
          </cell>
          <cell r="E324" t="str">
            <v>A6194F</v>
          </cell>
          <cell r="K324" t="str">
            <v xml:space="preserve"> </v>
          </cell>
        </row>
        <row r="325">
          <cell r="D325" t="str">
            <v>Convencion 6194</v>
          </cell>
          <cell r="E325" t="str">
            <v>A6194G</v>
          </cell>
          <cell r="K325" t="str">
            <v xml:space="preserve"> </v>
          </cell>
        </row>
        <row r="326">
          <cell r="D326" t="str">
            <v>Convencion 6194</v>
          </cell>
          <cell r="E326" t="str">
            <v>A6194H</v>
          </cell>
          <cell r="K326" t="str">
            <v xml:space="preserve"> </v>
          </cell>
        </row>
        <row r="327">
          <cell r="D327" t="str">
            <v>Convencion 6194</v>
          </cell>
          <cell r="E327" t="str">
            <v>A6194I</v>
          </cell>
          <cell r="K327" t="str">
            <v xml:space="preserve"> </v>
          </cell>
        </row>
        <row r="328">
          <cell r="D328" t="str">
            <v>Convencion 6194</v>
          </cell>
          <cell r="E328" t="str">
            <v>A6194J</v>
          </cell>
          <cell r="K328" t="str">
            <v xml:space="preserve"> </v>
          </cell>
        </row>
        <row r="329">
          <cell r="D329" t="str">
            <v>Convencion 6194</v>
          </cell>
          <cell r="E329" t="str">
            <v>A6194K</v>
          </cell>
          <cell r="K329" t="str">
            <v xml:space="preserve"> </v>
          </cell>
        </row>
        <row r="330">
          <cell r="D330" t="str">
            <v>Convencion 6194</v>
          </cell>
          <cell r="E330" t="str">
            <v>A6194L</v>
          </cell>
          <cell r="K330" t="str">
            <v xml:space="preserve"> </v>
          </cell>
        </row>
        <row r="331">
          <cell r="D331" t="str">
            <v>Convencion 6195</v>
          </cell>
          <cell r="E331" t="str">
            <v>A6195A</v>
          </cell>
          <cell r="K331" t="str">
            <v xml:space="preserve"> </v>
          </cell>
        </row>
        <row r="332">
          <cell r="D332" t="str">
            <v>Convencion 6195</v>
          </cell>
          <cell r="E332" t="str">
            <v>A6195B</v>
          </cell>
          <cell r="K332" t="str">
            <v xml:space="preserve"> </v>
          </cell>
        </row>
        <row r="333">
          <cell r="D333" t="str">
            <v>Convencion 6195</v>
          </cell>
          <cell r="E333" t="str">
            <v>A6195C</v>
          </cell>
          <cell r="K333" t="str">
            <v xml:space="preserve"> </v>
          </cell>
        </row>
        <row r="334">
          <cell r="D334" t="str">
            <v>Convencion 6195</v>
          </cell>
          <cell r="E334" t="str">
            <v>A6195D</v>
          </cell>
          <cell r="K334" t="str">
            <v xml:space="preserve"> </v>
          </cell>
        </row>
        <row r="335">
          <cell r="D335" t="str">
            <v>Convencion 6195</v>
          </cell>
          <cell r="E335" t="str">
            <v>A6195E</v>
          </cell>
          <cell r="K335" t="str">
            <v xml:space="preserve"> </v>
          </cell>
        </row>
        <row r="336">
          <cell r="D336" t="str">
            <v>Convencion 6195</v>
          </cell>
          <cell r="E336" t="str">
            <v>A6195F</v>
          </cell>
          <cell r="K336" t="str">
            <v xml:space="preserve"> </v>
          </cell>
        </row>
        <row r="337">
          <cell r="D337" t="str">
            <v>Convencion 6195</v>
          </cell>
          <cell r="E337" t="str">
            <v>A6195G</v>
          </cell>
          <cell r="K337" t="str">
            <v xml:space="preserve"> </v>
          </cell>
        </row>
        <row r="338">
          <cell r="D338" t="str">
            <v>Convencion 6195</v>
          </cell>
          <cell r="E338" t="str">
            <v>A6195H</v>
          </cell>
          <cell r="K338" t="str">
            <v xml:space="preserve"> </v>
          </cell>
        </row>
        <row r="339">
          <cell r="D339" t="str">
            <v>Convencion 6196 A</v>
          </cell>
          <cell r="E339" t="str">
            <v>A6196A</v>
          </cell>
          <cell r="H339">
            <v>610</v>
          </cell>
          <cell r="I339">
            <v>6196</v>
          </cell>
          <cell r="J339" t="str">
            <v>A</v>
          </cell>
          <cell r="K339" t="str">
            <v>6196 A</v>
          </cell>
        </row>
        <row r="340">
          <cell r="D340" t="str">
            <v>Convencion 6197</v>
          </cell>
          <cell r="E340" t="str">
            <v>A6197A</v>
          </cell>
          <cell r="F340">
            <v>6197</v>
          </cell>
          <cell r="H340">
            <v>631</v>
          </cell>
          <cell r="I340">
            <v>6197</v>
          </cell>
          <cell r="J340" t="str">
            <v>A</v>
          </cell>
          <cell r="K340" t="str">
            <v>6197 A</v>
          </cell>
        </row>
        <row r="341">
          <cell r="D341" t="str">
            <v>Convencion 6198 A</v>
          </cell>
          <cell r="E341" t="str">
            <v>A6198A</v>
          </cell>
          <cell r="H341">
            <v>608</v>
          </cell>
          <cell r="I341">
            <v>6198</v>
          </cell>
          <cell r="J341" t="str">
            <v>A</v>
          </cell>
          <cell r="K341" t="str">
            <v>6198 A</v>
          </cell>
        </row>
        <row r="342">
          <cell r="D342" t="str">
            <v>Convencion 6198 B</v>
          </cell>
          <cell r="E342" t="str">
            <v>A6198B</v>
          </cell>
          <cell r="F342">
            <v>6198</v>
          </cell>
          <cell r="H342">
            <v>608</v>
          </cell>
          <cell r="I342">
            <v>6198</v>
          </cell>
          <cell r="J342" t="str">
            <v>B</v>
          </cell>
          <cell r="K342" t="str">
            <v>6198 B</v>
          </cell>
        </row>
        <row r="343">
          <cell r="D343" t="str">
            <v>Convencion 6198 C</v>
          </cell>
          <cell r="E343" t="str">
            <v>A6198C</v>
          </cell>
          <cell r="H343">
            <v>608</v>
          </cell>
          <cell r="I343">
            <v>6198</v>
          </cell>
          <cell r="J343" t="str">
            <v>C</v>
          </cell>
          <cell r="K343" t="str">
            <v>6198 C</v>
          </cell>
        </row>
        <row r="344">
          <cell r="D344" t="str">
            <v>Convencion 6198 D</v>
          </cell>
          <cell r="E344" t="str">
            <v>A6198D</v>
          </cell>
          <cell r="H344">
            <v>608</v>
          </cell>
          <cell r="I344">
            <v>6198</v>
          </cell>
          <cell r="J344" t="str">
            <v>D</v>
          </cell>
          <cell r="K344" t="str">
            <v>6198 D</v>
          </cell>
        </row>
        <row r="345">
          <cell r="D345" t="str">
            <v>Convencion 6199 A</v>
          </cell>
          <cell r="E345" t="str">
            <v>A6199A</v>
          </cell>
          <cell r="H345">
            <v>608</v>
          </cell>
          <cell r="I345">
            <v>6199</v>
          </cell>
          <cell r="J345" t="str">
            <v>A</v>
          </cell>
          <cell r="K345" t="str">
            <v>6199 A</v>
          </cell>
        </row>
        <row r="346">
          <cell r="D346" t="str">
            <v>Convencion 6199 C</v>
          </cell>
          <cell r="E346" t="str">
            <v>A6199C</v>
          </cell>
          <cell r="F346">
            <v>6199</v>
          </cell>
          <cell r="H346">
            <v>608</v>
          </cell>
          <cell r="I346">
            <v>6199</v>
          </cell>
          <cell r="J346" t="str">
            <v>C</v>
          </cell>
          <cell r="K346" t="str">
            <v>6199 C</v>
          </cell>
        </row>
        <row r="347">
          <cell r="D347" t="str">
            <v>Convencion 6200A</v>
          </cell>
          <cell r="E347" t="str">
            <v>A6200A</v>
          </cell>
          <cell r="F347">
            <v>6200</v>
          </cell>
          <cell r="H347">
            <v>608</v>
          </cell>
          <cell r="I347">
            <v>6200</v>
          </cell>
          <cell r="J347" t="str">
            <v>A</v>
          </cell>
          <cell r="K347" t="str">
            <v>6200 A</v>
          </cell>
        </row>
        <row r="348">
          <cell r="D348" t="str">
            <v>Convencion 6200 C</v>
          </cell>
          <cell r="E348" t="str">
            <v>A6200C</v>
          </cell>
          <cell r="H348">
            <v>608</v>
          </cell>
          <cell r="I348">
            <v>6200</v>
          </cell>
          <cell r="J348" t="str">
            <v>C</v>
          </cell>
          <cell r="K348" t="str">
            <v>6200 C</v>
          </cell>
        </row>
        <row r="349">
          <cell r="D349" t="str">
            <v>Convencion 6202</v>
          </cell>
          <cell r="E349" t="str">
            <v>A6202A</v>
          </cell>
          <cell r="F349">
            <v>6202</v>
          </cell>
          <cell r="H349">
            <v>601</v>
          </cell>
          <cell r="I349">
            <v>6202</v>
          </cell>
          <cell r="J349" t="str">
            <v>A</v>
          </cell>
          <cell r="K349" t="str">
            <v>6202 A</v>
          </cell>
        </row>
        <row r="350">
          <cell r="D350" t="str">
            <v>Convencion 6203</v>
          </cell>
          <cell r="E350" t="str">
            <v>A6203A</v>
          </cell>
          <cell r="H350">
            <v>645</v>
          </cell>
          <cell r="I350">
            <v>6203</v>
          </cell>
          <cell r="J350" t="str">
            <v>A</v>
          </cell>
          <cell r="K350" t="str">
            <v>6203 A</v>
          </cell>
        </row>
        <row r="351">
          <cell r="D351" t="str">
            <v>Convencion 6204</v>
          </cell>
          <cell r="E351" t="str">
            <v>A6204A</v>
          </cell>
          <cell r="K351" t="str">
            <v xml:space="preserve"> </v>
          </cell>
        </row>
        <row r="352">
          <cell r="D352" t="str">
            <v>Convencion 6205</v>
          </cell>
          <cell r="E352" t="str">
            <v>A6205A</v>
          </cell>
          <cell r="K352" t="str">
            <v xml:space="preserve"> </v>
          </cell>
        </row>
        <row r="353">
          <cell r="D353" t="str">
            <v>Convencion 6206</v>
          </cell>
          <cell r="E353" t="str">
            <v>A6206A</v>
          </cell>
          <cell r="F353">
            <v>6206</v>
          </cell>
          <cell r="H353">
            <v>632</v>
          </cell>
          <cell r="I353">
            <v>6206</v>
          </cell>
          <cell r="J353" t="str">
            <v>A</v>
          </cell>
          <cell r="K353" t="str">
            <v>6206 A</v>
          </cell>
        </row>
        <row r="354">
          <cell r="D354" t="str">
            <v>Convencion 6207 A</v>
          </cell>
          <cell r="E354" t="str">
            <v>A6207A</v>
          </cell>
          <cell r="F354">
            <v>6270</v>
          </cell>
          <cell r="H354">
            <v>601</v>
          </cell>
          <cell r="I354">
            <v>6207</v>
          </cell>
          <cell r="J354" t="str">
            <v>A</v>
          </cell>
          <cell r="K354" t="str">
            <v>6207 A</v>
          </cell>
        </row>
        <row r="355">
          <cell r="D355" t="str">
            <v>Convencion 6207 B</v>
          </cell>
          <cell r="E355" t="str">
            <v>A6207B</v>
          </cell>
          <cell r="F355">
            <v>6207</v>
          </cell>
          <cell r="H355">
            <v>601</v>
          </cell>
          <cell r="I355">
            <v>6207</v>
          </cell>
          <cell r="J355" t="str">
            <v>B</v>
          </cell>
          <cell r="K355" t="str">
            <v>6207 B</v>
          </cell>
        </row>
        <row r="356">
          <cell r="D356" t="str">
            <v>Convencion 6208 A</v>
          </cell>
          <cell r="E356" t="str">
            <v>R6208A</v>
          </cell>
          <cell r="F356">
            <v>6208</v>
          </cell>
          <cell r="H356">
            <v>652</v>
          </cell>
          <cell r="I356">
            <v>6208</v>
          </cell>
          <cell r="J356" t="str">
            <v>A</v>
          </cell>
          <cell r="K356" t="str">
            <v>6208 A</v>
          </cell>
        </row>
        <row r="357">
          <cell r="D357" t="str">
            <v>Convencion 6209 A</v>
          </cell>
          <cell r="E357" t="str">
            <v>R6209A</v>
          </cell>
          <cell r="F357">
            <v>6209</v>
          </cell>
          <cell r="H357">
            <v>654</v>
          </cell>
          <cell r="I357">
            <v>6209</v>
          </cell>
          <cell r="J357" t="str">
            <v>A</v>
          </cell>
          <cell r="K357" t="str">
            <v>6209 A</v>
          </cell>
        </row>
        <row r="358">
          <cell r="D358" t="str">
            <v>Convencion 6210 A</v>
          </cell>
          <cell r="E358" t="str">
            <v>R6210A</v>
          </cell>
          <cell r="F358">
            <v>6210</v>
          </cell>
          <cell r="H358">
            <v>652</v>
          </cell>
          <cell r="I358">
            <v>6210</v>
          </cell>
          <cell r="J358" t="str">
            <v>A</v>
          </cell>
          <cell r="K358" t="str">
            <v>6210 A</v>
          </cell>
        </row>
        <row r="359">
          <cell r="D359" t="str">
            <v>Convencion 6211 A</v>
          </cell>
          <cell r="E359" t="str">
            <v>R6211A</v>
          </cell>
          <cell r="F359" t="str">
            <v>6211 A</v>
          </cell>
          <cell r="H359">
            <v>620</v>
          </cell>
          <cell r="I359">
            <v>6211</v>
          </cell>
          <cell r="J359" t="str">
            <v>A</v>
          </cell>
          <cell r="K359" t="str">
            <v>6211 A</v>
          </cell>
        </row>
        <row r="360">
          <cell r="D360" t="str">
            <v>Convencion 6213</v>
          </cell>
          <cell r="E360" t="str">
            <v>A6213A</v>
          </cell>
          <cell r="F360">
            <v>6213</v>
          </cell>
          <cell r="H360">
            <v>649</v>
          </cell>
          <cell r="I360">
            <v>6213</v>
          </cell>
          <cell r="J360" t="str">
            <v>A</v>
          </cell>
          <cell r="K360" t="str">
            <v>6213 A</v>
          </cell>
        </row>
        <row r="361">
          <cell r="D361" t="str">
            <v>Convencion 6214</v>
          </cell>
          <cell r="E361" t="str">
            <v>A6214A</v>
          </cell>
          <cell r="F361">
            <v>6214</v>
          </cell>
          <cell r="H361">
            <v>649</v>
          </cell>
          <cell r="I361">
            <v>6214</v>
          </cell>
          <cell r="J361" t="str">
            <v>A</v>
          </cell>
          <cell r="K361" t="str">
            <v>6214 A</v>
          </cell>
        </row>
        <row r="362">
          <cell r="D362" t="str">
            <v>Convencion 6215</v>
          </cell>
          <cell r="E362" t="str">
            <v>A6215A</v>
          </cell>
          <cell r="F362">
            <v>6215</v>
          </cell>
          <cell r="H362">
            <v>649</v>
          </cell>
          <cell r="I362">
            <v>6215</v>
          </cell>
          <cell r="J362" t="str">
            <v>A</v>
          </cell>
          <cell r="K362" t="str">
            <v>6215 A</v>
          </cell>
        </row>
        <row r="363">
          <cell r="D363" t="str">
            <v>Convencion 6216 A</v>
          </cell>
          <cell r="E363" t="str">
            <v>a6216a</v>
          </cell>
          <cell r="H363">
            <v>648</v>
          </cell>
          <cell r="I363">
            <v>6216</v>
          </cell>
          <cell r="J363" t="str">
            <v>A</v>
          </cell>
          <cell r="K363" t="str">
            <v>6216 A</v>
          </cell>
        </row>
        <row r="364">
          <cell r="D364" t="str">
            <v>Convencion 6217</v>
          </cell>
          <cell r="E364" t="str">
            <v>A6217A</v>
          </cell>
          <cell r="F364">
            <v>6217</v>
          </cell>
          <cell r="H364">
            <v>651</v>
          </cell>
          <cell r="I364">
            <v>6217</v>
          </cell>
          <cell r="J364" t="str">
            <v>A</v>
          </cell>
          <cell r="K364" t="str">
            <v>6217 A</v>
          </cell>
        </row>
        <row r="365">
          <cell r="D365" t="str">
            <v>Convencion 6218</v>
          </cell>
          <cell r="E365" t="str">
            <v>A621807</v>
          </cell>
          <cell r="F365">
            <v>6218</v>
          </cell>
          <cell r="G365">
            <v>6224</v>
          </cell>
          <cell r="H365">
            <v>617</v>
          </cell>
          <cell r="I365">
            <v>6218</v>
          </cell>
          <cell r="J365" t="str">
            <v>07</v>
          </cell>
          <cell r="K365" t="str">
            <v>6218 07</v>
          </cell>
        </row>
        <row r="366">
          <cell r="D366" t="str">
            <v>Convencion 6218</v>
          </cell>
          <cell r="E366" t="str">
            <v>A6218 07</v>
          </cell>
          <cell r="F366">
            <v>6224</v>
          </cell>
          <cell r="G366">
            <v>6218</v>
          </cell>
          <cell r="H366">
            <v>617</v>
          </cell>
          <cell r="I366">
            <v>6218</v>
          </cell>
          <cell r="J366" t="str">
            <v>07</v>
          </cell>
          <cell r="K366" t="str">
            <v>6218 07</v>
          </cell>
        </row>
        <row r="367">
          <cell r="D367" t="str">
            <v>Convencion 6219</v>
          </cell>
          <cell r="E367" t="str">
            <v>A621908</v>
          </cell>
          <cell r="F367">
            <v>6219</v>
          </cell>
          <cell r="G367">
            <v>6225</v>
          </cell>
          <cell r="H367">
            <v>617</v>
          </cell>
          <cell r="I367">
            <v>6219</v>
          </cell>
          <cell r="J367" t="str">
            <v>08</v>
          </cell>
          <cell r="K367" t="str">
            <v>6219 08</v>
          </cell>
        </row>
        <row r="368">
          <cell r="D368" t="str">
            <v>Convencion 6219</v>
          </cell>
          <cell r="E368" t="str">
            <v>A6219 08</v>
          </cell>
          <cell r="F368">
            <v>6219</v>
          </cell>
          <cell r="G368">
            <v>6225</v>
          </cell>
          <cell r="H368">
            <v>617</v>
          </cell>
          <cell r="I368">
            <v>6219</v>
          </cell>
          <cell r="J368" t="str">
            <v>08</v>
          </cell>
          <cell r="K368" t="str">
            <v>6219 08</v>
          </cell>
        </row>
        <row r="369">
          <cell r="D369" t="str">
            <v>Convencion 6220</v>
          </cell>
          <cell r="E369" t="str">
            <v>A622005</v>
          </cell>
          <cell r="F369">
            <v>6220</v>
          </cell>
          <cell r="G369">
            <v>6222</v>
          </cell>
          <cell r="H369">
            <v>617</v>
          </cell>
          <cell r="I369">
            <v>6220</v>
          </cell>
          <cell r="J369" t="str">
            <v>05</v>
          </cell>
          <cell r="K369" t="str">
            <v>6220 05</v>
          </cell>
        </row>
        <row r="370">
          <cell r="D370" t="str">
            <v>Convencion 6220</v>
          </cell>
          <cell r="E370" t="str">
            <v>A6220 05</v>
          </cell>
          <cell r="F370">
            <v>6222</v>
          </cell>
          <cell r="G370">
            <v>6220</v>
          </cell>
          <cell r="H370">
            <v>617</v>
          </cell>
          <cell r="I370">
            <v>6220</v>
          </cell>
          <cell r="J370" t="str">
            <v>05</v>
          </cell>
          <cell r="K370" t="str">
            <v>6220 05</v>
          </cell>
        </row>
        <row r="371">
          <cell r="D371" t="str">
            <v>Convencion 6221</v>
          </cell>
          <cell r="E371" t="str">
            <v>A622106</v>
          </cell>
          <cell r="F371">
            <v>6221</v>
          </cell>
          <cell r="G371">
            <v>6223</v>
          </cell>
          <cell r="H371">
            <v>617</v>
          </cell>
          <cell r="I371">
            <v>6221</v>
          </cell>
          <cell r="J371" t="str">
            <v>06</v>
          </cell>
          <cell r="K371" t="str">
            <v>6221 06</v>
          </cell>
        </row>
        <row r="372">
          <cell r="D372" t="str">
            <v>Convencion 6221</v>
          </cell>
          <cell r="E372" t="str">
            <v>A6221 06</v>
          </cell>
          <cell r="F372">
            <v>6221</v>
          </cell>
          <cell r="G372">
            <v>6223</v>
          </cell>
          <cell r="H372">
            <v>617</v>
          </cell>
          <cell r="I372">
            <v>6221</v>
          </cell>
          <cell r="J372" t="str">
            <v>06</v>
          </cell>
          <cell r="K372" t="str">
            <v>6221 06</v>
          </cell>
        </row>
        <row r="373">
          <cell r="D373" t="str">
            <v>Convencion 6227 A</v>
          </cell>
          <cell r="E373" t="str">
            <v>R6227A</v>
          </cell>
          <cell r="F373">
            <v>6227</v>
          </cell>
          <cell r="H373">
            <v>652</v>
          </cell>
          <cell r="I373">
            <v>6227</v>
          </cell>
          <cell r="J373" t="str">
            <v>A</v>
          </cell>
          <cell r="K373" t="str">
            <v>6227 A</v>
          </cell>
        </row>
        <row r="374">
          <cell r="D374" t="str">
            <v>Convencion 6228</v>
          </cell>
          <cell r="E374" t="str">
            <v>A6228A</v>
          </cell>
          <cell r="F374">
            <v>6228</v>
          </cell>
          <cell r="H374">
            <v>650</v>
          </cell>
          <cell r="I374">
            <v>6228</v>
          </cell>
          <cell r="J374" t="str">
            <v>A</v>
          </cell>
          <cell r="K374" t="str">
            <v>6228 A</v>
          </cell>
        </row>
        <row r="375">
          <cell r="D375" t="str">
            <v>Convencion 6230 A</v>
          </cell>
          <cell r="E375" t="str">
            <v>A6230A</v>
          </cell>
          <cell r="H375">
            <v>610</v>
          </cell>
          <cell r="I375">
            <v>6230</v>
          </cell>
          <cell r="J375" t="str">
            <v>A</v>
          </cell>
          <cell r="K375" t="str">
            <v>6230 A</v>
          </cell>
        </row>
        <row r="376">
          <cell r="D376" t="str">
            <v>Convencion 6231 A</v>
          </cell>
          <cell r="E376" t="str">
            <v>A6231A</v>
          </cell>
          <cell r="H376">
            <v>610</v>
          </cell>
          <cell r="I376">
            <v>6231</v>
          </cell>
          <cell r="J376" t="str">
            <v>A</v>
          </cell>
          <cell r="K376" t="str">
            <v>6231 A</v>
          </cell>
        </row>
        <row r="377">
          <cell r="D377" t="str">
            <v>Convencion 6232 A</v>
          </cell>
          <cell r="E377" t="str">
            <v>A6232A</v>
          </cell>
          <cell r="H377">
            <v>610</v>
          </cell>
          <cell r="I377">
            <v>6232</v>
          </cell>
          <cell r="J377" t="str">
            <v>A</v>
          </cell>
          <cell r="K377" t="str">
            <v>6232 A</v>
          </cell>
        </row>
        <row r="378">
          <cell r="D378" t="str">
            <v>Convencion 6233 A</v>
          </cell>
          <cell r="E378" t="str">
            <v>A6233A</v>
          </cell>
          <cell r="H378">
            <v>610</v>
          </cell>
          <cell r="I378">
            <v>6233</v>
          </cell>
          <cell r="J378" t="str">
            <v>A</v>
          </cell>
          <cell r="K378" t="str">
            <v>6233 A</v>
          </cell>
        </row>
        <row r="379">
          <cell r="D379" t="str">
            <v>Convencion 6234 A</v>
          </cell>
          <cell r="E379" t="str">
            <v>A6234A</v>
          </cell>
          <cell r="F379">
            <v>6234</v>
          </cell>
          <cell r="H379">
            <v>636</v>
          </cell>
          <cell r="I379">
            <v>6234</v>
          </cell>
          <cell r="J379" t="str">
            <v>A</v>
          </cell>
          <cell r="K379" t="str">
            <v>6234 A</v>
          </cell>
        </row>
        <row r="380">
          <cell r="D380" t="str">
            <v>Convencion 6236</v>
          </cell>
          <cell r="E380" t="str">
            <v>A6236A</v>
          </cell>
          <cell r="F380">
            <v>6236</v>
          </cell>
          <cell r="H380">
            <v>647</v>
          </cell>
          <cell r="I380">
            <v>6236</v>
          </cell>
          <cell r="J380" t="str">
            <v>A</v>
          </cell>
          <cell r="K380" t="str">
            <v>6236 A</v>
          </cell>
        </row>
        <row r="381">
          <cell r="D381" t="str">
            <v>Convencion 6239</v>
          </cell>
          <cell r="E381" t="str">
            <v>A6239A</v>
          </cell>
          <cell r="H381">
            <v>647</v>
          </cell>
          <cell r="I381">
            <v>6239</v>
          </cell>
          <cell r="J381" t="str">
            <v>A</v>
          </cell>
          <cell r="K381" t="str">
            <v>6239 A</v>
          </cell>
        </row>
        <row r="382">
          <cell r="D382" t="str">
            <v>Convencion 6240 A</v>
          </cell>
          <cell r="E382" t="str">
            <v>A6240A</v>
          </cell>
          <cell r="F382">
            <v>6240</v>
          </cell>
          <cell r="H382">
            <v>636</v>
          </cell>
          <cell r="I382">
            <v>6240</v>
          </cell>
          <cell r="J382" t="str">
            <v>A</v>
          </cell>
          <cell r="K382" t="str">
            <v>6240 A</v>
          </cell>
        </row>
        <row r="383">
          <cell r="D383" t="str">
            <v>Convencion 6241</v>
          </cell>
          <cell r="E383" t="str">
            <v>a6241a</v>
          </cell>
          <cell r="F383">
            <v>6241</v>
          </cell>
          <cell r="H383">
            <v>627</v>
          </cell>
          <cell r="I383">
            <v>6241</v>
          </cell>
          <cell r="J383" t="str">
            <v>A</v>
          </cell>
          <cell r="K383" t="str">
            <v>6241 A</v>
          </cell>
        </row>
        <row r="384">
          <cell r="D384" t="str">
            <v>Convencion 6242</v>
          </cell>
          <cell r="E384" t="str">
            <v>a6242a</v>
          </cell>
          <cell r="F384">
            <v>6242</v>
          </cell>
          <cell r="H384">
            <v>627</v>
          </cell>
          <cell r="I384">
            <v>6242</v>
          </cell>
          <cell r="J384" t="str">
            <v>A</v>
          </cell>
          <cell r="K384" t="str">
            <v>6242 A</v>
          </cell>
        </row>
        <row r="385">
          <cell r="D385" t="str">
            <v>Convencion 6252</v>
          </cell>
          <cell r="E385" t="str">
            <v>A6252A</v>
          </cell>
          <cell r="H385">
            <v>623</v>
          </cell>
          <cell r="I385">
            <v>6252</v>
          </cell>
          <cell r="J385" t="str">
            <v>A</v>
          </cell>
          <cell r="K385" t="str">
            <v>6252 A</v>
          </cell>
        </row>
        <row r="386">
          <cell r="D386" t="str">
            <v>Convencion 6253</v>
          </cell>
          <cell r="E386" t="str">
            <v>A6253A</v>
          </cell>
          <cell r="H386">
            <v>623</v>
          </cell>
          <cell r="I386">
            <v>6253</v>
          </cell>
          <cell r="J386" t="str">
            <v>A</v>
          </cell>
          <cell r="K386" t="str">
            <v>6253 A</v>
          </cell>
        </row>
        <row r="387">
          <cell r="D387" t="str">
            <v>Convencion 6254</v>
          </cell>
          <cell r="E387" t="str">
            <v>A6254A</v>
          </cell>
          <cell r="H387">
            <v>653</v>
          </cell>
          <cell r="I387">
            <v>6254</v>
          </cell>
          <cell r="J387" t="str">
            <v>A</v>
          </cell>
          <cell r="K387" t="str">
            <v>6254 A</v>
          </cell>
        </row>
        <row r="388">
          <cell r="D388" t="str">
            <v>Convencion 6255</v>
          </cell>
          <cell r="E388" t="str">
            <v>A6255A</v>
          </cell>
          <cell r="H388">
            <v>654</v>
          </cell>
          <cell r="I388">
            <v>6255</v>
          </cell>
          <cell r="J388" t="str">
            <v>A</v>
          </cell>
          <cell r="K388" t="str">
            <v>6255 A</v>
          </cell>
        </row>
        <row r="389">
          <cell r="D389" t="str">
            <v>Convencion 6256</v>
          </cell>
          <cell r="E389" t="str">
            <v>A6256A</v>
          </cell>
          <cell r="H389">
            <v>654</v>
          </cell>
          <cell r="I389">
            <v>6256</v>
          </cell>
          <cell r="J389" t="str">
            <v>A</v>
          </cell>
          <cell r="K389" t="str">
            <v>6256 A</v>
          </cell>
        </row>
        <row r="390">
          <cell r="D390" t="str">
            <v>Convencion 6281</v>
          </cell>
          <cell r="E390" t="str">
            <v>A6281A</v>
          </cell>
          <cell r="H390">
            <v>601</v>
          </cell>
          <cell r="I390">
            <v>6281</v>
          </cell>
          <cell r="J390" t="str">
            <v>A</v>
          </cell>
          <cell r="K390" t="str">
            <v>6281 A</v>
          </cell>
        </row>
        <row r="391">
          <cell r="D391" t="str">
            <v>Convencion 6286</v>
          </cell>
          <cell r="E391" t="str">
            <v>A6286A</v>
          </cell>
          <cell r="H391">
            <v>647</v>
          </cell>
          <cell r="I391">
            <v>6286</v>
          </cell>
          <cell r="J391" t="str">
            <v>A</v>
          </cell>
          <cell r="K391" t="str">
            <v>6286 A</v>
          </cell>
        </row>
        <row r="392">
          <cell r="D392" t="str">
            <v>Convencion 6287</v>
          </cell>
          <cell r="E392" t="str">
            <v>A6287</v>
          </cell>
          <cell r="K392" t="str">
            <v xml:space="preserve"> </v>
          </cell>
        </row>
        <row r="393">
          <cell r="D393" t="str">
            <v>Convencion 6288</v>
          </cell>
          <cell r="E393" t="str">
            <v>A6288</v>
          </cell>
          <cell r="K393" t="str">
            <v xml:space="preserve"> </v>
          </cell>
        </row>
        <row r="394">
          <cell r="D394" t="str">
            <v>Convencion 6289</v>
          </cell>
          <cell r="E394" t="str">
            <v>A6289</v>
          </cell>
          <cell r="K394" t="str">
            <v xml:space="preserve"> </v>
          </cell>
        </row>
        <row r="395">
          <cell r="D395" t="str">
            <v>Convencion 6290</v>
          </cell>
          <cell r="E395" t="str">
            <v>A6290</v>
          </cell>
          <cell r="K395" t="str">
            <v xml:space="preserve"> </v>
          </cell>
        </row>
        <row r="396">
          <cell r="D396" t="str">
            <v>Convencion 6291</v>
          </cell>
          <cell r="E396" t="str">
            <v>A6291A</v>
          </cell>
          <cell r="H396">
            <v>602</v>
          </cell>
          <cell r="I396">
            <v>6291</v>
          </cell>
          <cell r="J396" t="str">
            <v>A</v>
          </cell>
          <cell r="K396" t="str">
            <v>6291 A</v>
          </cell>
        </row>
        <row r="397">
          <cell r="D397" t="str">
            <v>Convencion 6292</v>
          </cell>
          <cell r="E397" t="str">
            <v>A6292A</v>
          </cell>
          <cell r="F397">
            <v>6292</v>
          </cell>
          <cell r="H397">
            <v>602</v>
          </cell>
          <cell r="I397">
            <v>6292</v>
          </cell>
          <cell r="J397" t="str">
            <v>A</v>
          </cell>
          <cell r="K397" t="str">
            <v>6292 A</v>
          </cell>
        </row>
        <row r="398">
          <cell r="D398" t="str">
            <v>Convencion 6299</v>
          </cell>
          <cell r="E398" t="str">
            <v>A6299</v>
          </cell>
          <cell r="K398" t="str">
            <v xml:space="preserve"> </v>
          </cell>
        </row>
        <row r="399">
          <cell r="D399" t="str">
            <v>Convencion 6300</v>
          </cell>
          <cell r="E399" t="str">
            <v>A6300</v>
          </cell>
          <cell r="K399" t="str">
            <v xml:space="preserve"> </v>
          </cell>
        </row>
        <row r="400">
          <cell r="D400" t="str">
            <v>Convencion 6301</v>
          </cell>
          <cell r="E400" t="str">
            <v>A6301</v>
          </cell>
          <cell r="K400" t="str">
            <v xml:space="preserve"> </v>
          </cell>
        </row>
        <row r="401">
          <cell r="D401" t="str">
            <v>Convencion 6302</v>
          </cell>
          <cell r="E401" t="str">
            <v>A6302</v>
          </cell>
          <cell r="K401" t="str">
            <v xml:space="preserve"> </v>
          </cell>
        </row>
        <row r="402">
          <cell r="D402" t="str">
            <v>Convencion 6304</v>
          </cell>
          <cell r="E402" t="str">
            <v>A6304A</v>
          </cell>
          <cell r="F402">
            <v>6304</v>
          </cell>
          <cell r="H402">
            <v>607</v>
          </cell>
          <cell r="I402">
            <v>6304</v>
          </cell>
          <cell r="J402" t="str">
            <v>A</v>
          </cell>
          <cell r="K402" t="str">
            <v>6304 A</v>
          </cell>
        </row>
        <row r="403">
          <cell r="D403" t="str">
            <v>Convencion 6312 A</v>
          </cell>
          <cell r="E403" t="str">
            <v>A6312A</v>
          </cell>
          <cell r="H403">
            <v>655</v>
          </cell>
          <cell r="I403">
            <v>6312</v>
          </cell>
          <cell r="J403" t="str">
            <v>A</v>
          </cell>
          <cell r="K403" t="str">
            <v>6312 A</v>
          </cell>
        </row>
        <row r="404">
          <cell r="D404" t="str">
            <v>Convencion 6313 A</v>
          </cell>
          <cell r="E404" t="str">
            <v>A6313A</v>
          </cell>
          <cell r="H404">
            <v>657</v>
          </cell>
          <cell r="I404">
            <v>6313</v>
          </cell>
          <cell r="J404" t="str">
            <v>A</v>
          </cell>
          <cell r="K404" t="str">
            <v>6313 A</v>
          </cell>
        </row>
        <row r="405">
          <cell r="D405" t="str">
            <v>Convencion 6314 A</v>
          </cell>
          <cell r="E405" t="str">
            <v>A6314A</v>
          </cell>
          <cell r="H405">
            <v>656</v>
          </cell>
          <cell r="I405">
            <v>6314</v>
          </cell>
          <cell r="J405" t="str">
            <v>A</v>
          </cell>
          <cell r="K405" t="str">
            <v>6314 A</v>
          </cell>
        </row>
        <row r="406">
          <cell r="D406" t="str">
            <v>Convencion 6332</v>
          </cell>
          <cell r="E406" t="str">
            <v>A6332A</v>
          </cell>
          <cell r="H406">
            <v>662</v>
          </cell>
          <cell r="I406">
            <v>6332</v>
          </cell>
          <cell r="J406" t="str">
            <v>A</v>
          </cell>
          <cell r="K406" t="str">
            <v>6332 A</v>
          </cell>
        </row>
        <row r="407">
          <cell r="D407" t="str">
            <v>Convencion 6349</v>
          </cell>
          <cell r="E407" t="str">
            <v>A6349A</v>
          </cell>
          <cell r="H407">
            <v>627</v>
          </cell>
          <cell r="I407">
            <v>6349</v>
          </cell>
          <cell r="J407" t="str">
            <v>A</v>
          </cell>
          <cell r="K407" t="str">
            <v>6349 A</v>
          </cell>
        </row>
        <row r="408">
          <cell r="D408" t="str">
            <v>Convencion 6350</v>
          </cell>
          <cell r="E408" t="str">
            <v>A6350B</v>
          </cell>
          <cell r="H408">
            <v>601</v>
          </cell>
          <cell r="I408">
            <v>6350</v>
          </cell>
          <cell r="J408" t="str">
            <v>B</v>
          </cell>
          <cell r="K408" t="str">
            <v>6350 B</v>
          </cell>
        </row>
        <row r="409">
          <cell r="D409" t="str">
            <v>Convencion 6351</v>
          </cell>
          <cell r="E409" t="str">
            <v>A6351A</v>
          </cell>
          <cell r="F409">
            <v>6351</v>
          </cell>
          <cell r="H409">
            <v>663</v>
          </cell>
          <cell r="I409">
            <v>6351</v>
          </cell>
          <cell r="J409" t="str">
            <v>A</v>
          </cell>
          <cell r="K409" t="str">
            <v>6351 A</v>
          </cell>
        </row>
        <row r="410">
          <cell r="D410" t="str">
            <v>Convencion 6368</v>
          </cell>
          <cell r="E410" t="str">
            <v>R6368A</v>
          </cell>
          <cell r="H410">
            <v>620</v>
          </cell>
          <cell r="I410">
            <v>6368</v>
          </cell>
          <cell r="J410" t="str">
            <v>A</v>
          </cell>
          <cell r="K410" t="str">
            <v>6368 A</v>
          </cell>
        </row>
        <row r="411">
          <cell r="D411" t="str">
            <v>Convencion FIME</v>
          </cell>
          <cell r="E411" t="str">
            <v>AFIMES</v>
          </cell>
          <cell r="H411">
            <v>601</v>
          </cell>
          <cell r="J411" t="str">
            <v/>
          </cell>
          <cell r="K411" t="str">
            <v xml:space="preserve"> </v>
          </cell>
        </row>
        <row r="412">
          <cell r="D412" t="str">
            <v>Convencion FINP</v>
          </cell>
          <cell r="E412" t="str">
            <v>AFINPR</v>
          </cell>
          <cell r="H412">
            <v>602</v>
          </cell>
          <cell r="J412" t="str">
            <v/>
          </cell>
          <cell r="K412" t="str">
            <v xml:space="preserve"> </v>
          </cell>
        </row>
        <row r="413">
          <cell r="D413" t="str">
            <v>Convencion ACCB</v>
          </cell>
          <cell r="E413" t="str">
            <v>AACCBA</v>
          </cell>
          <cell r="H413">
            <v>603</v>
          </cell>
          <cell r="J413" t="str">
            <v/>
          </cell>
          <cell r="K413" t="str">
            <v xml:space="preserve"> </v>
          </cell>
        </row>
        <row r="414">
          <cell r="D414" t="str">
            <v>Convencion CRHP</v>
          </cell>
          <cell r="E414" t="str">
            <v>ACRHPN</v>
          </cell>
          <cell r="H414">
            <v>603</v>
          </cell>
          <cell r="J414" t="str">
            <v/>
          </cell>
          <cell r="K414" t="str">
            <v xml:space="preserve"> </v>
          </cell>
        </row>
        <row r="415">
          <cell r="D415" t="str">
            <v>Convencion ESFI</v>
          </cell>
          <cell r="E415" t="str">
            <v>AESFIN</v>
          </cell>
          <cell r="H415">
            <v>604</v>
          </cell>
          <cell r="J415" t="str">
            <v/>
          </cell>
          <cell r="K415" t="str">
            <v xml:space="preserve"> </v>
          </cell>
        </row>
        <row r="416">
          <cell r="D416" t="str">
            <v>Convencion PSA1</v>
          </cell>
          <cell r="E416" t="str">
            <v>APSA1P</v>
          </cell>
          <cell r="H416">
            <v>605</v>
          </cell>
          <cell r="J416" t="str">
            <v/>
          </cell>
          <cell r="K416" t="str">
            <v xml:space="preserve"> </v>
          </cell>
        </row>
        <row r="417">
          <cell r="D417" t="str">
            <v>Convencion PSA2</v>
          </cell>
          <cell r="E417" t="str">
            <v>APSA2P</v>
          </cell>
          <cell r="H417">
            <v>605</v>
          </cell>
          <cell r="J417" t="str">
            <v/>
          </cell>
          <cell r="K417" t="str">
            <v xml:space="preserve"> </v>
          </cell>
        </row>
        <row r="418">
          <cell r="D418" t="str">
            <v>Convencion LEAS</v>
          </cell>
          <cell r="E418" t="str">
            <v>ALEASI</v>
          </cell>
          <cell r="H418">
            <v>606</v>
          </cell>
          <cell r="J418" t="str">
            <v/>
          </cell>
          <cell r="K418" t="str">
            <v xml:space="preserve"> </v>
          </cell>
        </row>
        <row r="419">
          <cell r="D419" t="str">
            <v>Convencion ATCH</v>
          </cell>
          <cell r="E419" t="str">
            <v>AATCHO</v>
          </cell>
          <cell r="H419">
            <v>607</v>
          </cell>
          <cell r="J419" t="str">
            <v/>
          </cell>
          <cell r="K419" t="str">
            <v xml:space="preserve"> </v>
          </cell>
        </row>
        <row r="420">
          <cell r="D420" t="str">
            <v>Convencion EURO</v>
          </cell>
          <cell r="E420" t="str">
            <v>AEUROC</v>
          </cell>
          <cell r="H420">
            <v>607</v>
          </cell>
          <cell r="J420" t="str">
            <v/>
          </cell>
          <cell r="K420" t="str">
            <v xml:space="preserve"> </v>
          </cell>
        </row>
        <row r="421">
          <cell r="D421" t="str">
            <v>Convencion EURO</v>
          </cell>
          <cell r="E421" t="str">
            <v>AEUROC</v>
          </cell>
          <cell r="H421">
            <v>607</v>
          </cell>
          <cell r="J421" t="str">
            <v/>
          </cell>
          <cell r="K421" t="str">
            <v xml:space="preserve"> </v>
          </cell>
        </row>
        <row r="422">
          <cell r="D422" t="str">
            <v>Convencion BGAL</v>
          </cell>
          <cell r="E422" t="str">
            <v>ABGALL</v>
          </cell>
          <cell r="H422">
            <v>608</v>
          </cell>
          <cell r="J422" t="str">
            <v/>
          </cell>
          <cell r="K422" t="str">
            <v xml:space="preserve"> </v>
          </cell>
        </row>
        <row r="423">
          <cell r="D423" t="str">
            <v>Convencion VWFI</v>
          </cell>
          <cell r="E423" t="str">
            <v>AVWFIN</v>
          </cell>
          <cell r="H423">
            <v>610</v>
          </cell>
          <cell r="J423" t="str">
            <v/>
          </cell>
          <cell r="K423" t="str">
            <v xml:space="preserve"> </v>
          </cell>
        </row>
        <row r="424">
          <cell r="D424" t="str">
            <v>Convencion CTER</v>
          </cell>
          <cell r="E424" t="str">
            <v>ACTERR</v>
          </cell>
          <cell r="H424">
            <v>611</v>
          </cell>
          <cell r="J424" t="str">
            <v/>
          </cell>
          <cell r="K424" t="str">
            <v xml:space="preserve"> </v>
          </cell>
        </row>
        <row r="425">
          <cell r="D425" t="str">
            <v>Convencion MERC</v>
          </cell>
          <cell r="E425" t="str">
            <v>AMERCE</v>
          </cell>
          <cell r="H425">
            <v>614</v>
          </cell>
          <cell r="J425" t="str">
            <v/>
          </cell>
          <cell r="K425" t="str">
            <v xml:space="preserve"> </v>
          </cell>
        </row>
        <row r="426">
          <cell r="D426" t="str">
            <v>Convencion CHIP</v>
          </cell>
          <cell r="E426" t="str">
            <v>ACHIPC</v>
          </cell>
          <cell r="H426">
            <v>615</v>
          </cell>
          <cell r="J426" t="str">
            <v/>
          </cell>
          <cell r="K426" t="str">
            <v xml:space="preserve"> </v>
          </cell>
        </row>
        <row r="427">
          <cell r="D427" t="str">
            <v>Convencion CHIP</v>
          </cell>
          <cell r="E427" t="str">
            <v>ACHIPT</v>
          </cell>
          <cell r="H427">
            <v>615</v>
          </cell>
          <cell r="J427" t="str">
            <v/>
          </cell>
          <cell r="K427" t="str">
            <v xml:space="preserve"> </v>
          </cell>
        </row>
        <row r="428">
          <cell r="D428" t="str">
            <v>Convencion CTAR</v>
          </cell>
          <cell r="E428" t="str">
            <v>ACTARR</v>
          </cell>
          <cell r="H428">
            <v>615</v>
          </cell>
          <cell r="J428" t="str">
            <v/>
          </cell>
          <cell r="K428" t="str">
            <v xml:space="preserve"> </v>
          </cell>
        </row>
        <row r="429">
          <cell r="D429" t="str">
            <v>Convencion CGIR</v>
          </cell>
          <cell r="E429" t="str">
            <v>ACGIRO</v>
          </cell>
          <cell r="H429">
            <v>616</v>
          </cell>
          <cell r="J429" t="str">
            <v/>
          </cell>
          <cell r="K429" t="str">
            <v xml:space="preserve"> </v>
          </cell>
        </row>
        <row r="430">
          <cell r="D430" t="str">
            <v>Convencion CPPU</v>
          </cell>
          <cell r="E430" t="str">
            <v>ACPPUS</v>
          </cell>
          <cell r="H430">
            <v>616</v>
          </cell>
          <cell r="J430" t="str">
            <v/>
          </cell>
          <cell r="K430" t="str">
            <v xml:space="preserve"> </v>
          </cell>
        </row>
        <row r="431">
          <cell r="D431" t="str">
            <v>Convencion MANY</v>
          </cell>
          <cell r="E431" t="str">
            <v>AMANYC</v>
          </cell>
          <cell r="H431">
            <v>617</v>
          </cell>
          <cell r="J431" t="str">
            <v/>
          </cell>
          <cell r="K431" t="str">
            <v xml:space="preserve"> </v>
          </cell>
        </row>
        <row r="432">
          <cell r="D432" t="str">
            <v>Convencion CPRP</v>
          </cell>
          <cell r="E432" t="str">
            <v>ACPRPS</v>
          </cell>
          <cell r="H432">
            <v>625</v>
          </cell>
          <cell r="J432" t="str">
            <v/>
          </cell>
          <cell r="K432" t="str">
            <v xml:space="preserve"> </v>
          </cell>
        </row>
        <row r="433">
          <cell r="D433" t="str">
            <v>Convencion PAST</v>
          </cell>
          <cell r="E433" t="str">
            <v>APASTO</v>
          </cell>
          <cell r="H433">
            <v>632</v>
          </cell>
          <cell r="J433" t="str">
            <v/>
          </cell>
          <cell r="K433" t="str">
            <v xml:space="preserve"> </v>
          </cell>
        </row>
        <row r="434">
          <cell r="D434" t="str">
            <v>Convencion VODA</v>
          </cell>
          <cell r="E434" t="str">
            <v>AVODAF</v>
          </cell>
          <cell r="H434">
            <v>633</v>
          </cell>
          <cell r="J434" t="str">
            <v/>
          </cell>
          <cell r="K434" t="str">
            <v xml:space="preserve"> </v>
          </cell>
        </row>
        <row r="435">
          <cell r="D435" t="str">
            <v>Convencion RFEL</v>
          </cell>
          <cell r="E435" t="str">
            <v>ARFELX</v>
          </cell>
          <cell r="H435">
            <v>635</v>
          </cell>
          <cell r="J435" t="str">
            <v/>
          </cell>
          <cell r="K435" t="str">
            <v xml:space="preserve"> </v>
          </cell>
        </row>
        <row r="436">
          <cell r="D436" t="str">
            <v>Convencion 6185</v>
          </cell>
          <cell r="E436" t="str">
            <v>A6185A</v>
          </cell>
          <cell r="H436">
            <v>641</v>
          </cell>
          <cell r="J436" t="str">
            <v/>
          </cell>
          <cell r="K436" t="str">
            <v xml:space="preserve"> </v>
          </cell>
        </row>
        <row r="437">
          <cell r="D437" t="str">
            <v>Convencion 6186</v>
          </cell>
          <cell r="E437" t="str">
            <v>A6186A</v>
          </cell>
          <cell r="H437">
            <v>641</v>
          </cell>
          <cell r="J437" t="str">
            <v/>
          </cell>
          <cell r="K437" t="str">
            <v xml:space="preserve"> </v>
          </cell>
        </row>
        <row r="438">
          <cell r="D438" t="str">
            <v>Convencion SPAC</v>
          </cell>
          <cell r="E438" t="str">
            <v>CSPAC</v>
          </cell>
          <cell r="H438">
            <v>601</v>
          </cell>
          <cell r="J438" t="str">
            <v/>
          </cell>
          <cell r="K438" t="str">
            <v xml:space="preserve"> </v>
          </cell>
        </row>
        <row r="439">
          <cell r="D439" t="str">
            <v>Convencion EXTE</v>
          </cell>
          <cell r="E439" t="str">
            <v>CEXTEND</v>
          </cell>
          <cell r="H439">
            <v>602</v>
          </cell>
          <cell r="J439" t="str">
            <v/>
          </cell>
          <cell r="K439" t="str">
            <v xml:space="preserve"> </v>
          </cell>
        </row>
        <row r="440">
          <cell r="D440" t="str">
            <v>Convencion AVAN</v>
          </cell>
          <cell r="E440" t="str">
            <v>CAVANT</v>
          </cell>
          <cell r="H440" t="str">
            <v>AVANT</v>
          </cell>
          <cell r="J440" t="str">
            <v/>
          </cell>
          <cell r="K440" t="str">
            <v xml:space="preserve"> </v>
          </cell>
        </row>
        <row r="441">
          <cell r="D441" t="str">
            <v>Convencion AC</v>
          </cell>
          <cell r="E441" t="str">
            <v>FAC</v>
          </cell>
          <cell r="H441" t="str">
            <v>VACIO</v>
          </cell>
          <cell r="J441" t="str">
            <v/>
          </cell>
          <cell r="K441" t="str">
            <v xml:space="preserve"> </v>
          </cell>
        </row>
        <row r="442">
          <cell r="D442" t="str">
            <v>Convencion OB</v>
          </cell>
          <cell r="E442" t="str">
            <v>FOB</v>
          </cell>
          <cell r="H442" t="str">
            <v>VACIO</v>
          </cell>
          <cell r="J442" t="str">
            <v/>
          </cell>
          <cell r="K442" t="str">
            <v xml:space="preserve"> </v>
          </cell>
        </row>
        <row r="443">
          <cell r="D443" t="str">
            <v>Convencion OP</v>
          </cell>
          <cell r="E443" t="str">
            <v>FOP</v>
          </cell>
          <cell r="H443" t="str">
            <v>VACIO</v>
          </cell>
          <cell r="J443" t="str">
            <v/>
          </cell>
          <cell r="K443" t="str">
            <v xml:space="preserve"> </v>
          </cell>
        </row>
        <row r="444">
          <cell r="D444" t="str">
            <v>Convencion OPF</v>
          </cell>
          <cell r="E444" t="str">
            <v>FOPF</v>
          </cell>
          <cell r="H444" t="str">
            <v>VACIO</v>
          </cell>
          <cell r="J444" t="str">
            <v/>
          </cell>
          <cell r="K444" t="str">
            <v xml:space="preserve"> </v>
          </cell>
        </row>
        <row r="445">
          <cell r="D445" t="str">
            <v>Convencion TC</v>
          </cell>
          <cell r="E445" t="str">
            <v>FTC</v>
          </cell>
          <cell r="H445" t="str">
            <v>VACIO</v>
          </cell>
          <cell r="J445" t="str">
            <v/>
          </cell>
          <cell r="K445" t="str">
            <v xml:space="preserve"> </v>
          </cell>
        </row>
        <row r="446">
          <cell r="D446" t="str">
            <v>Convencion VACI</v>
          </cell>
          <cell r="E446" t="str">
            <v>FVACIO</v>
          </cell>
          <cell r="H446" t="str">
            <v>VACIO</v>
          </cell>
          <cell r="J446" t="str">
            <v/>
          </cell>
          <cell r="K446" t="str">
            <v xml:space="preserve"> </v>
          </cell>
        </row>
        <row r="447">
          <cell r="D447" t="str">
            <v>Convencion 100</v>
          </cell>
          <cell r="E447" t="str">
            <v>P100</v>
          </cell>
          <cell r="H447">
            <v>601</v>
          </cell>
          <cell r="J447" t="str">
            <v/>
          </cell>
          <cell r="K447" t="str">
            <v xml:space="preserve"> </v>
          </cell>
        </row>
        <row r="448">
          <cell r="D448" t="str">
            <v>Convencion 102</v>
          </cell>
          <cell r="E448" t="str">
            <v>P102</v>
          </cell>
          <cell r="H448">
            <v>601</v>
          </cell>
          <cell r="J448" t="str">
            <v/>
          </cell>
          <cell r="K448" t="str">
            <v xml:space="preserve"> </v>
          </cell>
        </row>
        <row r="449">
          <cell r="D449" t="str">
            <v>Convencion 104</v>
          </cell>
          <cell r="E449" t="str">
            <v>P104</v>
          </cell>
          <cell r="H449">
            <v>601</v>
          </cell>
          <cell r="J449" t="str">
            <v/>
          </cell>
          <cell r="K449" t="str">
            <v xml:space="preserve"> </v>
          </cell>
        </row>
        <row r="450">
          <cell r="D450" t="str">
            <v>Convencion FP1C</v>
          </cell>
          <cell r="E450" t="str">
            <v>PFP1C</v>
          </cell>
          <cell r="H450">
            <v>601</v>
          </cell>
          <cell r="J450" t="str">
            <v/>
          </cell>
          <cell r="K450" t="str">
            <v xml:space="preserve"> </v>
          </cell>
        </row>
        <row r="451">
          <cell r="D451" t="str">
            <v>Convencion FP2C</v>
          </cell>
          <cell r="E451" t="str">
            <v>PFP2C</v>
          </cell>
          <cell r="H451">
            <v>601</v>
          </cell>
          <cell r="J451" t="str">
            <v/>
          </cell>
          <cell r="K451" t="str">
            <v xml:space="preserve"> </v>
          </cell>
        </row>
        <row r="452">
          <cell r="D452" t="str">
            <v>Convencion FP3C</v>
          </cell>
          <cell r="E452" t="str">
            <v>PFP3C</v>
          </cell>
          <cell r="H452">
            <v>601</v>
          </cell>
          <cell r="J452" t="str">
            <v/>
          </cell>
          <cell r="K452" t="str">
            <v xml:space="preserve"> </v>
          </cell>
        </row>
        <row r="453">
          <cell r="D453" t="str">
            <v>Convencion 101</v>
          </cell>
          <cell r="E453" t="str">
            <v>P101</v>
          </cell>
          <cell r="H453">
            <v>607</v>
          </cell>
          <cell r="J453" t="str">
            <v/>
          </cell>
          <cell r="K453" t="str">
            <v xml:space="preserve"> </v>
          </cell>
        </row>
        <row r="454">
          <cell r="D454" t="str">
            <v>Convencion 103</v>
          </cell>
          <cell r="E454" t="str">
            <v>P103</v>
          </cell>
          <cell r="H454">
            <v>607</v>
          </cell>
          <cell r="J454" t="str">
            <v/>
          </cell>
          <cell r="K454" t="str">
            <v xml:space="preserve"> </v>
          </cell>
        </row>
        <row r="455">
          <cell r="D455" t="str">
            <v>Convencion 105</v>
          </cell>
          <cell r="E455" t="str">
            <v>P105</v>
          </cell>
          <cell r="H455">
            <v>607</v>
          </cell>
          <cell r="J455" t="str">
            <v/>
          </cell>
          <cell r="K455" t="str">
            <v xml:space="preserve"> </v>
          </cell>
        </row>
        <row r="456">
          <cell r="D456" t="str">
            <v>Convencion FP2E</v>
          </cell>
          <cell r="E456" t="str">
            <v>PFP2E</v>
          </cell>
          <cell r="H456">
            <v>607</v>
          </cell>
          <cell r="J456" t="str">
            <v/>
          </cell>
          <cell r="K456" t="str">
            <v xml:space="preserve"> </v>
          </cell>
        </row>
        <row r="457">
          <cell r="D457" t="str">
            <v>Convencion FP3E</v>
          </cell>
          <cell r="E457" t="str">
            <v>PFP3E</v>
          </cell>
          <cell r="H457">
            <v>607</v>
          </cell>
          <cell r="J457" t="str">
            <v/>
          </cell>
          <cell r="K457" t="str">
            <v xml:space="preserve"> </v>
          </cell>
        </row>
        <row r="458">
          <cell r="D458" t="str">
            <v>Convencion 15</v>
          </cell>
          <cell r="E458" t="str">
            <v>P15</v>
          </cell>
          <cell r="H458">
            <v>625</v>
          </cell>
          <cell r="I458">
            <v>15</v>
          </cell>
          <cell r="J458" t="str">
            <v/>
          </cell>
          <cell r="K458" t="str">
            <v xml:space="preserve">15 </v>
          </cell>
        </row>
        <row r="459">
          <cell r="D459" t="str">
            <v>Convencion 19</v>
          </cell>
          <cell r="E459" t="str">
            <v>P19</v>
          </cell>
          <cell r="H459">
            <v>619</v>
          </cell>
          <cell r="I459">
            <v>19</v>
          </cell>
          <cell r="J459" t="str">
            <v/>
          </cell>
          <cell r="K459" t="str">
            <v xml:space="preserve">19 </v>
          </cell>
        </row>
        <row r="460">
          <cell r="D460" t="str">
            <v>Convencion CRAU</v>
          </cell>
          <cell r="E460" t="str">
            <v>RCRAU</v>
          </cell>
          <cell r="H460">
            <v>601</v>
          </cell>
          <cell r="J460" t="str">
            <v/>
          </cell>
          <cell r="K460" t="str">
            <v xml:space="preserve"> </v>
          </cell>
        </row>
        <row r="461">
          <cell r="D461" t="str">
            <v>Convencion FIME</v>
          </cell>
          <cell r="E461" t="str">
            <v>RFIME</v>
          </cell>
          <cell r="H461">
            <v>601</v>
          </cell>
          <cell r="J461" t="str">
            <v/>
          </cell>
          <cell r="K461" t="str">
            <v xml:space="preserve"> </v>
          </cell>
        </row>
        <row r="462">
          <cell r="D462" t="str">
            <v>Convencion PACA</v>
          </cell>
          <cell r="E462" t="str">
            <v>RPACA</v>
          </cell>
          <cell r="H462">
            <v>601</v>
          </cell>
          <cell r="J462" t="str">
            <v/>
          </cell>
          <cell r="K462" t="str">
            <v xml:space="preserve"> </v>
          </cell>
        </row>
        <row r="463">
          <cell r="D463" t="str">
            <v>Convencion PACL</v>
          </cell>
          <cell r="E463" t="str">
            <v>RPACL</v>
          </cell>
          <cell r="H463">
            <v>601</v>
          </cell>
          <cell r="J463" t="str">
            <v/>
          </cell>
          <cell r="K463" t="str">
            <v xml:space="preserve"> </v>
          </cell>
        </row>
        <row r="464">
          <cell r="D464" t="str">
            <v>Convencion ACCB</v>
          </cell>
          <cell r="E464" t="str">
            <v>RACCB</v>
          </cell>
          <cell r="H464">
            <v>603</v>
          </cell>
          <cell r="J464" t="str">
            <v/>
          </cell>
          <cell r="K464" t="str">
            <v xml:space="preserve"> </v>
          </cell>
        </row>
        <row r="465">
          <cell r="D465" t="str">
            <v>Convencion ESFI</v>
          </cell>
          <cell r="E465" t="str">
            <v>RESFI</v>
          </cell>
          <cell r="H465">
            <v>604</v>
          </cell>
          <cell r="J465" t="str">
            <v/>
          </cell>
          <cell r="K465" t="str">
            <v xml:space="preserve"> </v>
          </cell>
        </row>
        <row r="466">
          <cell r="D466" t="str">
            <v>Convencion EURO</v>
          </cell>
          <cell r="E466" t="str">
            <v>REURO</v>
          </cell>
          <cell r="H466">
            <v>607</v>
          </cell>
          <cell r="J466" t="str">
            <v/>
          </cell>
          <cell r="K466" t="str">
            <v xml:space="preserve"> </v>
          </cell>
        </row>
        <row r="467">
          <cell r="D467" t="str">
            <v>Convencion CAIX</v>
          </cell>
          <cell r="E467" t="str">
            <v>RCAIX</v>
          </cell>
          <cell r="H467">
            <v>620</v>
          </cell>
          <cell r="J467" t="str">
            <v/>
          </cell>
          <cell r="K467" t="str">
            <v xml:space="preserve"> </v>
          </cell>
        </row>
        <row r="468">
          <cell r="D468" t="str">
            <v>Convencion PBBH</v>
          </cell>
          <cell r="E468" t="str">
            <v>RPBBH</v>
          </cell>
          <cell r="H468">
            <v>628</v>
          </cell>
          <cell r="J468" t="str">
            <v/>
          </cell>
          <cell r="K468" t="str">
            <v xml:space="preserve"> </v>
          </cell>
        </row>
        <row r="469">
          <cell r="D469" t="str">
            <v>Convencion 6145</v>
          </cell>
          <cell r="E469" t="str">
            <v>A6145A</v>
          </cell>
          <cell r="H469">
            <v>610</v>
          </cell>
          <cell r="K469" t="str">
            <v xml:space="preserve"> </v>
          </cell>
        </row>
        <row r="470">
          <cell r="D470" t="str">
            <v>Convencion 6146</v>
          </cell>
          <cell r="E470" t="str">
            <v>A6146A</v>
          </cell>
          <cell r="H470">
            <v>610</v>
          </cell>
          <cell r="K470" t="str">
            <v xml:space="preserve"> </v>
          </cell>
        </row>
        <row r="471">
          <cell r="D471" t="str">
            <v>Convencion 6147</v>
          </cell>
          <cell r="E471" t="str">
            <v>A6147A</v>
          </cell>
          <cell r="H471">
            <v>610</v>
          </cell>
          <cell r="K471" t="str">
            <v xml:space="preserve"> </v>
          </cell>
        </row>
        <row r="472">
          <cell r="D472" t="str">
            <v>Convencion 6148</v>
          </cell>
          <cell r="E472" t="str">
            <v>A6148A</v>
          </cell>
          <cell r="H472">
            <v>610</v>
          </cell>
          <cell r="K472" t="str">
            <v xml:space="preserve"> </v>
          </cell>
        </row>
        <row r="473">
          <cell r="D473" t="str">
            <v>Convencion 6149</v>
          </cell>
          <cell r="E473" t="str">
            <v>A6149A</v>
          </cell>
          <cell r="H473">
            <v>610</v>
          </cell>
          <cell r="K473" t="str">
            <v xml:space="preserve"> </v>
          </cell>
        </row>
        <row r="474">
          <cell r="D474" t="str">
            <v>Convencion 6150</v>
          </cell>
          <cell r="E474" t="str">
            <v>A6150A</v>
          </cell>
          <cell r="H474">
            <v>610</v>
          </cell>
          <cell r="K474" t="str">
            <v xml:space="preserve"> </v>
          </cell>
        </row>
        <row r="475">
          <cell r="D475" t="str">
            <v>Convencion 6151</v>
          </cell>
          <cell r="E475" t="str">
            <v>A6151A</v>
          </cell>
          <cell r="H475">
            <v>610</v>
          </cell>
          <cell r="K475" t="str">
            <v xml:space="preserve"> </v>
          </cell>
        </row>
        <row r="476">
          <cell r="D476" t="str">
            <v>Convencion 6152</v>
          </cell>
          <cell r="E476" t="str">
            <v>A6152A</v>
          </cell>
          <cell r="H476">
            <v>610</v>
          </cell>
          <cell r="K476" t="str">
            <v xml:space="preserve"> </v>
          </cell>
        </row>
        <row r="477">
          <cell r="D477" t="str">
            <v>convencion 6272</v>
          </cell>
          <cell r="E477" t="str">
            <v>A6272A</v>
          </cell>
          <cell r="I477">
            <v>6272</v>
          </cell>
          <cell r="J477" t="str">
            <v>A</v>
          </cell>
          <cell r="K477" t="str">
            <v>6272 A</v>
          </cell>
        </row>
        <row r="478">
          <cell r="D478" t="str">
            <v>convencion 6272</v>
          </cell>
          <cell r="E478" t="str">
            <v>A6272B</v>
          </cell>
          <cell r="K478" t="str">
            <v xml:space="preserve"> </v>
          </cell>
        </row>
        <row r="479">
          <cell r="D479" t="str">
            <v>convencion 6272</v>
          </cell>
          <cell r="E479" t="str">
            <v>A6272C</v>
          </cell>
          <cell r="K479" t="str">
            <v xml:space="preserve"> </v>
          </cell>
        </row>
        <row r="480">
          <cell r="D480" t="str">
            <v>convencion 6272</v>
          </cell>
          <cell r="E480" t="str">
            <v>A6272D</v>
          </cell>
          <cell r="K480" t="str">
            <v xml:space="preserve"> </v>
          </cell>
        </row>
        <row r="481">
          <cell r="D481" t="str">
            <v>convencion 6273</v>
          </cell>
          <cell r="E481" t="str">
            <v>A6273A</v>
          </cell>
          <cell r="K481" t="str">
            <v xml:space="preserve"> </v>
          </cell>
        </row>
        <row r="482">
          <cell r="D482" t="str">
            <v>convencion 6273</v>
          </cell>
          <cell r="E482" t="str">
            <v>A6273B</v>
          </cell>
          <cell r="K482" t="str">
            <v xml:space="preserve"> </v>
          </cell>
        </row>
        <row r="483">
          <cell r="D483" t="str">
            <v>convencion 6273</v>
          </cell>
          <cell r="E483" t="str">
            <v>A6273C</v>
          </cell>
          <cell r="K483" t="str">
            <v xml:space="preserve"> </v>
          </cell>
        </row>
        <row r="484">
          <cell r="D484" t="str">
            <v>convencion 6273</v>
          </cell>
          <cell r="E484" t="str">
            <v>A6273D</v>
          </cell>
          <cell r="K484" t="str">
            <v xml:space="preserve"> </v>
          </cell>
        </row>
        <row r="485">
          <cell r="D485" t="str">
            <v>convencion 6273</v>
          </cell>
          <cell r="E485" t="str">
            <v>A6273E</v>
          </cell>
          <cell r="K485" t="str">
            <v xml:space="preserve"> </v>
          </cell>
        </row>
        <row r="486">
          <cell r="D486" t="str">
            <v>convencion 6273</v>
          </cell>
          <cell r="E486" t="str">
            <v>A6273F</v>
          </cell>
          <cell r="K486" t="str">
            <v xml:space="preserve"> </v>
          </cell>
        </row>
        <row r="487">
          <cell r="D487" t="str">
            <v>convencion 6273</v>
          </cell>
          <cell r="E487" t="str">
            <v>A6273G</v>
          </cell>
          <cell r="K487" t="str">
            <v xml:space="preserve"> </v>
          </cell>
        </row>
        <row r="488">
          <cell r="D488" t="str">
            <v>convencion 6273</v>
          </cell>
          <cell r="E488" t="str">
            <v>A6273H</v>
          </cell>
          <cell r="K488" t="str">
            <v xml:space="preserve"> </v>
          </cell>
        </row>
        <row r="489">
          <cell r="D489" t="str">
            <v>convencion 6273</v>
          </cell>
          <cell r="E489" t="str">
            <v>A6273J</v>
          </cell>
          <cell r="K489" t="str">
            <v xml:space="preserve"> </v>
          </cell>
        </row>
        <row r="490">
          <cell r="D490" t="str">
            <v>Convencion 6066</v>
          </cell>
          <cell r="E490" t="str">
            <v>A6066 04</v>
          </cell>
          <cell r="K490" t="str">
            <v xml:space="preserve"> </v>
          </cell>
        </row>
        <row r="491">
          <cell r="D491" t="str">
            <v>Convencion 6066</v>
          </cell>
          <cell r="E491" t="str">
            <v>A6066 05</v>
          </cell>
          <cell r="K491" t="str">
            <v xml:space="preserve"> </v>
          </cell>
        </row>
        <row r="492">
          <cell r="D492" t="str">
            <v>Convencion 6101</v>
          </cell>
          <cell r="E492" t="str">
            <v>A6101 1</v>
          </cell>
          <cell r="K492" t="str">
            <v xml:space="preserve"> </v>
          </cell>
        </row>
        <row r="493">
          <cell r="D493" t="str">
            <v>Convencion 6101</v>
          </cell>
          <cell r="E493" t="str">
            <v>A6101 2</v>
          </cell>
          <cell r="K493" t="str">
            <v xml:space="preserve"> </v>
          </cell>
        </row>
        <row r="494">
          <cell r="D494" t="str">
            <v>Convencion 6105</v>
          </cell>
          <cell r="E494" t="str">
            <v>A6105A</v>
          </cell>
          <cell r="K494" t="str">
            <v xml:space="preserve"> </v>
          </cell>
        </row>
        <row r="495">
          <cell r="D495" t="str">
            <v>Convencion 6106</v>
          </cell>
          <cell r="E495" t="str">
            <v>A6106 09</v>
          </cell>
          <cell r="K495" t="str">
            <v xml:space="preserve"> </v>
          </cell>
        </row>
        <row r="496">
          <cell r="D496" t="str">
            <v>Convencion 6107</v>
          </cell>
          <cell r="E496" t="str">
            <v>A6107 09</v>
          </cell>
          <cell r="K496" t="str">
            <v xml:space="preserve"> </v>
          </cell>
        </row>
        <row r="497">
          <cell r="D497" t="str">
            <v>Convencion 6140</v>
          </cell>
          <cell r="E497" t="str">
            <v>A61401</v>
          </cell>
          <cell r="K497" t="str">
            <v xml:space="preserve"> </v>
          </cell>
        </row>
        <row r="498">
          <cell r="D498" t="str">
            <v>Convencion 6144 06</v>
          </cell>
          <cell r="E498" t="str">
            <v>A6144 06</v>
          </cell>
          <cell r="K498" t="str">
            <v xml:space="preserve"> </v>
          </cell>
        </row>
        <row r="499">
          <cell r="D499" t="str">
            <v>Convencion 6144 07</v>
          </cell>
          <cell r="E499" t="str">
            <v>A6144 07</v>
          </cell>
          <cell r="K499" t="str">
            <v xml:space="preserve"> </v>
          </cell>
        </row>
        <row r="500">
          <cell r="D500" t="str">
            <v>Convencion 6155</v>
          </cell>
          <cell r="E500" t="str">
            <v>A6155A</v>
          </cell>
          <cell r="K500" t="str">
            <v xml:space="preserve"> </v>
          </cell>
        </row>
        <row r="501">
          <cell r="D501" t="str">
            <v>Convencion 6156</v>
          </cell>
          <cell r="E501" t="str">
            <v>A61561</v>
          </cell>
          <cell r="K501" t="str">
            <v xml:space="preserve"> </v>
          </cell>
        </row>
        <row r="502">
          <cell r="D502" t="str">
            <v>Convencion 6178</v>
          </cell>
          <cell r="E502" t="str">
            <v>A61783</v>
          </cell>
          <cell r="K502" t="str">
            <v xml:space="preserve"> </v>
          </cell>
        </row>
        <row r="503">
          <cell r="D503" t="str">
            <v>Convencion 6275</v>
          </cell>
          <cell r="E503" t="str">
            <v>A6275A</v>
          </cell>
          <cell r="I503">
            <v>6275</v>
          </cell>
          <cell r="J503" t="str">
            <v>A</v>
          </cell>
          <cell r="K503" t="str">
            <v>6275 A</v>
          </cell>
        </row>
        <row r="504">
          <cell r="D504" t="str">
            <v>Convencion 6278</v>
          </cell>
          <cell r="E504" t="str">
            <v>A6278A</v>
          </cell>
          <cell r="I504">
            <v>6278</v>
          </cell>
          <cell r="J504" t="str">
            <v>A</v>
          </cell>
          <cell r="K504" t="str">
            <v>6278 A</v>
          </cell>
        </row>
        <row r="505">
          <cell r="D505" t="str">
            <v>Convencion 6286</v>
          </cell>
          <cell r="E505" t="str">
            <v>A6286A</v>
          </cell>
          <cell r="I505">
            <v>6286</v>
          </cell>
          <cell r="J505" t="str">
            <v>A</v>
          </cell>
          <cell r="K505" t="str">
            <v>6286 A</v>
          </cell>
        </row>
        <row r="506">
          <cell r="D506" t="str">
            <v>Convencion 6235 A</v>
          </cell>
          <cell r="E506" t="str">
            <v>P31</v>
          </cell>
          <cell r="K506" t="str">
            <v xml:space="preserve"> </v>
          </cell>
        </row>
        <row r="507">
          <cell r="E507" t="str">
            <v>PFP33A</v>
          </cell>
          <cell r="K507" t="str">
            <v xml:space="preserve"> </v>
          </cell>
        </row>
        <row r="508">
          <cell r="E508" t="str">
            <v>PFP33E</v>
          </cell>
          <cell r="K508" t="str">
            <v xml:space="preserve"> </v>
          </cell>
        </row>
        <row r="509">
          <cell r="E509" t="str">
            <v>PFP33F</v>
          </cell>
          <cell r="K509" t="str">
            <v xml:space="preserve"> </v>
          </cell>
        </row>
        <row r="510">
          <cell r="K510" t="str">
            <v xml:space="preserve"> </v>
          </cell>
        </row>
        <row r="511">
          <cell r="K511" t="str">
            <v xml:space="preserve"> </v>
          </cell>
        </row>
        <row r="512">
          <cell r="K512" t="str">
            <v xml:space="preserve"> </v>
          </cell>
        </row>
        <row r="513">
          <cell r="K513" t="str">
            <v xml:space="preserve"> </v>
          </cell>
        </row>
        <row r="514">
          <cell r="K514" t="str">
            <v xml:space="preserve"> </v>
          </cell>
        </row>
        <row r="515">
          <cell r="K515" t="str">
            <v xml:space="preserve"> </v>
          </cell>
        </row>
        <row r="516">
          <cell r="K516" t="str">
            <v xml:space="preserve"> </v>
          </cell>
        </row>
        <row r="517">
          <cell r="K517" t="str">
            <v xml:space="preserve"> </v>
          </cell>
        </row>
        <row r="518">
          <cell r="K518" t="str">
            <v xml:space="preserve"> </v>
          </cell>
        </row>
        <row r="519">
          <cell r="K519" t="str">
            <v xml:space="preserve"> </v>
          </cell>
        </row>
        <row r="520">
          <cell r="K520" t="str">
            <v xml:space="preserve"> </v>
          </cell>
        </row>
        <row r="521">
          <cell r="K521" t="str">
            <v xml:space="preserve"> </v>
          </cell>
        </row>
        <row r="522">
          <cell r="K522" t="str">
            <v xml:space="preserve"> </v>
          </cell>
        </row>
        <row r="523">
          <cell r="K523" t="str">
            <v xml:space="preserve"> </v>
          </cell>
        </row>
        <row r="524">
          <cell r="K524" t="str">
            <v xml:space="preserve"> </v>
          </cell>
        </row>
        <row r="525">
          <cell r="K525" t="str">
            <v xml:space="preserve"> </v>
          </cell>
        </row>
        <row r="526">
          <cell r="K526" t="str">
            <v xml:space="preserve"> </v>
          </cell>
        </row>
        <row r="527">
          <cell r="K527" t="str">
            <v xml:space="preserve"> </v>
          </cell>
        </row>
        <row r="528">
          <cell r="K528" t="str">
            <v xml:space="preserve"> </v>
          </cell>
        </row>
        <row r="529">
          <cell r="K529" t="str">
            <v xml:space="preserve"> </v>
          </cell>
        </row>
        <row r="530">
          <cell r="K530" t="str">
            <v xml:space="preserve"> </v>
          </cell>
        </row>
        <row r="531">
          <cell r="K531" t="str">
            <v xml:space="preserve"> </v>
          </cell>
        </row>
        <row r="532">
          <cell r="K532" t="str">
            <v xml:space="preserve"> </v>
          </cell>
        </row>
        <row r="533">
          <cell r="K533" t="str">
            <v xml:space="preserve"> </v>
          </cell>
        </row>
        <row r="534">
          <cell r="K534" t="str">
            <v xml:space="preserve"> </v>
          </cell>
        </row>
        <row r="535">
          <cell r="K535" t="str">
            <v xml:space="preserve"> </v>
          </cell>
        </row>
        <row r="536">
          <cell r="K536" t="str">
            <v xml:space="preserve"> </v>
          </cell>
        </row>
        <row r="537">
          <cell r="K537" t="str">
            <v xml:space="preserve"> </v>
          </cell>
        </row>
        <row r="538">
          <cell r="K538" t="str">
            <v xml:space="preserve"> </v>
          </cell>
        </row>
        <row r="539">
          <cell r="K539" t="str">
            <v xml:space="preserve"> </v>
          </cell>
        </row>
        <row r="540">
          <cell r="K540" t="str">
            <v xml:space="preserve"> </v>
          </cell>
        </row>
        <row r="541">
          <cell r="K541" t="str">
            <v xml:space="preserve"> </v>
          </cell>
        </row>
        <row r="542">
          <cell r="K542" t="str">
            <v xml:space="preserve"> </v>
          </cell>
        </row>
        <row r="543">
          <cell r="K543" t="str">
            <v xml:space="preserve"> </v>
          </cell>
        </row>
        <row r="544">
          <cell r="K544" t="str">
            <v xml:space="preserve"> </v>
          </cell>
        </row>
        <row r="545">
          <cell r="K545" t="str">
            <v xml:space="preserve"> </v>
          </cell>
        </row>
        <row r="546">
          <cell r="K546" t="str">
            <v xml:space="preserve"> </v>
          </cell>
        </row>
        <row r="547">
          <cell r="K547" t="str">
            <v xml:space="preserve"> </v>
          </cell>
        </row>
        <row r="548">
          <cell r="K548" t="str">
            <v xml:space="preserve"> </v>
          </cell>
        </row>
        <row r="549">
          <cell r="K549" t="str">
            <v xml:space="preserve"> </v>
          </cell>
        </row>
        <row r="550">
          <cell r="K550" t="str">
            <v xml:space="preserve"> </v>
          </cell>
        </row>
        <row r="551">
          <cell r="K551" t="str">
            <v xml:space="preserve"> </v>
          </cell>
        </row>
        <row r="552">
          <cell r="K552" t="str">
            <v xml:space="preserve"> </v>
          </cell>
        </row>
        <row r="553">
          <cell r="K553" t="str">
            <v xml:space="preserve"> </v>
          </cell>
        </row>
        <row r="554">
          <cell r="K554" t="str">
            <v xml:space="preserve"> </v>
          </cell>
        </row>
        <row r="555">
          <cell r="K555" t="str">
            <v xml:space="preserve"> </v>
          </cell>
        </row>
        <row r="556">
          <cell r="K556" t="str">
            <v xml:space="preserve"> </v>
          </cell>
        </row>
        <row r="557">
          <cell r="K557" t="str">
            <v xml:space="preserve"> </v>
          </cell>
        </row>
        <row r="558">
          <cell r="K558" t="str">
            <v xml:space="preserve"> </v>
          </cell>
        </row>
        <row r="559">
          <cell r="K559" t="str">
            <v xml:space="preserve"> </v>
          </cell>
        </row>
        <row r="560">
          <cell r="K560" t="str">
            <v xml:space="preserve"> </v>
          </cell>
        </row>
        <row r="561">
          <cell r="K561" t="str">
            <v xml:space="preserve"> </v>
          </cell>
        </row>
        <row r="562">
          <cell r="K562" t="str">
            <v xml:space="preserve"> </v>
          </cell>
        </row>
        <row r="563">
          <cell r="K563" t="str">
            <v xml:space="preserve"> </v>
          </cell>
        </row>
        <row r="564">
          <cell r="K564" t="str">
            <v xml:space="preserve"> </v>
          </cell>
        </row>
        <row r="565">
          <cell r="K565" t="str">
            <v xml:space="preserve"> </v>
          </cell>
        </row>
        <row r="566">
          <cell r="K566" t="str">
            <v xml:space="preserve"> </v>
          </cell>
        </row>
        <row r="567">
          <cell r="K567" t="str">
            <v xml:space="preserve"> </v>
          </cell>
        </row>
        <row r="568">
          <cell r="K568" t="str">
            <v xml:space="preserve"> </v>
          </cell>
        </row>
        <row r="569">
          <cell r="K569" t="str">
            <v xml:space="preserve"> </v>
          </cell>
        </row>
        <row r="570">
          <cell r="K570" t="str">
            <v xml:space="preserve"> </v>
          </cell>
        </row>
        <row r="571">
          <cell r="K571" t="str">
            <v xml:space="preserve"> </v>
          </cell>
        </row>
        <row r="572">
          <cell r="K572" t="str">
            <v xml:space="preserve"> </v>
          </cell>
        </row>
        <row r="573">
          <cell r="K573" t="str">
            <v xml:space="preserve"> </v>
          </cell>
        </row>
        <row r="574">
          <cell r="K574" t="str">
            <v xml:space="preserve"> </v>
          </cell>
        </row>
        <row r="575">
          <cell r="K575" t="str">
            <v xml:space="preserve"> </v>
          </cell>
        </row>
        <row r="576">
          <cell r="K576" t="str">
            <v xml:space="preserve"> </v>
          </cell>
        </row>
        <row r="577">
          <cell r="K577" t="str">
            <v xml:space="preserve"> </v>
          </cell>
        </row>
        <row r="578">
          <cell r="K578" t="str">
            <v xml:space="preserve"> </v>
          </cell>
        </row>
        <row r="579">
          <cell r="K579" t="str">
            <v xml:space="preserve"> </v>
          </cell>
        </row>
        <row r="580">
          <cell r="K580" t="str">
            <v xml:space="preserve"> </v>
          </cell>
        </row>
        <row r="581">
          <cell r="K581" t="str">
            <v xml:space="preserve"> </v>
          </cell>
        </row>
        <row r="582">
          <cell r="K582" t="str">
            <v xml:space="preserve"> </v>
          </cell>
        </row>
        <row r="583">
          <cell r="K583" t="str">
            <v xml:space="preserve"> </v>
          </cell>
        </row>
        <row r="584">
          <cell r="K584" t="str">
            <v xml:space="preserve"> </v>
          </cell>
        </row>
        <row r="585">
          <cell r="K585" t="str">
            <v xml:space="preserve"> </v>
          </cell>
        </row>
        <row r="586">
          <cell r="K586" t="str">
            <v xml:space="preserve"> </v>
          </cell>
        </row>
        <row r="587">
          <cell r="K587" t="str">
            <v xml:space="preserve"> </v>
          </cell>
        </row>
        <row r="588">
          <cell r="K588" t="str">
            <v xml:space="preserve"> </v>
          </cell>
        </row>
        <row r="589">
          <cell r="K589" t="str">
            <v xml:space="preserve"> </v>
          </cell>
        </row>
        <row r="590">
          <cell r="K590" t="str">
            <v xml:space="preserve"> </v>
          </cell>
        </row>
        <row r="591">
          <cell r="K591" t="str">
            <v xml:space="preserve"> </v>
          </cell>
        </row>
        <row r="592">
          <cell r="K592" t="str">
            <v xml:space="preserve"> </v>
          </cell>
        </row>
        <row r="593">
          <cell r="K593" t="str">
            <v xml:space="preserve"> </v>
          </cell>
        </row>
        <row r="594">
          <cell r="K594" t="str">
            <v xml:space="preserve"> </v>
          </cell>
        </row>
        <row r="595">
          <cell r="K595" t="str">
            <v xml:space="preserve"> </v>
          </cell>
        </row>
        <row r="596">
          <cell r="K596" t="str">
            <v xml:space="preserve"> </v>
          </cell>
        </row>
        <row r="597">
          <cell r="K597" t="str">
            <v xml:space="preserve"> </v>
          </cell>
        </row>
        <row r="598">
          <cell r="K598" t="str">
            <v xml:space="preserve"> </v>
          </cell>
        </row>
        <row r="599">
          <cell r="K599" t="str">
            <v xml:space="preserve"> </v>
          </cell>
        </row>
        <row r="600">
          <cell r="K600" t="str">
            <v xml:space="preserve"> </v>
          </cell>
        </row>
        <row r="601">
          <cell r="K601" t="str">
            <v xml:space="preserve"> </v>
          </cell>
        </row>
        <row r="602">
          <cell r="K602" t="str">
            <v xml:space="preserve"> </v>
          </cell>
        </row>
        <row r="603">
          <cell r="K603" t="str">
            <v xml:space="preserve"> </v>
          </cell>
        </row>
        <row r="604">
          <cell r="K604" t="str">
            <v xml:space="preserve"> </v>
          </cell>
        </row>
        <row r="605">
          <cell r="K605" t="str">
            <v xml:space="preserve"> </v>
          </cell>
        </row>
        <row r="606">
          <cell r="K606" t="str">
            <v xml:space="preserve"> </v>
          </cell>
        </row>
        <row r="607">
          <cell r="K607" t="str">
            <v xml:space="preserve"> </v>
          </cell>
        </row>
        <row r="608">
          <cell r="K608" t="str">
            <v xml:space="preserve"> </v>
          </cell>
        </row>
        <row r="609">
          <cell r="K609" t="str">
            <v xml:space="preserve"> </v>
          </cell>
        </row>
        <row r="610">
          <cell r="K610" t="str">
            <v xml:space="preserve"> </v>
          </cell>
        </row>
        <row r="611">
          <cell r="K611" t="str">
            <v xml:space="preserve"> </v>
          </cell>
        </row>
        <row r="612">
          <cell r="K612" t="str">
            <v xml:space="preserve"> </v>
          </cell>
        </row>
        <row r="613">
          <cell r="K613" t="str">
            <v xml:space="preserve"> </v>
          </cell>
        </row>
        <row r="614">
          <cell r="K614" t="str">
            <v xml:space="preserve"> </v>
          </cell>
        </row>
        <row r="615">
          <cell r="K615" t="str">
            <v xml:space="preserve"> </v>
          </cell>
        </row>
        <row r="616">
          <cell r="K616" t="str">
            <v xml:space="preserve"> </v>
          </cell>
        </row>
        <row r="617">
          <cell r="K617" t="str">
            <v xml:space="preserve"> </v>
          </cell>
        </row>
        <row r="618">
          <cell r="K618" t="str">
            <v xml:space="preserve"> </v>
          </cell>
        </row>
        <row r="619">
          <cell r="K619" t="str">
            <v xml:space="preserve"> </v>
          </cell>
        </row>
        <row r="620">
          <cell r="K620" t="str">
            <v xml:space="preserve"> </v>
          </cell>
        </row>
        <row r="621">
          <cell r="K621" t="str">
            <v xml:space="preserve"> </v>
          </cell>
        </row>
        <row r="622">
          <cell r="K622" t="str">
            <v xml:space="preserve"> </v>
          </cell>
        </row>
        <row r="623">
          <cell r="K623" t="str">
            <v xml:space="preserve"> </v>
          </cell>
        </row>
        <row r="624">
          <cell r="K624" t="str">
            <v xml:space="preserve"> </v>
          </cell>
        </row>
        <row r="625">
          <cell r="K625" t="str">
            <v xml:space="preserve"> </v>
          </cell>
        </row>
        <row r="626">
          <cell r="K626" t="str">
            <v xml:space="preserve"> </v>
          </cell>
        </row>
        <row r="627">
          <cell r="K627" t="str">
            <v xml:space="preserve"> </v>
          </cell>
        </row>
        <row r="628">
          <cell r="K628" t="str">
            <v xml:space="preserve"> </v>
          </cell>
        </row>
        <row r="629">
          <cell r="K629" t="str">
            <v xml:space="preserve"> </v>
          </cell>
        </row>
        <row r="630">
          <cell r="K630" t="str">
            <v xml:space="preserve"> </v>
          </cell>
        </row>
        <row r="631">
          <cell r="K631" t="str">
            <v xml:space="preserve"> </v>
          </cell>
        </row>
        <row r="632">
          <cell r="K632" t="str">
            <v xml:space="preserve"> </v>
          </cell>
        </row>
        <row r="633">
          <cell r="K633" t="str">
            <v xml:space="preserve"> </v>
          </cell>
        </row>
        <row r="634">
          <cell r="K634" t="str">
            <v xml:space="preserve"> </v>
          </cell>
        </row>
        <row r="635">
          <cell r="K635" t="str">
            <v xml:space="preserve"> </v>
          </cell>
        </row>
        <row r="636">
          <cell r="K636" t="str">
            <v xml:space="preserve"> </v>
          </cell>
        </row>
        <row r="637">
          <cell r="K637" t="str">
            <v xml:space="preserve"> </v>
          </cell>
        </row>
        <row r="638">
          <cell r="K638" t="str">
            <v xml:space="preserve"> </v>
          </cell>
        </row>
        <row r="639">
          <cell r="K639" t="str">
            <v xml:space="preserve"> </v>
          </cell>
        </row>
        <row r="640">
          <cell r="K640" t="str">
            <v xml:space="preserve"> </v>
          </cell>
        </row>
        <row r="641">
          <cell r="K641" t="str">
            <v xml:space="preserve"> </v>
          </cell>
        </row>
        <row r="642">
          <cell r="K642" t="str">
            <v xml:space="preserve"> </v>
          </cell>
        </row>
        <row r="643">
          <cell r="K643" t="str">
            <v xml:space="preserve"> </v>
          </cell>
        </row>
        <row r="644">
          <cell r="K644" t="str">
            <v xml:space="preserve"> </v>
          </cell>
        </row>
        <row r="645">
          <cell r="K645" t="str">
            <v xml:space="preserve"> </v>
          </cell>
        </row>
        <row r="646">
          <cell r="K646" t="str">
            <v xml:space="preserve"> </v>
          </cell>
        </row>
        <row r="647">
          <cell r="K647" t="str">
            <v xml:space="preserve"> </v>
          </cell>
        </row>
        <row r="648">
          <cell r="K648" t="str">
            <v xml:space="preserve"> </v>
          </cell>
        </row>
        <row r="649">
          <cell r="K649" t="str">
            <v xml:space="preserve"> </v>
          </cell>
        </row>
        <row r="650">
          <cell r="K650" t="str">
            <v xml:space="preserve"> </v>
          </cell>
        </row>
        <row r="651">
          <cell r="K651" t="str">
            <v xml:space="preserve"> </v>
          </cell>
        </row>
        <row r="652">
          <cell r="K652" t="str">
            <v xml:space="preserve"> </v>
          </cell>
        </row>
        <row r="653">
          <cell r="K653" t="str">
            <v xml:space="preserve"> </v>
          </cell>
        </row>
        <row r="654">
          <cell r="K654" t="str">
            <v xml:space="preserve"> </v>
          </cell>
        </row>
        <row r="655">
          <cell r="K655" t="str">
            <v xml:space="preserve"> </v>
          </cell>
        </row>
        <row r="656">
          <cell r="K656" t="str">
            <v xml:space="preserve"> </v>
          </cell>
        </row>
        <row r="657">
          <cell r="K657" t="str">
            <v xml:space="preserve"> </v>
          </cell>
        </row>
        <row r="658">
          <cell r="K658" t="str">
            <v xml:space="preserve"> </v>
          </cell>
        </row>
        <row r="659">
          <cell r="K659" t="str">
            <v xml:space="preserve"> </v>
          </cell>
        </row>
        <row r="660">
          <cell r="K660" t="str">
            <v xml:space="preserve"> </v>
          </cell>
        </row>
        <row r="661">
          <cell r="K661" t="str">
            <v xml:space="preserve"> </v>
          </cell>
        </row>
        <row r="662">
          <cell r="K662" t="str">
            <v xml:space="preserve"> </v>
          </cell>
        </row>
        <row r="663">
          <cell r="K663" t="str">
            <v xml:space="preserve"> </v>
          </cell>
        </row>
        <row r="664">
          <cell r="K664" t="str">
            <v xml:space="preserve"> </v>
          </cell>
        </row>
        <row r="665">
          <cell r="K665" t="str">
            <v xml:space="preserve"> </v>
          </cell>
        </row>
        <row r="666">
          <cell r="K666" t="str">
            <v xml:space="preserve"> </v>
          </cell>
        </row>
        <row r="667">
          <cell r="K667" t="str">
            <v xml:space="preserve"> </v>
          </cell>
        </row>
        <row r="668">
          <cell r="K668" t="str">
            <v xml:space="preserve"> </v>
          </cell>
        </row>
        <row r="669">
          <cell r="K669" t="str">
            <v xml:space="preserve"> </v>
          </cell>
        </row>
        <row r="670">
          <cell r="K670" t="str">
            <v xml:space="preserve"> </v>
          </cell>
        </row>
        <row r="671">
          <cell r="K671" t="str">
            <v xml:space="preserve"> </v>
          </cell>
        </row>
        <row r="672">
          <cell r="K672" t="str">
            <v xml:space="preserve"> </v>
          </cell>
        </row>
        <row r="673">
          <cell r="K673" t="str">
            <v xml:space="preserve"> </v>
          </cell>
        </row>
        <row r="674">
          <cell r="K674" t="str">
            <v xml:space="preserve"> </v>
          </cell>
        </row>
      </sheetData>
      <sheetData sheetId="35"/>
      <sheetData sheetId="36"/>
      <sheetData sheetId="37"/>
      <sheetData sheetId="38"/>
      <sheetData sheetId="3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Synthèse"/>
      <sheetName val="Analyse"/>
      <sheetName val="Cardif (hors Cession et PI)"/>
      <sheetName val="Cardif direct"/>
      <sheetName val="debut"/>
      <sheetName val="AVCO"/>
      <sheetName val="Caixa_Girona"/>
      <sheetName val="Caixa_Tarragona"/>
      <sheetName val="Caixa_Terrasa"/>
      <sheetName val="Carrefour"/>
      <sheetName val="Esfinge"/>
      <sheetName val="Eurocredito"/>
      <sheetName val="Fimestic"/>
      <sheetName val="Gallego"/>
      <sheetName val="Many_cars"/>
      <sheetName val="Mercedes_Benz"/>
      <sheetName val="PSA"/>
      <sheetName val="UCI"/>
      <sheetName val="UFB"/>
      <sheetName val="VW_Finance"/>
      <sheetName val="fin"/>
      <sheetName val="Modele"/>
      <sheetName val="PSA_1"/>
      <sheetName val="PSA_2"/>
      <sheetName val="PSA_3"/>
      <sheetName val="T_AVCO"/>
      <sheetName val="T_Caixa_Girona"/>
      <sheetName val="T_Caixa_Tarragona"/>
      <sheetName val="T_Caixa_Terrasa"/>
      <sheetName val="T_Carrefour"/>
      <sheetName val="T_Eurocredito"/>
      <sheetName val="T_Esfinge"/>
      <sheetName val="T_Fimestic"/>
      <sheetName val="T_Gallego"/>
      <sheetName val="T_Many_cars"/>
      <sheetName val="T_Mercedes_Benz"/>
      <sheetName val="T_PSA_1"/>
      <sheetName val="T_PSA_2"/>
      <sheetName val="T_PSA_3"/>
      <sheetName val="T_UCI"/>
      <sheetName val="T_UFB"/>
      <sheetName val="T_VW_Finance"/>
      <sheetName val="T_Modele"/>
      <sheetName val="base_res"/>
      <sheetName val="base_res2"/>
      <sheetName val="Reporting PSA"/>
      <sheetName val="Reporting Cetelem"/>
      <sheetName val="Réas"/>
      <sheetName val="data"/>
    </sheetNames>
    <sheetDataSet>
      <sheetData sheetId="0" refreshError="1">
        <row r="3">
          <cell r="D3">
            <v>36432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_MOI"/>
      <sheetName val="Parametres"/>
      <sheetName val="Synthèse"/>
      <sheetName val="Analyse"/>
      <sheetName val="Cardif total (hors Space Re)"/>
      <sheetName val="Cardif total direct"/>
      <sheetName val="PSA total"/>
      <sheetName val="debut"/>
      <sheetName val="Fimestic"/>
      <sheetName val="Eurocredito"/>
      <sheetName val="AVCO"/>
      <sheetName val="Esfinge"/>
      <sheetName val="UFB"/>
      <sheetName val="Gallego"/>
      <sheetName val="Carrefour"/>
      <sheetName val="VW Finance"/>
      <sheetName val="Caixa Terrasa"/>
      <sheetName val="Caixa Tarragona"/>
      <sheetName val="Mercedes Benz"/>
      <sheetName val="Caixa Girona"/>
      <sheetName val="fin1"/>
      <sheetName val="PSA_1"/>
      <sheetName val="PSA_2"/>
      <sheetName val="PSA_3"/>
      <sheetName val="fin"/>
      <sheetName val="T_Fimestic"/>
      <sheetName val="T_Eurocredito"/>
      <sheetName val="T_AVCO"/>
      <sheetName val="T_Esfinge"/>
      <sheetName val="T_UFB"/>
      <sheetName val="T_Gallego"/>
      <sheetName val="T_Carrefour"/>
      <sheetName val="T_VW_Finance"/>
      <sheetName val="T_PSA_1"/>
      <sheetName val="T_PSA_2"/>
      <sheetName val="T_PSA_3"/>
      <sheetName val="Report PSA"/>
      <sheetName val="T_Caixa_Terrasa"/>
      <sheetName val="T_Mercedes_Benz"/>
      <sheetName val="T_Caixa_Tarragona"/>
      <sheetName val="T_Caixa_Girona"/>
      <sheetName val="Report Cetelem"/>
      <sheetName val="Axa"/>
      <sheetName val="SpaceRe b"/>
      <sheetName val="Mondiale"/>
      <sheetName val="ref_arrete"/>
      <sheetName val="ref_budget_reas"/>
      <sheetName val="ref_budget"/>
      <sheetName val="T_modele"/>
      <sheetName val="Modele"/>
      <sheetName val="base_res"/>
      <sheetName val="base_res2"/>
      <sheetName val="R2008T4_100%_ADEPI_CTLM+EUROC"/>
    </sheetNames>
    <sheetDataSet>
      <sheetData sheetId="0" refreshError="1"/>
      <sheetData sheetId="1" refreshError="1">
        <row r="5">
          <cell r="D5">
            <v>36159</v>
          </cell>
        </row>
        <row r="7">
          <cell r="D7">
            <v>3.3412499999999998E-2</v>
          </cell>
        </row>
        <row r="8">
          <cell r="D8">
            <v>4</v>
          </cell>
        </row>
        <row r="21">
          <cell r="D21">
            <v>0</v>
          </cell>
        </row>
        <row r="22">
          <cell r="D22">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sas"/>
      <sheetName val="TOTALES"/>
      <sheetName val="Auto"/>
      <sheetName val="P_TOTAL"/>
      <sheetName val="Directo"/>
      <sheetName val="Consumo"/>
      <sheetName val="Tarjetas"/>
      <sheetName val="TLMK_Related"/>
      <sheetName val="TRANSOLVER"/>
      <sheetName val="TRANSOLVER_GAP"/>
      <sheetName val="Hipótesis2"/>
      <sheetName val="Primas Estimadas"/>
      <sheetName val="COMISIONES"/>
      <sheetName val="Resumen"/>
      <sheetName val="Gráfico Salida PB"/>
      <sheetName val="Referencial"/>
      <sheetName val="Tabla Productos"/>
      <sheetName val="Dataset_Comisiones"/>
      <sheetName val="Dataset_Refunds"/>
    </sheetNames>
    <sheetDataSet>
      <sheetData sheetId="0"/>
      <sheetData sheetId="1"/>
      <sheetData sheetId="2"/>
      <sheetData sheetId="3"/>
      <sheetData sheetId="4"/>
      <sheetData sheetId="5"/>
      <sheetData sheetId="6"/>
      <sheetData sheetId="7"/>
      <sheetData sheetId="8"/>
      <sheetData sheetId="9"/>
      <sheetData sheetId="10" refreshError="1">
        <row r="3">
          <cell r="B3" t="str">
            <v>Auto Vida</v>
          </cell>
          <cell r="C3">
            <v>0.50485954610724038</v>
          </cell>
          <cell r="D3">
            <v>2294.5100879134975</v>
          </cell>
          <cell r="E3">
            <v>76</v>
          </cell>
          <cell r="F3">
            <v>2294.5100879134975</v>
          </cell>
          <cell r="G3">
            <v>45</v>
          </cell>
        </row>
        <row r="4">
          <cell r="B4" t="str">
            <v>Auto No Vida</v>
          </cell>
          <cell r="C4">
            <v>0.40889996378639426</v>
          </cell>
          <cell r="D4">
            <v>2040</v>
          </cell>
          <cell r="E4">
            <v>68</v>
          </cell>
          <cell r="F4">
            <v>2040</v>
          </cell>
          <cell r="G4">
            <v>12</v>
          </cell>
        </row>
        <row r="5">
          <cell r="B5" t="str">
            <v>GAP</v>
          </cell>
          <cell r="C5">
            <v>0.28692794922465248</v>
          </cell>
          <cell r="D5">
            <v>1720.7447773058486</v>
          </cell>
          <cell r="E5">
            <v>57</v>
          </cell>
          <cell r="F5">
            <v>1720.7447773058486</v>
          </cell>
          <cell r="G5">
            <v>45</v>
          </cell>
        </row>
        <row r="6">
          <cell r="B6" t="str">
            <v>Directo</v>
          </cell>
          <cell r="C6">
            <v>0.48630739434701936</v>
          </cell>
          <cell r="D6">
            <v>1650</v>
          </cell>
          <cell r="E6">
            <v>55</v>
          </cell>
          <cell r="F6">
            <v>1650</v>
          </cell>
          <cell r="G6">
            <v>45</v>
          </cell>
        </row>
        <row r="7">
          <cell r="B7" t="str">
            <v>Consumo</v>
          </cell>
          <cell r="C7">
            <v>0.42084615384615376</v>
          </cell>
          <cell r="D7">
            <v>0</v>
          </cell>
          <cell r="E7">
            <v>21</v>
          </cell>
          <cell r="F7">
            <v>630</v>
          </cell>
          <cell r="G7">
            <v>45</v>
          </cell>
        </row>
        <row r="8">
          <cell r="B8" t="str">
            <v>Tarjetas</v>
          </cell>
          <cell r="C8">
            <v>0.54700000000000004</v>
          </cell>
          <cell r="D8">
            <v>0</v>
          </cell>
          <cell r="E8">
            <v>1</v>
          </cell>
          <cell r="F8">
            <v>30</v>
          </cell>
          <cell r="G8">
            <v>12</v>
          </cell>
        </row>
      </sheetData>
      <sheetData sheetId="11"/>
      <sheetData sheetId="12"/>
      <sheetData sheetId="13"/>
      <sheetData sheetId="14"/>
      <sheetData sheetId="15"/>
      <sheetData sheetId="16"/>
      <sheetData sheetId="17"/>
      <sheetData sheetId="1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5T4"/>
      <sheetName val="partner"/>
      <sheetName val="Parameters"/>
      <sheetName val="Modele"/>
      <sheetName val="ModeleReass"/>
      <sheetName val="Total Cardif"/>
      <sheetName val="begin"/>
      <sheetName val="Avant"/>
      <sheetName val="Extendia"/>
      <sheetName val="Finaref"/>
      <sheetName val="AVCO_Axa"/>
      <sheetName val="BBK"/>
      <sheetName val="Caixa_Terrasa"/>
      <sheetName val="Eurocredito_Mond_Mun"/>
      <sheetName val="Fimestic_Axa"/>
      <sheetName val="Fimestic_Mond_Mun"/>
      <sheetName val="LaCaixa"/>
      <sheetName val="CetelemPI"/>
      <sheetName val="CitibankPI"/>
      <sheetName val="Epargne"/>
      <sheetName val="EurocreditoPI"/>
      <sheetName val="UCIPI"/>
      <sheetName val="end"/>
      <sheetName val="beginNet"/>
      <sheetName val="endNet"/>
      <sheetName val="tableA2"/>
      <sheetName val="Espagne_2007ReasPICessio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s"/>
      <sheetName val="Resumen"/>
      <sheetName val="Resume"/>
      <sheetName val="debut"/>
      <sheetName val="T_ABN"/>
      <sheetName val="T_Adquiera"/>
      <sheetName val="T_Autopark"/>
      <sheetName val="T_AVCO"/>
      <sheetName val="T_Bancaja"/>
      <sheetName val="T_Bancomais"/>
      <sheetName val="T_Banco_Pastor"/>
      <sheetName val="T_Banesto"/>
      <sheetName val="T_Barclays"/>
      <sheetName val="T_BNP_Class_financial"/>
      <sheetName val="T_CA"/>
      <sheetName val="T_CA_Cetelem"/>
      <sheetName val="T_Caixa_Catalunya"/>
      <sheetName val="T_Caixa_Galicia"/>
      <sheetName val="T_Caixa_Girona"/>
      <sheetName val="T_Caixa_Penedes"/>
      <sheetName val="T_Caixa_Tarragona"/>
      <sheetName val="T_Caixa_Terrasa"/>
      <sheetName val="T_Caja_Canarias"/>
      <sheetName val="T_Caja_Duero"/>
      <sheetName val="T_Caja_Inmaculada"/>
      <sheetName val="T_Carrefour"/>
      <sheetName val="T_Cetelem"/>
      <sheetName val="T_Endesa"/>
      <sheetName val="T_Eurocredito"/>
      <sheetName val="T_Esfinge"/>
      <sheetName val="T_fracciona"/>
      <sheetName val="T_Gallego"/>
      <sheetName val="T_GECB"/>
      <sheetName val="T_GE_money_bank"/>
      <sheetName val="T_Many_cars"/>
      <sheetName val="T_Mercedes_Benz"/>
      <sheetName val="T_Multimarca_Avant"/>
      <sheetName val="T_Opel_Avant"/>
      <sheetName val="T_Pastor_SF"/>
      <sheetName val="T_PSA"/>
      <sheetName val="T_UCI_vida"/>
      <sheetName val="T_UCI_ade"/>
      <sheetName val="T_BPLG"/>
      <sheetName val="T_VW_Finance"/>
      <sheetName val="T_VW_Bank"/>
      <sheetName val="T_Vodafone"/>
      <sheetName val="T_Modele"/>
    </sheetNames>
    <sheetDataSet>
      <sheetData sheetId="0"/>
      <sheetData sheetId="1"/>
      <sheetData sheetId="2" refreshError="1">
        <row r="2">
          <cell r="G2" t="str">
            <v>[Espagne_Dir_2008T4.xls]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COMUNES CUADROS"/>
      <sheetName val="P&amp;L.MULTIRENT AC."/>
      <sheetName val="P&amp;L.MULTIRENT MES"/>
      <sheetName val="P&amp;L (SPAIN s-mult AC BUDG (PUB)"/>
      <sheetName val="P&amp;L (SPAIN s-mult mes BUDG "/>
      <sheetName val="P&amp;L(SP&amp;POR)AC.BUDG(PUB)sin mult"/>
      <sheetName val="P&amp;L(SP&amp;POR)MES.BUD(PUB)sin mult"/>
      <sheetName val="P&amp;L (SP &amp; POR) AC BUDG (PUB)"/>
      <sheetName val="P&amp;L (SP &amp; POR) MES BUD (PUBLIC)"/>
      <sheetName val="P&amp;L(SPAIN)AC BUDG (PUB)sin mult"/>
      <sheetName val="P&amp;L(SPAIN)mes BUD (PUB)sin mult"/>
      <sheetName val="P&amp;L (SPAIN) AC BUDG (PUB)"/>
      <sheetName val="P&amp;L (SPAIN) MES BUDG (PUB)"/>
      <sheetName val="P&amp;L(SP&amp;PT&amp;50%UCI-PRO)ACBUD(PUB)"/>
      <sheetName val="P&amp;L(SP&amp;PT&amp;50%UCI-PR)MES BUD PU "/>
      <sheetName val="P&amp;L (50%UCI) AC BUDGET"/>
      <sheetName val="P&amp;L (50%UCI) MES BUDGET "/>
      <sheetName val="P&amp;L (PORT) AC BUDGET"/>
      <sheetName val="P&amp;L (PORT) MES BUDGET "/>
      <sheetName val="cuadernillo portugal"/>
      <sheetName val="CONSO."/>
      <sheetName val="IBER-RENT -1155"/>
      <sheetName val="HSF - 984"/>
      <sheetName val="GUA - 730"/>
      <sheetName val="REFUNDIDO MULTIRENT"/>
      <sheetName val="NEW BUSINESS (SP &amp; POR) AC BUDG"/>
      <sheetName val="NEW BUSINESS (SPAIN) AC BUDG"/>
      <sheetName val="NEW BUSINESS (PORT) AC BUDG"/>
      <sheetName val="NEW BUSINESS (SP &amp; POR) MES BUD"/>
      <sheetName val="NEW BUSINESS (PORT) MES BUDG "/>
      <sheetName val="NEW BUSINESS (SPAIN) MES BUD "/>
      <sheetName val="HSF _ 984"/>
      <sheetName val="Cover"/>
      <sheetName val="Bilan FP-Emplois"/>
      <sheetName val="Pilotage"/>
      <sheetName val="NORME"/>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8">
          <cell r="S8">
            <v>0</v>
          </cell>
          <cell r="X8">
            <v>0</v>
          </cell>
        </row>
        <row r="9">
          <cell r="X9">
            <v>0</v>
          </cell>
        </row>
        <row r="10">
          <cell r="S10">
            <v>0</v>
          </cell>
        </row>
        <row r="11">
          <cell r="S11">
            <v>0</v>
          </cell>
        </row>
        <row r="12">
          <cell r="X12">
            <v>0</v>
          </cell>
        </row>
        <row r="14">
          <cell r="S14">
            <v>0</v>
          </cell>
          <cell r="X14">
            <v>0</v>
          </cell>
        </row>
        <row r="15">
          <cell r="S15">
            <v>0</v>
          </cell>
          <cell r="X15">
            <v>0</v>
          </cell>
        </row>
        <row r="18">
          <cell r="S18">
            <v>0</v>
          </cell>
        </row>
        <row r="20">
          <cell r="X20">
            <v>0</v>
          </cell>
        </row>
        <row r="22">
          <cell r="S22">
            <v>0</v>
          </cell>
        </row>
        <row r="23">
          <cell r="S23">
            <v>0</v>
          </cell>
        </row>
        <row r="28">
          <cell r="S28">
            <v>0</v>
          </cell>
        </row>
        <row r="29">
          <cell r="X29">
            <v>0</v>
          </cell>
        </row>
        <row r="30">
          <cell r="X30">
            <v>0</v>
          </cell>
        </row>
        <row r="32">
          <cell r="S32">
            <v>0</v>
          </cell>
        </row>
        <row r="33">
          <cell r="X33">
            <v>0</v>
          </cell>
        </row>
        <row r="36">
          <cell r="S36">
            <v>0</v>
          </cell>
        </row>
        <row r="40">
          <cell r="S40">
            <v>0</v>
          </cell>
        </row>
        <row r="41">
          <cell r="X41">
            <v>0</v>
          </cell>
        </row>
        <row r="44">
          <cell r="S44">
            <v>0</v>
          </cell>
          <cell r="X44">
            <v>0</v>
          </cell>
        </row>
        <row r="47">
          <cell r="S47">
            <v>0</v>
          </cell>
        </row>
        <row r="49">
          <cell r="X49">
            <v>0</v>
          </cell>
        </row>
        <row r="51">
          <cell r="S51">
            <v>0</v>
          </cell>
        </row>
        <row r="55">
          <cell r="X55">
            <v>0</v>
          </cell>
        </row>
        <row r="56">
          <cell r="S56">
            <v>0</v>
          </cell>
        </row>
        <row r="57">
          <cell r="S57">
            <v>0</v>
          </cell>
        </row>
        <row r="58">
          <cell r="S58">
            <v>0</v>
          </cell>
        </row>
        <row r="61">
          <cell r="S61">
            <v>0</v>
          </cell>
          <cell r="X61">
            <v>0</v>
          </cell>
        </row>
        <row r="62">
          <cell r="S62">
            <v>0</v>
          </cell>
        </row>
        <row r="65">
          <cell r="S65">
            <v>0</v>
          </cell>
        </row>
        <row r="66">
          <cell r="X66">
            <v>0</v>
          </cell>
        </row>
        <row r="68">
          <cell r="S68">
            <v>0</v>
          </cell>
        </row>
        <row r="73">
          <cell r="S73">
            <v>0</v>
          </cell>
          <cell r="X73">
            <v>0</v>
          </cell>
        </row>
        <row r="75">
          <cell r="S75">
            <v>0</v>
          </cell>
        </row>
        <row r="79">
          <cell r="S79">
            <v>0</v>
          </cell>
        </row>
        <row r="80">
          <cell r="X80">
            <v>0</v>
          </cell>
        </row>
        <row r="81">
          <cell r="X81">
            <v>0</v>
          </cell>
        </row>
        <row r="82">
          <cell r="S82">
            <v>0</v>
          </cell>
        </row>
        <row r="86">
          <cell r="X86">
            <v>0</v>
          </cell>
        </row>
        <row r="87">
          <cell r="S87">
            <v>0</v>
          </cell>
        </row>
        <row r="89">
          <cell r="S89">
            <v>0</v>
          </cell>
        </row>
        <row r="91">
          <cell r="S91">
            <v>0</v>
          </cell>
        </row>
        <row r="92">
          <cell r="S92">
            <v>0</v>
          </cell>
        </row>
        <row r="93">
          <cell r="S93">
            <v>0</v>
          </cell>
          <cell r="X93">
            <v>0</v>
          </cell>
        </row>
        <row r="94">
          <cell r="X94">
            <v>0</v>
          </cell>
        </row>
        <row r="95">
          <cell r="S95">
            <v>0</v>
          </cell>
        </row>
        <row r="97">
          <cell r="S97">
            <v>0</v>
          </cell>
        </row>
        <row r="99">
          <cell r="X99">
            <v>0</v>
          </cell>
        </row>
        <row r="102">
          <cell r="S102">
            <v>0</v>
          </cell>
        </row>
        <row r="104">
          <cell r="S104">
            <v>0</v>
          </cell>
          <cell r="X104">
            <v>0</v>
          </cell>
        </row>
        <row r="105">
          <cell r="X105">
            <v>0</v>
          </cell>
        </row>
        <row r="108">
          <cell r="S108">
            <v>0</v>
          </cell>
        </row>
        <row r="109">
          <cell r="S109">
            <v>0</v>
          </cell>
        </row>
        <row r="110">
          <cell r="S110">
            <v>0</v>
          </cell>
        </row>
        <row r="111">
          <cell r="S111">
            <v>0</v>
          </cell>
        </row>
        <row r="112">
          <cell r="S112">
            <v>0</v>
          </cell>
        </row>
        <row r="113">
          <cell r="S113">
            <v>0</v>
          </cell>
          <cell r="X113">
            <v>0</v>
          </cell>
        </row>
        <row r="118">
          <cell r="S118">
            <v>0</v>
          </cell>
          <cell r="X118">
            <v>0</v>
          </cell>
        </row>
        <row r="120">
          <cell r="S120">
            <v>0</v>
          </cell>
        </row>
        <row r="121">
          <cell r="S121">
            <v>0</v>
          </cell>
        </row>
        <row r="122">
          <cell r="S122">
            <v>0</v>
          </cell>
        </row>
        <row r="123">
          <cell r="X123">
            <v>0</v>
          </cell>
        </row>
        <row r="124">
          <cell r="X124">
            <v>0</v>
          </cell>
        </row>
        <row r="130">
          <cell r="S130">
            <v>0</v>
          </cell>
          <cell r="X130">
            <v>0</v>
          </cell>
        </row>
        <row r="133">
          <cell r="S133">
            <v>0</v>
          </cell>
        </row>
        <row r="137">
          <cell r="X137">
            <v>0</v>
          </cell>
        </row>
        <row r="138">
          <cell r="S138">
            <v>0</v>
          </cell>
        </row>
        <row r="140">
          <cell r="S140">
            <v>0</v>
          </cell>
          <cell r="X140">
            <v>0</v>
          </cell>
        </row>
        <row r="143">
          <cell r="S143">
            <v>0</v>
          </cell>
        </row>
        <row r="145">
          <cell r="X145">
            <v>0</v>
          </cell>
        </row>
        <row r="147">
          <cell r="S147">
            <v>0</v>
          </cell>
        </row>
        <row r="151">
          <cell r="X151">
            <v>0</v>
          </cell>
        </row>
        <row r="152">
          <cell r="S152">
            <v>0</v>
          </cell>
        </row>
        <row r="156">
          <cell r="S156">
            <v>0</v>
          </cell>
          <cell r="X156">
            <v>0</v>
          </cell>
        </row>
        <row r="160">
          <cell r="S160">
            <v>0</v>
          </cell>
        </row>
        <row r="161">
          <cell r="X161">
            <v>0</v>
          </cell>
        </row>
        <row r="168">
          <cell r="X168">
            <v>0</v>
          </cell>
        </row>
        <row r="169">
          <cell r="S169">
            <v>0</v>
          </cell>
        </row>
        <row r="170">
          <cell r="S170">
            <v>0</v>
          </cell>
        </row>
        <row r="173">
          <cell r="S173">
            <v>0</v>
          </cell>
        </row>
        <row r="175">
          <cell r="X175">
            <v>0</v>
          </cell>
        </row>
        <row r="176">
          <cell r="S176">
            <v>0</v>
          </cell>
          <cell r="X176">
            <v>0</v>
          </cell>
        </row>
        <row r="180">
          <cell r="S180">
            <v>0</v>
          </cell>
        </row>
        <row r="181">
          <cell r="X181">
            <v>0</v>
          </cell>
        </row>
        <row r="183">
          <cell r="S183">
            <v>0</v>
          </cell>
        </row>
        <row r="188">
          <cell r="S188">
            <v>0</v>
          </cell>
          <cell r="X188">
            <v>0</v>
          </cell>
        </row>
        <row r="189">
          <cell r="X189">
            <v>0</v>
          </cell>
        </row>
        <row r="191">
          <cell r="S191">
            <v>0</v>
          </cell>
        </row>
        <row r="194">
          <cell r="S194">
            <v>0</v>
          </cell>
          <cell r="X194">
            <v>0</v>
          </cell>
        </row>
        <row r="195">
          <cell r="S195">
            <v>0</v>
          </cell>
        </row>
        <row r="199">
          <cell r="S199">
            <v>0</v>
          </cell>
          <cell r="X199">
            <v>0</v>
          </cell>
        </row>
        <row r="200">
          <cell r="X200">
            <v>0</v>
          </cell>
        </row>
        <row r="208">
          <cell r="X208">
            <v>0</v>
          </cell>
        </row>
        <row r="209">
          <cell r="S209">
            <v>0</v>
          </cell>
        </row>
        <row r="213">
          <cell r="X213">
            <v>0</v>
          </cell>
        </row>
        <row r="218">
          <cell r="X218">
            <v>0</v>
          </cell>
        </row>
        <row r="220">
          <cell r="X220">
            <v>0</v>
          </cell>
        </row>
        <row r="221">
          <cell r="S221">
            <v>0</v>
          </cell>
        </row>
        <row r="222">
          <cell r="S222">
            <v>0</v>
          </cell>
        </row>
        <row r="226">
          <cell r="X226">
            <v>0</v>
          </cell>
        </row>
        <row r="228">
          <cell r="X228">
            <v>0</v>
          </cell>
        </row>
        <row r="230">
          <cell r="S230">
            <v>0</v>
          </cell>
        </row>
        <row r="231">
          <cell r="S231">
            <v>0</v>
          </cell>
        </row>
        <row r="232">
          <cell r="S232">
            <v>0</v>
          </cell>
          <cell r="X232">
            <v>0</v>
          </cell>
        </row>
        <row r="235">
          <cell r="S235">
            <v>0</v>
          </cell>
        </row>
        <row r="236">
          <cell r="X236">
            <v>0</v>
          </cell>
        </row>
        <row r="240">
          <cell r="S240">
            <v>0</v>
          </cell>
        </row>
        <row r="241">
          <cell r="X241">
            <v>0</v>
          </cell>
        </row>
        <row r="246">
          <cell r="X246">
            <v>0</v>
          </cell>
        </row>
        <row r="247">
          <cell r="S247">
            <v>0</v>
          </cell>
        </row>
        <row r="251">
          <cell r="S251">
            <v>0</v>
          </cell>
        </row>
        <row r="253">
          <cell r="X253">
            <v>0</v>
          </cell>
        </row>
        <row r="254">
          <cell r="X254">
            <v>0</v>
          </cell>
        </row>
        <row r="257">
          <cell r="X257">
            <v>0</v>
          </cell>
        </row>
        <row r="259">
          <cell r="S259">
            <v>0</v>
          </cell>
          <cell r="X259">
            <v>0</v>
          </cell>
        </row>
        <row r="260">
          <cell r="X260">
            <v>0</v>
          </cell>
        </row>
        <row r="265">
          <cell r="S265">
            <v>0</v>
          </cell>
          <cell r="X265">
            <v>0</v>
          </cell>
        </row>
        <row r="272">
          <cell r="S272">
            <v>0</v>
          </cell>
        </row>
        <row r="276">
          <cell r="S276">
            <v>0</v>
          </cell>
          <cell r="X276">
            <v>0</v>
          </cell>
        </row>
        <row r="277">
          <cell r="X277">
            <v>0</v>
          </cell>
        </row>
        <row r="282">
          <cell r="X282">
            <v>0</v>
          </cell>
        </row>
        <row r="284">
          <cell r="S284">
            <v>0</v>
          </cell>
        </row>
        <row r="298">
          <cell r="X298">
            <v>0</v>
          </cell>
        </row>
        <row r="305">
          <cell r="X305">
            <v>0</v>
          </cell>
        </row>
        <row r="307">
          <cell r="X307">
            <v>0</v>
          </cell>
        </row>
        <row r="312">
          <cell r="X312">
            <v>0</v>
          </cell>
        </row>
        <row r="321">
          <cell r="X321">
            <v>0</v>
          </cell>
        </row>
        <row r="324">
          <cell r="X324">
            <v>0</v>
          </cell>
        </row>
        <row r="329">
          <cell r="X329">
            <v>0</v>
          </cell>
        </row>
        <row r="332">
          <cell r="X332">
            <v>0</v>
          </cell>
        </row>
        <row r="333">
          <cell r="X333">
            <v>0</v>
          </cell>
        </row>
        <row r="337">
          <cell r="X337">
            <v>0</v>
          </cell>
        </row>
        <row r="341">
          <cell r="X341">
            <v>0</v>
          </cell>
        </row>
        <row r="342">
          <cell r="X342">
            <v>0</v>
          </cell>
        </row>
        <row r="347">
          <cell r="X347">
            <v>0</v>
          </cell>
        </row>
        <row r="351">
          <cell r="X351">
            <v>0</v>
          </cell>
        </row>
        <row r="354">
          <cell r="X354">
            <v>0</v>
          </cell>
        </row>
        <row r="359">
          <cell r="X359">
            <v>0</v>
          </cell>
        </row>
        <row r="362">
          <cell r="X362">
            <v>0</v>
          </cell>
        </row>
        <row r="366">
          <cell r="X366">
            <v>0</v>
          </cell>
        </row>
        <row r="369">
          <cell r="X369">
            <v>0</v>
          </cell>
        </row>
        <row r="370">
          <cell r="X370">
            <v>0</v>
          </cell>
        </row>
        <row r="375">
          <cell r="X375">
            <v>0</v>
          </cell>
        </row>
        <row r="382">
          <cell r="X382">
            <v>0</v>
          </cell>
        </row>
        <row r="384">
          <cell r="X384">
            <v>0</v>
          </cell>
        </row>
        <row r="387">
          <cell r="X387">
            <v>0</v>
          </cell>
        </row>
        <row r="391">
          <cell r="X391">
            <v>0</v>
          </cell>
        </row>
        <row r="392">
          <cell r="X392">
            <v>0</v>
          </cell>
        </row>
        <row r="396">
          <cell r="X396">
            <v>0</v>
          </cell>
        </row>
        <row r="400">
          <cell r="X400">
            <v>0</v>
          </cell>
        </row>
        <row r="404">
          <cell r="X404">
            <v>0</v>
          </cell>
        </row>
        <row r="408">
          <cell r="X408">
            <v>0</v>
          </cell>
        </row>
        <row r="412">
          <cell r="X412">
            <v>0</v>
          </cell>
        </row>
        <row r="416">
          <cell r="X416">
            <v>0</v>
          </cell>
        </row>
        <row r="424">
          <cell r="X424">
            <v>0</v>
          </cell>
        </row>
        <row r="425">
          <cell r="X425">
            <v>0</v>
          </cell>
        </row>
        <row r="429">
          <cell r="X429">
            <v>0</v>
          </cell>
        </row>
        <row r="433">
          <cell r="X433">
            <v>0</v>
          </cell>
        </row>
        <row r="437">
          <cell r="X437">
            <v>0</v>
          </cell>
        </row>
        <row r="441">
          <cell r="X441">
            <v>0</v>
          </cell>
        </row>
        <row r="445">
          <cell r="X445">
            <v>0</v>
          </cell>
        </row>
        <row r="449">
          <cell r="X449">
            <v>0</v>
          </cell>
        </row>
        <row r="458">
          <cell r="X458">
            <v>0</v>
          </cell>
        </row>
        <row r="460">
          <cell r="X460">
            <v>0</v>
          </cell>
        </row>
        <row r="461">
          <cell r="X461">
            <v>0</v>
          </cell>
        </row>
        <row r="464">
          <cell r="X464">
            <v>0</v>
          </cell>
        </row>
        <row r="467">
          <cell r="X467">
            <v>0</v>
          </cell>
        </row>
        <row r="470">
          <cell r="X470">
            <v>0</v>
          </cell>
        </row>
        <row r="473">
          <cell r="X473">
            <v>0</v>
          </cell>
        </row>
        <row r="474">
          <cell r="X474">
            <v>0</v>
          </cell>
        </row>
        <row r="477">
          <cell r="X477">
            <v>0</v>
          </cell>
        </row>
        <row r="481">
          <cell r="X481">
            <v>0</v>
          </cell>
        </row>
        <row r="483">
          <cell r="X483">
            <v>0</v>
          </cell>
        </row>
        <row r="485">
          <cell r="X485">
            <v>0</v>
          </cell>
        </row>
        <row r="488">
          <cell r="X488">
            <v>0</v>
          </cell>
        </row>
        <row r="493">
          <cell r="X493">
            <v>0</v>
          </cell>
        </row>
        <row r="502">
          <cell r="X502">
            <v>0</v>
          </cell>
        </row>
        <row r="512">
          <cell r="X512">
            <v>0</v>
          </cell>
        </row>
        <row r="513">
          <cell r="X513">
            <v>0</v>
          </cell>
        </row>
        <row r="514">
          <cell r="X514">
            <v>0</v>
          </cell>
        </row>
        <row r="517">
          <cell r="X517">
            <v>0</v>
          </cell>
        </row>
        <row r="522">
          <cell r="X522">
            <v>0</v>
          </cell>
        </row>
        <row r="529">
          <cell r="X529">
            <v>0</v>
          </cell>
        </row>
        <row r="533">
          <cell r="X533">
            <v>0</v>
          </cell>
        </row>
        <row r="541">
          <cell r="X541">
            <v>0</v>
          </cell>
        </row>
        <row r="548">
          <cell r="X548">
            <v>0</v>
          </cell>
        </row>
        <row r="556">
          <cell r="X556">
            <v>0</v>
          </cell>
        </row>
        <row r="559">
          <cell r="X559">
            <v>0</v>
          </cell>
        </row>
        <row r="564">
          <cell r="X564">
            <v>0</v>
          </cell>
        </row>
        <row r="566">
          <cell r="X566">
            <v>0</v>
          </cell>
        </row>
        <row r="570">
          <cell r="X570">
            <v>0</v>
          </cell>
        </row>
        <row r="573">
          <cell r="X573">
            <v>0</v>
          </cell>
        </row>
        <row r="574">
          <cell r="X574">
            <v>0</v>
          </cell>
        </row>
        <row r="575">
          <cell r="X575">
            <v>0</v>
          </cell>
        </row>
        <row r="578">
          <cell r="X578">
            <v>0</v>
          </cell>
        </row>
        <row r="583">
          <cell r="X583">
            <v>0</v>
          </cell>
        </row>
        <row r="590">
          <cell r="X590">
            <v>0</v>
          </cell>
        </row>
        <row r="594">
          <cell r="X594">
            <v>0</v>
          </cell>
        </row>
        <row r="602">
          <cell r="X602">
            <v>0</v>
          </cell>
        </row>
        <row r="609">
          <cell r="X609">
            <v>0</v>
          </cell>
        </row>
        <row r="617">
          <cell r="X617">
            <v>0</v>
          </cell>
        </row>
        <row r="620">
          <cell r="X620">
            <v>0</v>
          </cell>
        </row>
        <row r="625">
          <cell r="X625">
            <v>0</v>
          </cell>
        </row>
        <row r="627">
          <cell r="X627">
            <v>0</v>
          </cell>
        </row>
        <row r="631">
          <cell r="X631">
            <v>0</v>
          </cell>
        </row>
        <row r="634">
          <cell r="X634">
            <v>0</v>
          </cell>
        </row>
        <row r="635">
          <cell r="X635">
            <v>0</v>
          </cell>
        </row>
        <row r="636">
          <cell r="X636">
            <v>0</v>
          </cell>
        </row>
        <row r="643">
          <cell r="X643">
            <v>0</v>
          </cell>
        </row>
        <row r="645">
          <cell r="X645">
            <v>0</v>
          </cell>
        </row>
        <row r="648">
          <cell r="X648">
            <v>0</v>
          </cell>
        </row>
        <row r="653">
          <cell r="X653">
            <v>0</v>
          </cell>
        </row>
        <row r="655">
          <cell r="X655">
            <v>0</v>
          </cell>
        </row>
        <row r="656">
          <cell r="X656">
            <v>0</v>
          </cell>
        </row>
        <row r="659">
          <cell r="X659">
            <v>0</v>
          </cell>
        </row>
        <row r="660">
          <cell r="X660">
            <v>0</v>
          </cell>
        </row>
        <row r="661">
          <cell r="X661">
            <v>0</v>
          </cell>
        </row>
        <row r="662">
          <cell r="X662">
            <v>0</v>
          </cell>
        </row>
        <row r="664">
          <cell r="X664">
            <v>0</v>
          </cell>
        </row>
        <row r="668">
          <cell r="X668">
            <v>0</v>
          </cell>
        </row>
        <row r="671">
          <cell r="X671">
            <v>0</v>
          </cell>
        </row>
        <row r="672">
          <cell r="X672">
            <v>0</v>
          </cell>
        </row>
        <row r="676">
          <cell r="X676">
            <v>0</v>
          </cell>
        </row>
        <row r="677">
          <cell r="X677">
            <v>0</v>
          </cell>
        </row>
        <row r="681">
          <cell r="X681">
            <v>0</v>
          </cell>
        </row>
        <row r="686">
          <cell r="X686">
            <v>0</v>
          </cell>
        </row>
        <row r="694">
          <cell r="X694">
            <v>0</v>
          </cell>
        </row>
        <row r="695">
          <cell r="X695">
            <v>0</v>
          </cell>
        </row>
        <row r="698">
          <cell r="X698">
            <v>0</v>
          </cell>
        </row>
        <row r="701">
          <cell r="X701">
            <v>0</v>
          </cell>
        </row>
        <row r="702">
          <cell r="X702">
            <v>0</v>
          </cell>
        </row>
        <row r="705">
          <cell r="X705">
            <v>0</v>
          </cell>
        </row>
        <row r="708">
          <cell r="X708">
            <v>0</v>
          </cell>
        </row>
        <row r="711">
          <cell r="X711">
            <v>0</v>
          </cell>
        </row>
        <row r="714">
          <cell r="X714">
            <v>0</v>
          </cell>
        </row>
        <row r="720">
          <cell r="X720">
            <v>0</v>
          </cell>
        </row>
        <row r="723">
          <cell r="X723">
            <v>0</v>
          </cell>
        </row>
        <row r="729">
          <cell r="X729">
            <v>0</v>
          </cell>
        </row>
        <row r="731">
          <cell r="X731">
            <v>0</v>
          </cell>
        </row>
        <row r="732">
          <cell r="X732">
            <v>0</v>
          </cell>
        </row>
        <row r="739">
          <cell r="X739">
            <v>0</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Results"/>
      <sheetName val="Instructions"/>
      <sheetName val="Check List"/>
      <sheetName val="Documentation"/>
      <sheetName val="Model Points"/>
      <sheetName val="Mortality"/>
      <sheetName val="Inputs"/>
      <sheetName val="Calculations"/>
      <sheetName val="Data SII"/>
      <sheetName val="Loan amortisation"/>
      <sheetName val="Amortization Recalc"/>
      <sheetName val="Assns SII"/>
      <sheetName val="Claims  info"/>
      <sheetName val="Reliances &amp; Limitations"/>
      <sheetName val="Solve"/>
      <sheetName val="Output"/>
    </sheetNames>
    <sheetDataSet>
      <sheetData sheetId="0"/>
      <sheetData sheetId="1"/>
      <sheetData sheetId="2"/>
      <sheetData sheetId="3"/>
      <sheetData sheetId="4">
        <row r="5">
          <cell r="C5">
            <v>1</v>
          </cell>
        </row>
      </sheetData>
      <sheetData sheetId="5">
        <row r="4">
          <cell r="A4">
            <v>15</v>
          </cell>
          <cell r="B4">
            <v>3.6999999999999999E-4</v>
          </cell>
          <cell r="C4">
            <v>0</v>
          </cell>
          <cell r="D4">
            <v>2.3000000000000001E-4</v>
          </cell>
          <cell r="E4">
            <v>0</v>
          </cell>
        </row>
        <row r="5">
          <cell r="A5">
            <v>16</v>
          </cell>
          <cell r="B5">
            <v>5.1999999999999995E-4</v>
          </cell>
          <cell r="C5">
            <v>0</v>
          </cell>
          <cell r="D5">
            <v>2.7999999999999998E-4</v>
          </cell>
          <cell r="E5">
            <v>0</v>
          </cell>
          <cell r="H5">
            <v>1.6010400000000001E-2</v>
          </cell>
          <cell r="I5">
            <v>6.3112000000000012E-3</v>
          </cell>
        </row>
        <row r="6">
          <cell r="A6">
            <v>17</v>
          </cell>
          <cell r="B6">
            <v>7.3999999999999999E-4</v>
          </cell>
          <cell r="C6">
            <v>0</v>
          </cell>
          <cell r="D6">
            <v>3.1E-4</v>
          </cell>
          <cell r="E6">
            <v>0</v>
          </cell>
          <cell r="H6">
            <v>1.7220000000000003E-2</v>
          </cell>
          <cell r="I6">
            <v>6.7480000000000005E-3</v>
          </cell>
        </row>
        <row r="7">
          <cell r="A7">
            <v>18</v>
          </cell>
          <cell r="B7">
            <v>9.5E-4</v>
          </cell>
          <cell r="C7">
            <v>0</v>
          </cell>
          <cell r="D7">
            <v>3.2000000000000003E-4</v>
          </cell>
          <cell r="E7">
            <v>0</v>
          </cell>
          <cell r="H7">
            <v>1.8558400000000003E-2</v>
          </cell>
          <cell r="I7">
            <v>7.1904000000000013E-3</v>
          </cell>
        </row>
        <row r="8">
          <cell r="A8">
            <v>19</v>
          </cell>
          <cell r="B8">
            <v>1.08E-3</v>
          </cell>
          <cell r="C8">
            <v>0</v>
          </cell>
          <cell r="D8">
            <v>2.9999999999999997E-4</v>
          </cell>
          <cell r="E8">
            <v>0</v>
          </cell>
          <cell r="H8">
            <v>2.0053600000000001E-2</v>
          </cell>
          <cell r="I8">
            <v>7.6496000000000012E-3</v>
          </cell>
        </row>
        <row r="9">
          <cell r="A9">
            <v>20</v>
          </cell>
          <cell r="B9">
            <v>1.1000000000000001E-3</v>
          </cell>
          <cell r="C9">
            <v>0</v>
          </cell>
          <cell r="D9">
            <v>2.9E-4</v>
          </cell>
          <cell r="E9">
            <v>0</v>
          </cell>
          <cell r="H9">
            <v>2.1722400000000006E-2</v>
          </cell>
          <cell r="I9">
            <v>8.1592000000000001E-3</v>
          </cell>
        </row>
        <row r="10">
          <cell r="A10">
            <v>21</v>
          </cell>
          <cell r="B10">
            <v>1.1100000000000001E-3</v>
          </cell>
          <cell r="C10">
            <v>0</v>
          </cell>
          <cell r="D10">
            <v>2.7E-4</v>
          </cell>
          <cell r="E10">
            <v>0</v>
          </cell>
          <cell r="H10">
            <v>2.3559199999999999E-2</v>
          </cell>
          <cell r="I10">
            <v>8.7584000000000013E-3</v>
          </cell>
        </row>
        <row r="11">
          <cell r="A11">
            <v>22</v>
          </cell>
          <cell r="B11">
            <v>1.14E-3</v>
          </cell>
          <cell r="C11">
            <v>0</v>
          </cell>
          <cell r="D11">
            <v>2.7999999999999998E-4</v>
          </cell>
          <cell r="E11">
            <v>0</v>
          </cell>
          <cell r="H11">
            <v>2.5530400000000002E-2</v>
          </cell>
          <cell r="I11">
            <v>9.4751999999999996E-3</v>
          </cell>
        </row>
        <row r="12">
          <cell r="A12">
            <v>23</v>
          </cell>
          <cell r="B12">
            <v>1.1999999999999999E-3</v>
          </cell>
          <cell r="C12">
            <v>0</v>
          </cell>
          <cell r="D12">
            <v>2.9999999999999997E-4</v>
          </cell>
          <cell r="E12">
            <v>0</v>
          </cell>
          <cell r="H12">
            <v>2.7619200000000003E-2</v>
          </cell>
          <cell r="I12">
            <v>1.0332000000000001E-2</v>
          </cell>
        </row>
        <row r="13">
          <cell r="A13">
            <v>24</v>
          </cell>
          <cell r="B13">
            <v>1.2600000000000001E-3</v>
          </cell>
          <cell r="C13">
            <v>0</v>
          </cell>
          <cell r="D13">
            <v>2.9999999999999997E-4</v>
          </cell>
          <cell r="E13">
            <v>0</v>
          </cell>
          <cell r="H13">
            <v>2.9803200000000005E-2</v>
          </cell>
          <cell r="I13">
            <v>1.1334400000000001E-2</v>
          </cell>
        </row>
        <row r="14">
          <cell r="A14">
            <v>25</v>
          </cell>
          <cell r="B14">
            <v>1.2899999999999999E-3</v>
          </cell>
          <cell r="C14">
            <v>0</v>
          </cell>
          <cell r="D14">
            <v>2.9999999999999997E-4</v>
          </cell>
          <cell r="E14">
            <v>0</v>
          </cell>
          <cell r="H14">
            <v>3.2071200000000001E-2</v>
          </cell>
          <cell r="I14">
            <v>1.2488000000000001E-2</v>
          </cell>
        </row>
        <row r="15">
          <cell r="A15">
            <v>26</v>
          </cell>
          <cell r="B15">
            <v>1.2999999999999999E-3</v>
          </cell>
          <cell r="C15">
            <v>0</v>
          </cell>
          <cell r="D15">
            <v>2.9E-4</v>
          </cell>
          <cell r="E15">
            <v>0</v>
          </cell>
          <cell r="H15">
            <v>3.4456800000000003E-2</v>
          </cell>
          <cell r="I15">
            <v>1.3792800000000001E-2</v>
          </cell>
        </row>
        <row r="16">
          <cell r="A16">
            <v>27</v>
          </cell>
          <cell r="B16">
            <v>1.2999999999999999E-3</v>
          </cell>
          <cell r="C16">
            <v>0</v>
          </cell>
          <cell r="D16">
            <v>3.1E-4</v>
          </cell>
          <cell r="E16">
            <v>0</v>
          </cell>
          <cell r="H16">
            <v>3.7004800000000004E-2</v>
          </cell>
          <cell r="I16">
            <v>1.5260000000000001E-2</v>
          </cell>
        </row>
        <row r="17">
          <cell r="A17">
            <v>28</v>
          </cell>
          <cell r="B17">
            <v>1.34E-3</v>
          </cell>
          <cell r="C17">
            <v>0</v>
          </cell>
          <cell r="D17">
            <v>3.4000000000000002E-4</v>
          </cell>
          <cell r="E17">
            <v>0</v>
          </cell>
          <cell r="H17">
            <v>3.9782400000000002E-2</v>
          </cell>
          <cell r="I17">
            <v>1.6928800000000001E-2</v>
          </cell>
        </row>
        <row r="18">
          <cell r="A18">
            <v>29</v>
          </cell>
          <cell r="B18">
            <v>1.4E-3</v>
          </cell>
          <cell r="C18">
            <v>0</v>
          </cell>
          <cell r="D18">
            <v>3.8000000000000002E-4</v>
          </cell>
          <cell r="E18">
            <v>0</v>
          </cell>
          <cell r="H18">
            <v>4.2856800000000007E-2</v>
          </cell>
          <cell r="I18">
            <v>1.8827199999999999E-2</v>
          </cell>
        </row>
        <row r="19">
          <cell r="A19">
            <v>30</v>
          </cell>
          <cell r="B19">
            <v>1.49E-3</v>
          </cell>
          <cell r="C19">
            <v>0</v>
          </cell>
          <cell r="D19">
            <v>4.0999999999999999E-4</v>
          </cell>
          <cell r="E19">
            <v>0</v>
          </cell>
          <cell r="H19">
            <v>4.6250400000000004E-2</v>
          </cell>
          <cell r="I19">
            <v>2.0977600000000002E-2</v>
          </cell>
        </row>
        <row r="20">
          <cell r="A20">
            <v>31</v>
          </cell>
          <cell r="B20">
            <v>1.6000000000000001E-3</v>
          </cell>
          <cell r="C20">
            <v>0</v>
          </cell>
          <cell r="D20">
            <v>4.4999999999999999E-4</v>
          </cell>
          <cell r="E20">
            <v>0</v>
          </cell>
          <cell r="H20">
            <v>4.9980000000000004E-2</v>
          </cell>
          <cell r="I20">
            <v>2.3441600000000003E-2</v>
          </cell>
        </row>
        <row r="21">
          <cell r="A21">
            <v>32</v>
          </cell>
          <cell r="B21">
            <v>1.73E-3</v>
          </cell>
          <cell r="C21">
            <v>0</v>
          </cell>
          <cell r="D21">
            <v>5.0000000000000001E-4</v>
          </cell>
          <cell r="E21">
            <v>0</v>
          </cell>
          <cell r="H21">
            <v>5.4040000000000005E-2</v>
          </cell>
          <cell r="I21">
            <v>2.6258400000000005E-2</v>
          </cell>
        </row>
        <row r="22">
          <cell r="A22">
            <v>33</v>
          </cell>
          <cell r="B22">
            <v>1.8600000000000001E-3</v>
          </cell>
          <cell r="C22">
            <v>0</v>
          </cell>
          <cell r="D22">
            <v>5.5999999999999995E-4</v>
          </cell>
          <cell r="E22">
            <v>0</v>
          </cell>
          <cell r="H22">
            <v>5.8374400000000007E-2</v>
          </cell>
          <cell r="I22">
            <v>2.9450400000000002E-2</v>
          </cell>
        </row>
        <row r="23">
          <cell r="A23">
            <v>34</v>
          </cell>
          <cell r="B23">
            <v>2.0100000000000001E-3</v>
          </cell>
          <cell r="C23">
            <v>0</v>
          </cell>
          <cell r="D23">
            <v>6.2E-4</v>
          </cell>
          <cell r="E23">
            <v>0</v>
          </cell>
          <cell r="H23">
            <v>6.2955200000000003E-2</v>
          </cell>
          <cell r="I23">
            <v>3.3073600000000002E-2</v>
          </cell>
        </row>
        <row r="24">
          <cell r="A24">
            <v>35</v>
          </cell>
          <cell r="B24">
            <v>2.1700000000000001E-3</v>
          </cell>
          <cell r="C24">
            <v>0</v>
          </cell>
          <cell r="D24">
            <v>6.8999999999999997E-4</v>
          </cell>
          <cell r="E24">
            <v>0</v>
          </cell>
          <cell r="H24">
            <v>6.784960000000001E-2</v>
          </cell>
          <cell r="I24">
            <v>3.7200800000000006E-2</v>
          </cell>
        </row>
        <row r="25">
          <cell r="A25">
            <v>36</v>
          </cell>
          <cell r="B25">
            <v>2.3500000000000001E-3</v>
          </cell>
          <cell r="C25">
            <v>0</v>
          </cell>
          <cell r="D25">
            <v>7.6999999999999996E-4</v>
          </cell>
          <cell r="E25">
            <v>0</v>
          </cell>
          <cell r="H25">
            <v>7.317520000000001E-2</v>
          </cell>
          <cell r="I25">
            <v>4.1916000000000002E-2</v>
          </cell>
        </row>
        <row r="26">
          <cell r="A26">
            <v>37</v>
          </cell>
          <cell r="B26">
            <v>2.5699999999999998E-3</v>
          </cell>
          <cell r="C26">
            <v>0</v>
          </cell>
          <cell r="D26">
            <v>8.4000000000000003E-4</v>
          </cell>
          <cell r="E26">
            <v>0</v>
          </cell>
          <cell r="H26">
            <v>7.902720000000002E-2</v>
          </cell>
          <cell r="I26">
            <v>4.7264000000000007E-2</v>
          </cell>
        </row>
        <row r="27">
          <cell r="A27">
            <v>38</v>
          </cell>
          <cell r="B27">
            <v>2.82E-3</v>
          </cell>
          <cell r="C27">
            <v>0</v>
          </cell>
          <cell r="D27">
            <v>9.3000000000000005E-4</v>
          </cell>
          <cell r="E27">
            <v>0</v>
          </cell>
          <cell r="H27">
            <v>8.547840000000001E-2</v>
          </cell>
          <cell r="I27">
            <v>5.3278400000000004E-2</v>
          </cell>
        </row>
        <row r="28">
          <cell r="A28">
            <v>39</v>
          </cell>
          <cell r="B28">
            <v>3.13E-3</v>
          </cell>
          <cell r="C28">
            <v>0</v>
          </cell>
          <cell r="D28">
            <v>1.0200000000000001E-3</v>
          </cell>
          <cell r="E28">
            <v>0</v>
          </cell>
          <cell r="H28">
            <v>9.2601600000000006E-2</v>
          </cell>
          <cell r="I28">
            <v>5.9998400000000014E-2</v>
          </cell>
        </row>
        <row r="29">
          <cell r="A29">
            <v>40</v>
          </cell>
          <cell r="B29">
            <v>3.49E-3</v>
          </cell>
          <cell r="C29">
            <v>0</v>
          </cell>
          <cell r="D29">
            <v>1.14E-3</v>
          </cell>
          <cell r="E29">
            <v>0</v>
          </cell>
          <cell r="H29">
            <v>0.1003296</v>
          </cell>
          <cell r="I29">
            <v>6.73792E-2</v>
          </cell>
        </row>
        <row r="30">
          <cell r="A30">
            <v>41</v>
          </cell>
          <cell r="B30">
            <v>3.8999999999999998E-3</v>
          </cell>
          <cell r="C30">
            <v>0</v>
          </cell>
          <cell r="D30">
            <v>1.2999999999999999E-3</v>
          </cell>
          <cell r="E30">
            <v>0</v>
          </cell>
          <cell r="H30">
            <v>0.1084944</v>
          </cell>
          <cell r="I30">
            <v>7.5370400000000004E-2</v>
          </cell>
        </row>
        <row r="31">
          <cell r="A31">
            <v>42</v>
          </cell>
          <cell r="B31">
            <v>4.3499999999999997E-3</v>
          </cell>
          <cell r="C31">
            <v>0</v>
          </cell>
          <cell r="D31">
            <v>1.48E-3</v>
          </cell>
          <cell r="E31">
            <v>0</v>
          </cell>
          <cell r="H31">
            <v>0.11691120000000002</v>
          </cell>
          <cell r="I31">
            <v>8.3932800000000016E-2</v>
          </cell>
        </row>
        <row r="32">
          <cell r="A32">
            <v>43</v>
          </cell>
          <cell r="B32">
            <v>4.8399999999999997E-3</v>
          </cell>
          <cell r="C32">
            <v>0</v>
          </cell>
          <cell r="D32">
            <v>1.6800000000000001E-3</v>
          </cell>
          <cell r="E32">
            <v>0</v>
          </cell>
          <cell r="H32">
            <v>0.12554080000000001</v>
          </cell>
          <cell r="I32">
            <v>9.3100000000000016E-2</v>
          </cell>
        </row>
        <row r="33">
          <cell r="A33">
            <v>44</v>
          </cell>
          <cell r="B33">
            <v>5.3600000000000002E-3</v>
          </cell>
          <cell r="C33">
            <v>0</v>
          </cell>
          <cell r="D33">
            <v>1.89E-3</v>
          </cell>
          <cell r="E33">
            <v>0</v>
          </cell>
          <cell r="H33">
            <v>0.13454000000000002</v>
          </cell>
          <cell r="I33">
            <v>0.1030344</v>
          </cell>
        </row>
        <row r="34">
          <cell r="A34">
            <v>45</v>
          </cell>
          <cell r="B34">
            <v>5.9100000000000003E-3</v>
          </cell>
          <cell r="C34">
            <v>0</v>
          </cell>
          <cell r="D34">
            <v>2.1199999999999999E-3</v>
          </cell>
          <cell r="E34">
            <v>0</v>
          </cell>
          <cell r="H34">
            <v>0.1438248</v>
          </cell>
          <cell r="I34">
            <v>0.11373040000000001</v>
          </cell>
        </row>
        <row r="35">
          <cell r="A35">
            <v>46</v>
          </cell>
          <cell r="B35">
            <v>6.4900000000000001E-3</v>
          </cell>
          <cell r="C35">
            <v>0</v>
          </cell>
          <cell r="D35">
            <v>2.3600000000000001E-3</v>
          </cell>
          <cell r="E35">
            <v>0</v>
          </cell>
          <cell r="H35">
            <v>0.1540504</v>
          </cell>
          <cell r="I35">
            <v>0.125636</v>
          </cell>
        </row>
        <row r="36">
          <cell r="A36">
            <v>47</v>
          </cell>
          <cell r="B36">
            <v>7.11E-3</v>
          </cell>
          <cell r="C36">
            <v>0</v>
          </cell>
          <cell r="D36">
            <v>2.6099999999999999E-3</v>
          </cell>
          <cell r="E36">
            <v>0</v>
          </cell>
          <cell r="H36">
            <v>0.16551920000000001</v>
          </cell>
          <cell r="I36">
            <v>0.1389696</v>
          </cell>
        </row>
        <row r="37">
          <cell r="A37">
            <v>48</v>
          </cell>
          <cell r="B37">
            <v>7.79E-3</v>
          </cell>
          <cell r="C37">
            <v>0</v>
          </cell>
          <cell r="D37">
            <v>2.8999999999999998E-3</v>
          </cell>
          <cell r="E37">
            <v>0</v>
          </cell>
          <cell r="H37">
            <v>0.17774400000000001</v>
          </cell>
          <cell r="I37">
            <v>0.15342320000000004</v>
          </cell>
        </row>
        <row r="38">
          <cell r="A38">
            <v>49</v>
          </cell>
          <cell r="B38">
            <v>8.5199999999999998E-3</v>
          </cell>
          <cell r="C38">
            <v>0</v>
          </cell>
          <cell r="D38">
            <v>3.2100000000000002E-3</v>
          </cell>
          <cell r="E38">
            <v>0</v>
          </cell>
          <cell r="H38">
            <v>0.19074720000000003</v>
          </cell>
          <cell r="I38">
            <v>0.16904160000000001</v>
          </cell>
        </row>
        <row r="39">
          <cell r="A39">
            <v>50</v>
          </cell>
          <cell r="B39">
            <v>9.2999999999999992E-3</v>
          </cell>
          <cell r="C39">
            <v>0</v>
          </cell>
          <cell r="D39">
            <v>3.5400000000000002E-3</v>
          </cell>
          <cell r="E39">
            <v>0</v>
          </cell>
          <cell r="H39">
            <v>0.20455680000000001</v>
          </cell>
          <cell r="I39">
            <v>0.18586960000000005</v>
          </cell>
        </row>
        <row r="40">
          <cell r="A40">
            <v>51</v>
          </cell>
          <cell r="B40">
            <v>1.014E-2</v>
          </cell>
          <cell r="C40">
            <v>0</v>
          </cell>
          <cell r="D40">
            <v>3.8899999999999998E-3</v>
          </cell>
          <cell r="E40">
            <v>0</v>
          </cell>
          <cell r="H40">
            <v>0.21920080000000003</v>
          </cell>
          <cell r="I40">
            <v>0.20394080000000003</v>
          </cell>
        </row>
        <row r="41">
          <cell r="A41">
            <v>52</v>
          </cell>
          <cell r="B41">
            <v>1.0999999999999999E-2</v>
          </cell>
          <cell r="C41">
            <v>0</v>
          </cell>
          <cell r="D41">
            <v>4.2599999999999999E-3</v>
          </cell>
          <cell r="E41">
            <v>0</v>
          </cell>
          <cell r="H41">
            <v>0.23470160000000001</v>
          </cell>
          <cell r="I41">
            <v>0.22328880000000004</v>
          </cell>
        </row>
        <row r="42">
          <cell r="A42">
            <v>53</v>
          </cell>
          <cell r="B42">
            <v>1.1900000000000001E-2</v>
          </cell>
          <cell r="C42">
            <v>0</v>
          </cell>
          <cell r="D42">
            <v>4.6499999999999996E-3</v>
          </cell>
          <cell r="E42">
            <v>0</v>
          </cell>
          <cell r="H42">
            <v>0.25108160000000002</v>
          </cell>
          <cell r="I42">
            <v>0.24393040000000005</v>
          </cell>
        </row>
        <row r="43">
          <cell r="A43">
            <v>54</v>
          </cell>
          <cell r="B43">
            <v>1.281E-2</v>
          </cell>
          <cell r="C43">
            <v>0</v>
          </cell>
          <cell r="D43">
            <v>5.0400000000000002E-3</v>
          </cell>
          <cell r="E43">
            <v>0</v>
          </cell>
          <cell r="H43">
            <v>0.26834640000000004</v>
          </cell>
          <cell r="I43">
            <v>0.26587120000000003</v>
          </cell>
        </row>
        <row r="44">
          <cell r="A44">
            <v>55</v>
          </cell>
          <cell r="B44">
            <v>1.3780000000000001E-2</v>
          </cell>
          <cell r="C44">
            <v>0</v>
          </cell>
          <cell r="D44">
            <v>5.4400000000000004E-3</v>
          </cell>
          <cell r="E44">
            <v>0</v>
          </cell>
          <cell r="H44">
            <v>0.28651280000000007</v>
          </cell>
          <cell r="I44">
            <v>0.28911680000000001</v>
          </cell>
        </row>
        <row r="45">
          <cell r="A45">
            <v>56</v>
          </cell>
          <cell r="B45">
            <v>1.481E-2</v>
          </cell>
          <cell r="C45">
            <v>0</v>
          </cell>
          <cell r="D45">
            <v>5.8300000000000001E-3</v>
          </cell>
          <cell r="E45">
            <v>0</v>
          </cell>
          <cell r="H45">
            <v>0.30558640000000004</v>
          </cell>
          <cell r="I45">
            <v>0.31365600000000005</v>
          </cell>
        </row>
        <row r="46">
          <cell r="A46">
            <v>57</v>
          </cell>
          <cell r="B46">
            <v>1.5939999999999999E-2</v>
          </cell>
          <cell r="C46">
            <v>0</v>
          </cell>
          <cell r="D46">
            <v>6.2199999999999998E-3</v>
          </cell>
          <cell r="E46">
            <v>0</v>
          </cell>
          <cell r="H46">
            <v>0.3255672</v>
          </cell>
          <cell r="I46">
            <v>0.33945520000000001</v>
          </cell>
        </row>
        <row r="47">
          <cell r="A47">
            <v>58</v>
          </cell>
          <cell r="B47">
            <v>1.72E-2</v>
          </cell>
          <cell r="C47">
            <v>0</v>
          </cell>
          <cell r="D47">
            <v>6.62E-3</v>
          </cell>
          <cell r="E47">
            <v>0</v>
          </cell>
          <cell r="H47">
            <v>0.34644960000000002</v>
          </cell>
          <cell r="I47">
            <v>0.36647520000000006</v>
          </cell>
        </row>
        <row r="48">
          <cell r="A48">
            <v>59</v>
          </cell>
          <cell r="B48">
            <v>1.8610000000000002E-2</v>
          </cell>
          <cell r="C48">
            <v>0</v>
          </cell>
          <cell r="D48">
            <v>7.0400000000000003E-3</v>
          </cell>
          <cell r="E48">
            <v>0</v>
          </cell>
          <cell r="H48">
            <v>0.36821120000000007</v>
          </cell>
          <cell r="I48">
            <v>0.39466000000000001</v>
          </cell>
        </row>
        <row r="49">
          <cell r="A49">
            <v>60</v>
          </cell>
          <cell r="B49">
            <v>2.018E-2</v>
          </cell>
          <cell r="C49">
            <v>0</v>
          </cell>
          <cell r="D49">
            <v>7.5300000000000002E-3</v>
          </cell>
          <cell r="E49">
            <v>0</v>
          </cell>
          <cell r="H49">
            <v>0.39084080000000004</v>
          </cell>
          <cell r="I49">
            <v>0.4239368</v>
          </cell>
        </row>
        <row r="50">
          <cell r="A50">
            <v>61</v>
          </cell>
          <cell r="B50">
            <v>2.189E-2</v>
          </cell>
          <cell r="C50">
            <v>0</v>
          </cell>
          <cell r="D50">
            <v>8.1099999999999992E-3</v>
          </cell>
          <cell r="E50">
            <v>0</v>
          </cell>
          <cell r="H50">
            <v>0.76118560000000002</v>
          </cell>
          <cell r="I50">
            <v>0.77941920000000009</v>
          </cell>
        </row>
        <row r="51">
          <cell r="A51">
            <v>62</v>
          </cell>
          <cell r="B51">
            <v>2.3699999999999999E-2</v>
          </cell>
          <cell r="C51">
            <v>0</v>
          </cell>
          <cell r="D51">
            <v>8.8100000000000001E-3</v>
          </cell>
          <cell r="E51">
            <v>0</v>
          </cell>
          <cell r="H51">
            <v>1.1200000000000001</v>
          </cell>
          <cell r="I51">
            <v>1.1200000000000001</v>
          </cell>
        </row>
        <row r="52">
          <cell r="A52">
            <v>63</v>
          </cell>
          <cell r="B52">
            <v>2.562E-2</v>
          </cell>
          <cell r="C52">
            <v>0</v>
          </cell>
          <cell r="D52">
            <v>9.6399999999999993E-3</v>
          </cell>
          <cell r="E52">
            <v>0</v>
          </cell>
          <cell r="H52">
            <v>1.1200000000000001</v>
          </cell>
          <cell r="I52">
            <v>1.1200000000000001</v>
          </cell>
        </row>
        <row r="53">
          <cell r="A53">
            <v>64</v>
          </cell>
          <cell r="B53">
            <v>2.76E-2</v>
          </cell>
          <cell r="C53">
            <v>0</v>
          </cell>
          <cell r="D53">
            <v>1.06E-2</v>
          </cell>
          <cell r="E53">
            <v>0</v>
          </cell>
          <cell r="H53">
            <v>1.1200000000000001</v>
          </cell>
          <cell r="I53">
            <v>1.1200000000000001</v>
          </cell>
        </row>
        <row r="54">
          <cell r="A54">
            <v>65</v>
          </cell>
          <cell r="B54">
            <v>2.9669999999999998E-2</v>
          </cell>
          <cell r="C54">
            <v>0</v>
          </cell>
          <cell r="D54">
            <v>1.17E-2</v>
          </cell>
          <cell r="E54">
            <v>0</v>
          </cell>
          <cell r="H54">
            <v>1.1200000000000001</v>
          </cell>
          <cell r="I54">
            <v>1.1200000000000001</v>
          </cell>
        </row>
        <row r="55">
          <cell r="A55">
            <v>66</v>
          </cell>
          <cell r="B55">
            <v>3.1859999999999999E-2</v>
          </cell>
          <cell r="C55">
            <v>0</v>
          </cell>
          <cell r="D55">
            <v>1.2930000000000001E-2</v>
          </cell>
          <cell r="E55">
            <v>0</v>
          </cell>
          <cell r="H55">
            <v>1.1200000000000001</v>
          </cell>
          <cell r="I55">
            <v>1.1200000000000001</v>
          </cell>
        </row>
        <row r="56">
          <cell r="A56">
            <v>67</v>
          </cell>
          <cell r="B56">
            <v>3.422E-2</v>
          </cell>
          <cell r="C56">
            <v>0</v>
          </cell>
          <cell r="D56">
            <v>1.4319999999999999E-2</v>
          </cell>
          <cell r="E56">
            <v>0</v>
          </cell>
          <cell r="H56">
            <v>1.1200000000000001</v>
          </cell>
          <cell r="I56">
            <v>1.1200000000000001</v>
          </cell>
        </row>
        <row r="57">
          <cell r="A57">
            <v>68</v>
          </cell>
          <cell r="B57">
            <v>3.6819999999999999E-2</v>
          </cell>
          <cell r="C57">
            <v>0</v>
          </cell>
          <cell r="D57">
            <v>1.5910000000000001E-2</v>
          </cell>
          <cell r="E57">
            <v>0</v>
          </cell>
          <cell r="H57">
            <v>1.1200000000000001</v>
          </cell>
          <cell r="I57">
            <v>1.1200000000000001</v>
          </cell>
        </row>
        <row r="58">
          <cell r="A58">
            <v>69</v>
          </cell>
          <cell r="B58">
            <v>3.9710000000000002E-2</v>
          </cell>
          <cell r="C58">
            <v>0</v>
          </cell>
          <cell r="D58">
            <v>1.771E-2</v>
          </cell>
          <cell r="E58">
            <v>0</v>
          </cell>
          <cell r="H58">
            <v>1.1200000000000001</v>
          </cell>
          <cell r="I58">
            <v>1.1200000000000001</v>
          </cell>
        </row>
        <row r="59">
          <cell r="A59">
            <v>70</v>
          </cell>
          <cell r="B59">
            <v>4.2880000000000001E-2</v>
          </cell>
          <cell r="C59">
            <v>0</v>
          </cell>
          <cell r="D59">
            <v>1.975E-2</v>
          </cell>
          <cell r="E59">
            <v>0</v>
          </cell>
          <cell r="H59">
            <v>1.1200000000000001</v>
          </cell>
          <cell r="I59">
            <v>1.1200000000000001</v>
          </cell>
        </row>
        <row r="60">
          <cell r="A60">
            <v>71</v>
          </cell>
          <cell r="B60">
            <v>4.6370000000000001E-2</v>
          </cell>
          <cell r="C60">
            <v>0</v>
          </cell>
          <cell r="D60">
            <v>2.2110000000000001E-2</v>
          </cell>
          <cell r="E60">
            <v>0</v>
          </cell>
          <cell r="H60">
            <v>1.1200000000000001</v>
          </cell>
          <cell r="I60">
            <v>1.1200000000000001</v>
          </cell>
        </row>
        <row r="61">
          <cell r="A61">
            <v>72</v>
          </cell>
          <cell r="B61">
            <v>5.0130000000000001E-2</v>
          </cell>
          <cell r="C61">
            <v>0</v>
          </cell>
          <cell r="D61">
            <v>2.478E-2</v>
          </cell>
          <cell r="E61">
            <v>0</v>
          </cell>
          <cell r="H61">
            <v>1.1200000000000001</v>
          </cell>
          <cell r="I61">
            <v>1.1200000000000001</v>
          </cell>
        </row>
        <row r="62">
          <cell r="A62">
            <v>73</v>
          </cell>
          <cell r="B62">
            <v>5.4109999999999998E-2</v>
          </cell>
          <cell r="C62">
            <v>0</v>
          </cell>
          <cell r="D62">
            <v>2.7810000000000001E-2</v>
          </cell>
          <cell r="E62">
            <v>0</v>
          </cell>
          <cell r="H62">
            <v>1.1200000000000001</v>
          </cell>
          <cell r="I62">
            <v>1.1200000000000001</v>
          </cell>
        </row>
        <row r="63">
          <cell r="A63">
            <v>74</v>
          </cell>
          <cell r="B63">
            <v>5.8310000000000001E-2</v>
          </cell>
          <cell r="C63">
            <v>0</v>
          </cell>
          <cell r="D63">
            <v>3.125E-2</v>
          </cell>
          <cell r="E63">
            <v>0</v>
          </cell>
          <cell r="H63">
            <v>1.1200000000000001</v>
          </cell>
          <cell r="I63">
            <v>1.1200000000000001</v>
          </cell>
        </row>
        <row r="64">
          <cell r="A64">
            <v>75</v>
          </cell>
          <cell r="B64">
            <v>6.2850000000000003E-2</v>
          </cell>
          <cell r="C64">
            <v>0</v>
          </cell>
          <cell r="D64">
            <v>3.5180000000000003E-2</v>
          </cell>
          <cell r="E64">
            <v>0</v>
          </cell>
          <cell r="H64">
            <v>1.1200000000000001</v>
          </cell>
          <cell r="I64">
            <v>1.1200000000000001</v>
          </cell>
        </row>
        <row r="65">
          <cell r="A65">
            <v>76</v>
          </cell>
          <cell r="B65">
            <v>6.7820000000000005E-2</v>
          </cell>
          <cell r="C65">
            <v>0</v>
          </cell>
          <cell r="D65">
            <v>3.9669999999999997E-2</v>
          </cell>
          <cell r="E65">
            <v>0</v>
          </cell>
          <cell r="H65">
            <v>1.1200000000000001</v>
          </cell>
          <cell r="I65">
            <v>1.1200000000000001</v>
          </cell>
        </row>
        <row r="66">
          <cell r="A66">
            <v>77</v>
          </cell>
          <cell r="B66">
            <v>7.3300000000000004E-2</v>
          </cell>
          <cell r="C66">
            <v>0</v>
          </cell>
          <cell r="D66">
            <v>4.4729999999999999E-2</v>
          </cell>
          <cell r="E66">
            <v>0</v>
          </cell>
          <cell r="H66">
            <v>1.1200000000000001</v>
          </cell>
          <cell r="I66">
            <v>1.1200000000000001</v>
          </cell>
        </row>
        <row r="67">
          <cell r="A67">
            <v>78</v>
          </cell>
          <cell r="B67">
            <v>7.9339999999999994E-2</v>
          </cell>
          <cell r="C67">
            <v>0</v>
          </cell>
          <cell r="D67">
            <v>5.0410000000000003E-2</v>
          </cell>
          <cell r="E67">
            <v>0</v>
          </cell>
          <cell r="H67">
            <v>1.1200000000000001</v>
          </cell>
          <cell r="I67">
            <v>1.1200000000000001</v>
          </cell>
        </row>
        <row r="68">
          <cell r="A68">
            <v>79</v>
          </cell>
          <cell r="B68">
            <v>8.6019999999999999E-2</v>
          </cell>
          <cell r="C68">
            <v>0</v>
          </cell>
          <cell r="D68">
            <v>5.6730000000000003E-2</v>
          </cell>
          <cell r="E68">
            <v>0</v>
          </cell>
          <cell r="H68">
            <v>1.1200000000000001</v>
          </cell>
          <cell r="I68">
            <v>1.1200000000000001</v>
          </cell>
        </row>
        <row r="69">
          <cell r="A69">
            <v>80</v>
          </cell>
          <cell r="B69">
            <v>9.3140000000000001E-2</v>
          </cell>
          <cell r="C69">
            <v>0</v>
          </cell>
          <cell r="D69">
            <v>6.3589999999999994E-2</v>
          </cell>
          <cell r="E69">
            <v>0</v>
          </cell>
          <cell r="H69">
            <v>1.1200000000000001</v>
          </cell>
          <cell r="I69">
            <v>1.1200000000000001</v>
          </cell>
        </row>
        <row r="70">
          <cell r="A70">
            <v>81</v>
          </cell>
          <cell r="B70">
            <v>0.10059999999999999</v>
          </cell>
          <cell r="C70">
            <v>0</v>
          </cell>
          <cell r="D70">
            <v>7.0999999999999994E-2</v>
          </cell>
          <cell r="E70">
            <v>0</v>
          </cell>
          <cell r="H70">
            <v>1.1200000000000001</v>
          </cell>
          <cell r="I70">
            <v>1.1200000000000001</v>
          </cell>
        </row>
        <row r="71">
          <cell r="A71">
            <v>82</v>
          </cell>
          <cell r="B71">
            <v>0.10817</v>
          </cell>
          <cell r="C71">
            <v>0</v>
          </cell>
          <cell r="D71">
            <v>7.8880000000000006E-2</v>
          </cell>
          <cell r="E71">
            <v>0</v>
          </cell>
          <cell r="H71">
            <v>1.1200000000000001</v>
          </cell>
          <cell r="I71">
            <v>1.1200000000000001</v>
          </cell>
        </row>
        <row r="72">
          <cell r="A72">
            <v>83</v>
          </cell>
          <cell r="B72">
            <v>0.11601</v>
          </cell>
          <cell r="C72">
            <v>0</v>
          </cell>
          <cell r="D72">
            <v>8.7370000000000003E-2</v>
          </cell>
          <cell r="E72">
            <v>0</v>
          </cell>
          <cell r="H72">
            <v>1.1200000000000001</v>
          </cell>
          <cell r="I72">
            <v>1.1200000000000001</v>
          </cell>
        </row>
        <row r="73">
          <cell r="A73">
            <v>84</v>
          </cell>
          <cell r="B73">
            <v>0.12424</v>
          </cell>
          <cell r="C73">
            <v>0</v>
          </cell>
          <cell r="D73">
            <v>9.6619999999999998E-2</v>
          </cell>
          <cell r="E73">
            <v>0</v>
          </cell>
          <cell r="H73">
            <v>1.1200000000000001</v>
          </cell>
          <cell r="I73">
            <v>1.1200000000000001</v>
          </cell>
        </row>
        <row r="74">
          <cell r="A74">
            <v>85</v>
          </cell>
          <cell r="B74">
            <v>0.13259000000000001</v>
          </cell>
          <cell r="C74">
            <v>0</v>
          </cell>
          <cell r="D74">
            <v>0.10647</v>
          </cell>
          <cell r="E74">
            <v>0</v>
          </cell>
          <cell r="H74">
            <v>1.1200000000000001</v>
          </cell>
          <cell r="I74">
            <v>1.1200000000000001</v>
          </cell>
        </row>
        <row r="75">
          <cell r="A75">
            <v>86</v>
          </cell>
          <cell r="B75">
            <v>0.14249999999999999</v>
          </cell>
          <cell r="C75">
            <v>0</v>
          </cell>
          <cell r="D75">
            <v>0.11788</v>
          </cell>
          <cell r="E75">
            <v>0</v>
          </cell>
          <cell r="H75">
            <v>1.1200000000000001</v>
          </cell>
          <cell r="I75">
            <v>1.1200000000000001</v>
          </cell>
        </row>
        <row r="76">
          <cell r="A76">
            <v>87</v>
          </cell>
          <cell r="B76">
            <v>0.15307000000000001</v>
          </cell>
          <cell r="C76">
            <v>0</v>
          </cell>
          <cell r="D76">
            <v>0.13028000000000001</v>
          </cell>
          <cell r="E76">
            <v>0</v>
          </cell>
          <cell r="H76">
            <v>1.1200000000000001</v>
          </cell>
          <cell r="I76">
            <v>1.1200000000000001</v>
          </cell>
        </row>
        <row r="77">
          <cell r="A77">
            <v>88</v>
          </cell>
          <cell r="B77">
            <v>0.16433</v>
          </cell>
          <cell r="C77">
            <v>0</v>
          </cell>
          <cell r="D77">
            <v>0.14369000000000001</v>
          </cell>
          <cell r="E77">
            <v>0</v>
          </cell>
          <cell r="H77">
            <v>1.1200000000000001</v>
          </cell>
          <cell r="I77">
            <v>1.1200000000000001</v>
          </cell>
        </row>
        <row r="78">
          <cell r="A78">
            <v>89</v>
          </cell>
          <cell r="B78">
            <v>0.17629</v>
          </cell>
          <cell r="C78">
            <v>0</v>
          </cell>
          <cell r="D78">
            <v>0.15817000000000001</v>
          </cell>
          <cell r="E78">
            <v>0</v>
          </cell>
          <cell r="H78">
            <v>1.1200000000000001</v>
          </cell>
          <cell r="I78">
            <v>1.1200000000000001</v>
          </cell>
        </row>
        <row r="79">
          <cell r="A79">
            <v>90</v>
          </cell>
          <cell r="B79">
            <v>0.18898999999999999</v>
          </cell>
          <cell r="C79">
            <v>0</v>
          </cell>
          <cell r="D79">
            <v>0.17374000000000001</v>
          </cell>
          <cell r="E79">
            <v>0</v>
          </cell>
          <cell r="H79">
            <v>1.1200000000000001</v>
          </cell>
          <cell r="I79">
            <v>1.1200000000000001</v>
          </cell>
        </row>
        <row r="80">
          <cell r="A80">
            <v>91</v>
          </cell>
          <cell r="B80">
            <v>0.20244000000000001</v>
          </cell>
          <cell r="C80">
            <v>0</v>
          </cell>
          <cell r="D80">
            <v>0.19044</v>
          </cell>
          <cell r="E80">
            <v>0</v>
          </cell>
          <cell r="H80">
            <v>1.1200000000000001</v>
          </cell>
          <cell r="I80">
            <v>1.1200000000000001</v>
          </cell>
        </row>
        <row r="81">
          <cell r="A81">
            <v>92</v>
          </cell>
          <cell r="B81">
            <v>0.21667</v>
          </cell>
          <cell r="C81">
            <v>0</v>
          </cell>
          <cell r="D81">
            <v>0.20829</v>
          </cell>
          <cell r="E81">
            <v>0</v>
          </cell>
          <cell r="H81">
            <v>1.1200000000000001</v>
          </cell>
          <cell r="I81">
            <v>1.1200000000000001</v>
          </cell>
        </row>
        <row r="82">
          <cell r="A82">
            <v>93</v>
          </cell>
          <cell r="B82">
            <v>0.23169000000000001</v>
          </cell>
          <cell r="C82">
            <v>0</v>
          </cell>
          <cell r="D82">
            <v>0.2273</v>
          </cell>
          <cell r="E82">
            <v>0</v>
          </cell>
          <cell r="H82">
            <v>1.1200000000000001</v>
          </cell>
          <cell r="I82">
            <v>1.1200000000000001</v>
          </cell>
        </row>
        <row r="83">
          <cell r="A83">
            <v>94</v>
          </cell>
          <cell r="B83">
            <v>0.2475</v>
          </cell>
          <cell r="C83">
            <v>0</v>
          </cell>
          <cell r="D83">
            <v>0.24747</v>
          </cell>
          <cell r="E83">
            <v>0</v>
          </cell>
          <cell r="H83">
            <v>1.1200000000000001</v>
          </cell>
          <cell r="I83">
            <v>1.1200000000000001</v>
          </cell>
        </row>
        <row r="84">
          <cell r="A84">
            <v>95</v>
          </cell>
          <cell r="B84">
            <v>0.26412999999999998</v>
          </cell>
          <cell r="C84">
            <v>0</v>
          </cell>
          <cell r="D84">
            <v>0.26880999999999999</v>
          </cell>
          <cell r="E84">
            <v>0</v>
          </cell>
          <cell r="H84">
            <v>1.1200000000000001</v>
          </cell>
          <cell r="I84">
            <v>1.1200000000000001</v>
          </cell>
        </row>
        <row r="85">
          <cell r="A85">
            <v>96</v>
          </cell>
          <cell r="B85">
            <v>0.28155999999999998</v>
          </cell>
          <cell r="C85">
            <v>0</v>
          </cell>
          <cell r="D85">
            <v>0.29128999999999999</v>
          </cell>
          <cell r="E85">
            <v>0</v>
          </cell>
          <cell r="H85">
            <v>1.1200000000000001</v>
          </cell>
          <cell r="I85">
            <v>1.1200000000000001</v>
          </cell>
        </row>
        <row r="86">
          <cell r="A86">
            <v>97</v>
          </cell>
          <cell r="B86">
            <v>0.29981000000000002</v>
          </cell>
          <cell r="C86">
            <v>0</v>
          </cell>
          <cell r="D86">
            <v>0.31487999999999999</v>
          </cell>
          <cell r="E86">
            <v>0</v>
          </cell>
          <cell r="H86">
            <v>1.1200000000000001</v>
          </cell>
          <cell r="I86">
            <v>1.1200000000000001</v>
          </cell>
        </row>
        <row r="87">
          <cell r="A87">
            <v>98</v>
          </cell>
          <cell r="B87">
            <v>0.31885000000000002</v>
          </cell>
          <cell r="C87">
            <v>0</v>
          </cell>
          <cell r="D87">
            <v>0.33954000000000001</v>
          </cell>
          <cell r="E87">
            <v>0</v>
          </cell>
          <cell r="H87">
            <v>1.1200000000000001</v>
          </cell>
          <cell r="I87">
            <v>1.1200000000000001</v>
          </cell>
        </row>
        <row r="88">
          <cell r="A88">
            <v>99</v>
          </cell>
          <cell r="B88">
            <v>0.33867000000000003</v>
          </cell>
          <cell r="C88">
            <v>0</v>
          </cell>
          <cell r="D88">
            <v>0.36520999999999998</v>
          </cell>
          <cell r="E88">
            <v>0</v>
          </cell>
          <cell r="H88">
            <v>1.1200000000000001</v>
          </cell>
          <cell r="I88">
            <v>1.1200000000000001</v>
          </cell>
        </row>
        <row r="89">
          <cell r="A89">
            <v>100</v>
          </cell>
          <cell r="B89">
            <v>0.35926000000000002</v>
          </cell>
          <cell r="C89">
            <v>0</v>
          </cell>
          <cell r="D89">
            <v>0.39182</v>
          </cell>
          <cell r="E89">
            <v>0</v>
          </cell>
          <cell r="H89">
            <v>1.1200000000000001</v>
          </cell>
          <cell r="I89">
            <v>1.1200000000000001</v>
          </cell>
        </row>
        <row r="90">
          <cell r="A90">
            <v>101</v>
          </cell>
          <cell r="B90">
            <v>1</v>
          </cell>
          <cell r="C90">
            <v>0</v>
          </cell>
          <cell r="D90">
            <v>1</v>
          </cell>
          <cell r="E90">
            <v>0</v>
          </cell>
          <cell r="H90">
            <v>1.1200000000000001</v>
          </cell>
          <cell r="I90">
            <v>1.1200000000000001</v>
          </cell>
        </row>
        <row r="91">
          <cell r="A91">
            <v>102</v>
          </cell>
          <cell r="B91">
            <v>1</v>
          </cell>
          <cell r="C91">
            <v>0</v>
          </cell>
          <cell r="D91">
            <v>1</v>
          </cell>
          <cell r="E91">
            <v>0</v>
          </cell>
          <cell r="H91">
            <v>1.1200000000000001</v>
          </cell>
          <cell r="I91">
            <v>1.1200000000000001</v>
          </cell>
        </row>
        <row r="92">
          <cell r="A92">
            <v>103</v>
          </cell>
          <cell r="B92">
            <v>1</v>
          </cell>
          <cell r="C92">
            <v>0</v>
          </cell>
          <cell r="D92">
            <v>1</v>
          </cell>
          <cell r="E92">
            <v>0</v>
          </cell>
          <cell r="H92">
            <v>1.1200000000000001</v>
          </cell>
          <cell r="I92">
            <v>1.1200000000000001</v>
          </cell>
        </row>
        <row r="93">
          <cell r="A93">
            <v>104</v>
          </cell>
          <cell r="B93">
            <v>1</v>
          </cell>
          <cell r="C93">
            <v>0</v>
          </cell>
          <cell r="D93">
            <v>1</v>
          </cell>
          <cell r="E93">
            <v>0</v>
          </cell>
          <cell r="H93">
            <v>1.1200000000000001</v>
          </cell>
          <cell r="I93">
            <v>1.1200000000000001</v>
          </cell>
        </row>
        <row r="94">
          <cell r="A94">
            <v>105</v>
          </cell>
          <cell r="B94">
            <v>1</v>
          </cell>
          <cell r="C94">
            <v>0</v>
          </cell>
          <cell r="D94">
            <v>1</v>
          </cell>
          <cell r="E94">
            <v>0</v>
          </cell>
          <cell r="H94">
            <v>1.1200000000000001</v>
          </cell>
          <cell r="I94">
            <v>1.1200000000000001</v>
          </cell>
        </row>
        <row r="95">
          <cell r="A95">
            <v>106</v>
          </cell>
          <cell r="B95">
            <v>1</v>
          </cell>
          <cell r="C95">
            <v>0</v>
          </cell>
          <cell r="D95">
            <v>1</v>
          </cell>
          <cell r="E95">
            <v>0</v>
          </cell>
          <cell r="H95">
            <v>1.1200000000000001</v>
          </cell>
          <cell r="I95">
            <v>1.1200000000000001</v>
          </cell>
        </row>
        <row r="96">
          <cell r="A96">
            <v>107</v>
          </cell>
          <cell r="B96">
            <v>1</v>
          </cell>
          <cell r="C96">
            <v>0</v>
          </cell>
          <cell r="D96">
            <v>1</v>
          </cell>
          <cell r="E96">
            <v>0</v>
          </cell>
          <cell r="H96">
            <v>1.1200000000000001</v>
          </cell>
          <cell r="I96">
            <v>1.1200000000000001</v>
          </cell>
        </row>
        <row r="97">
          <cell r="A97">
            <v>108</v>
          </cell>
          <cell r="B97">
            <v>1</v>
          </cell>
          <cell r="C97">
            <v>0</v>
          </cell>
          <cell r="D97">
            <v>1</v>
          </cell>
          <cell r="E97">
            <v>0</v>
          </cell>
          <cell r="H97">
            <v>1.1200000000000001</v>
          </cell>
          <cell r="I97">
            <v>1.1200000000000001</v>
          </cell>
        </row>
        <row r="98">
          <cell r="A98">
            <v>109</v>
          </cell>
          <cell r="B98">
            <v>1</v>
          </cell>
          <cell r="C98">
            <v>0</v>
          </cell>
          <cell r="D98">
            <v>1</v>
          </cell>
          <cell r="E98">
            <v>0</v>
          </cell>
          <cell r="H98">
            <v>1.1200000000000001</v>
          </cell>
          <cell r="I98">
            <v>1.1200000000000001</v>
          </cell>
        </row>
        <row r="99">
          <cell r="A99">
            <v>110</v>
          </cell>
          <cell r="B99">
            <v>1</v>
          </cell>
          <cell r="C99">
            <v>0</v>
          </cell>
          <cell r="D99">
            <v>1</v>
          </cell>
          <cell r="E99">
            <v>0</v>
          </cell>
          <cell r="H99">
            <v>1.1200000000000001</v>
          </cell>
          <cell r="I99">
            <v>1.1200000000000001</v>
          </cell>
        </row>
        <row r="100">
          <cell r="A100">
            <v>111</v>
          </cell>
          <cell r="B100">
            <v>1</v>
          </cell>
          <cell r="C100">
            <v>0</v>
          </cell>
          <cell r="D100">
            <v>1</v>
          </cell>
          <cell r="E100">
            <v>0</v>
          </cell>
          <cell r="H100">
            <v>1.1200000000000001</v>
          </cell>
          <cell r="I100">
            <v>1.1200000000000001</v>
          </cell>
        </row>
        <row r="101">
          <cell r="A101">
            <v>112</v>
          </cell>
          <cell r="B101">
            <v>1</v>
          </cell>
          <cell r="C101">
            <v>0</v>
          </cell>
          <cell r="D101">
            <v>1</v>
          </cell>
          <cell r="E101">
            <v>0</v>
          </cell>
          <cell r="H101">
            <v>1.1200000000000001</v>
          </cell>
          <cell r="I101">
            <v>1.1200000000000001</v>
          </cell>
        </row>
        <row r="102">
          <cell r="A102">
            <v>113</v>
          </cell>
          <cell r="B102">
            <v>1</v>
          </cell>
          <cell r="C102">
            <v>0</v>
          </cell>
          <cell r="D102">
            <v>1</v>
          </cell>
          <cell r="E102">
            <v>0</v>
          </cell>
          <cell r="H102">
            <v>1.1200000000000001</v>
          </cell>
          <cell r="I102">
            <v>1.1200000000000001</v>
          </cell>
        </row>
        <row r="103">
          <cell r="A103">
            <v>114</v>
          </cell>
          <cell r="B103">
            <v>1</v>
          </cell>
          <cell r="C103">
            <v>0</v>
          </cell>
          <cell r="D103">
            <v>1</v>
          </cell>
          <cell r="E103">
            <v>0</v>
          </cell>
          <cell r="H103">
            <v>1.1200000000000001</v>
          </cell>
          <cell r="I103">
            <v>1.1200000000000001</v>
          </cell>
        </row>
        <row r="104">
          <cell r="A104">
            <v>115</v>
          </cell>
          <cell r="B104">
            <v>1</v>
          </cell>
          <cell r="C104">
            <v>0</v>
          </cell>
          <cell r="D104">
            <v>1</v>
          </cell>
          <cell r="E104">
            <v>0</v>
          </cell>
          <cell r="H104">
            <v>1.1200000000000001</v>
          </cell>
          <cell r="I104">
            <v>1.1200000000000001</v>
          </cell>
        </row>
        <row r="105">
          <cell r="A105">
            <v>116</v>
          </cell>
          <cell r="B105">
            <v>1</v>
          </cell>
          <cell r="C105">
            <v>0</v>
          </cell>
          <cell r="D105">
            <v>1</v>
          </cell>
          <cell r="E105">
            <v>0</v>
          </cell>
          <cell r="H105">
            <v>1.1200000000000001</v>
          </cell>
          <cell r="I105">
            <v>1.1200000000000001</v>
          </cell>
        </row>
        <row r="106">
          <cell r="A106">
            <v>117</v>
          </cell>
          <cell r="B106">
            <v>1</v>
          </cell>
          <cell r="C106">
            <v>0</v>
          </cell>
          <cell r="D106">
            <v>1</v>
          </cell>
          <cell r="E106">
            <v>0</v>
          </cell>
          <cell r="H106">
            <v>1.1200000000000001</v>
          </cell>
          <cell r="I106">
            <v>1.1200000000000001</v>
          </cell>
        </row>
        <row r="107">
          <cell r="A107">
            <v>118</v>
          </cell>
          <cell r="B107">
            <v>1</v>
          </cell>
          <cell r="C107">
            <v>0</v>
          </cell>
          <cell r="D107">
            <v>1</v>
          </cell>
          <cell r="E107">
            <v>0</v>
          </cell>
          <cell r="H107">
            <v>1.1200000000000001</v>
          </cell>
          <cell r="I107">
            <v>1.1200000000000001</v>
          </cell>
        </row>
        <row r="108">
          <cell r="A108">
            <v>119</v>
          </cell>
          <cell r="B108">
            <v>1</v>
          </cell>
          <cell r="C108">
            <v>0</v>
          </cell>
          <cell r="D108">
            <v>1</v>
          </cell>
          <cell r="E108">
            <v>0</v>
          </cell>
          <cell r="H108">
            <v>1.1200000000000001</v>
          </cell>
          <cell r="I108">
            <v>1.1200000000000001</v>
          </cell>
        </row>
        <row r="109">
          <cell r="A109">
            <v>120</v>
          </cell>
          <cell r="B109">
            <v>1</v>
          </cell>
          <cell r="C109">
            <v>0</v>
          </cell>
          <cell r="D109">
            <v>1</v>
          </cell>
          <cell r="E109">
            <v>0</v>
          </cell>
          <cell r="H109">
            <v>1.1200000000000001</v>
          </cell>
          <cell r="I109">
            <v>1.1200000000000001</v>
          </cell>
        </row>
        <row r="110">
          <cell r="A110">
            <v>121</v>
          </cell>
          <cell r="B110">
            <v>1</v>
          </cell>
          <cell r="C110">
            <v>0</v>
          </cell>
          <cell r="D110">
            <v>1</v>
          </cell>
          <cell r="E110">
            <v>0</v>
          </cell>
          <cell r="H110">
            <v>1.1200000000000001</v>
          </cell>
          <cell r="I110">
            <v>1.1200000000000001</v>
          </cell>
        </row>
        <row r="111">
          <cell r="A111">
            <v>122</v>
          </cell>
          <cell r="B111">
            <v>1</v>
          </cell>
          <cell r="C111">
            <v>0</v>
          </cell>
          <cell r="D111">
            <v>1</v>
          </cell>
          <cell r="E111">
            <v>0</v>
          </cell>
          <cell r="H111">
            <v>1.1200000000000001</v>
          </cell>
          <cell r="I111">
            <v>1.1200000000000001</v>
          </cell>
        </row>
        <row r="112">
          <cell r="A112">
            <v>123</v>
          </cell>
          <cell r="B112">
            <v>1</v>
          </cell>
          <cell r="C112">
            <v>0</v>
          </cell>
          <cell r="D112">
            <v>1</v>
          </cell>
          <cell r="E112">
            <v>0</v>
          </cell>
          <cell r="H112">
            <v>1.1200000000000001</v>
          </cell>
          <cell r="I112">
            <v>1.1200000000000001</v>
          </cell>
        </row>
        <row r="113">
          <cell r="A113">
            <v>124</v>
          </cell>
          <cell r="B113">
            <v>1</v>
          </cell>
          <cell r="C113">
            <v>0</v>
          </cell>
          <cell r="D113">
            <v>1</v>
          </cell>
          <cell r="E113">
            <v>0</v>
          </cell>
          <cell r="H113">
            <v>1.1200000000000001</v>
          </cell>
          <cell r="I113">
            <v>1.1200000000000001</v>
          </cell>
        </row>
        <row r="114">
          <cell r="A114">
            <v>125</v>
          </cell>
          <cell r="B114">
            <v>1</v>
          </cell>
          <cell r="C114">
            <v>0</v>
          </cell>
          <cell r="D114">
            <v>1</v>
          </cell>
          <cell r="E114">
            <v>0</v>
          </cell>
          <cell r="H114">
            <v>1.1200000000000001</v>
          </cell>
          <cell r="I114">
            <v>1.1200000000000001</v>
          </cell>
        </row>
      </sheetData>
      <sheetData sheetId="6">
        <row r="1">
          <cell r="A1" t="str">
            <v>Santander Ireland</v>
          </cell>
        </row>
        <row r="2">
          <cell r="A2" t="str">
            <v>Credit Protection Insurance</v>
          </cell>
        </row>
        <row r="4">
          <cell r="B4">
            <v>1</v>
          </cell>
        </row>
        <row r="6">
          <cell r="G6">
            <v>0.86120000000000008</v>
          </cell>
          <cell r="I6">
            <v>0.86120000000000008</v>
          </cell>
        </row>
        <row r="7">
          <cell r="B7">
            <v>3719.31</v>
          </cell>
          <cell r="D7">
            <v>427.14</v>
          </cell>
          <cell r="G7">
            <v>3203.0697720000003</v>
          </cell>
          <cell r="K7">
            <v>0</v>
          </cell>
        </row>
        <row r="8">
          <cell r="G8" t="str">
            <v>N</v>
          </cell>
          <cell r="K8">
            <v>0</v>
          </cell>
        </row>
        <row r="9">
          <cell r="B9">
            <v>3719.31</v>
          </cell>
          <cell r="K9">
            <v>0</v>
          </cell>
        </row>
        <row r="10">
          <cell r="B10">
            <v>0</v>
          </cell>
          <cell r="K10">
            <v>0</v>
          </cell>
        </row>
        <row r="11">
          <cell r="B11">
            <v>3719.31</v>
          </cell>
          <cell r="K11">
            <v>0</v>
          </cell>
        </row>
        <row r="12">
          <cell r="B12">
            <v>16695.939999999999</v>
          </cell>
          <cell r="G12">
            <v>0</v>
          </cell>
          <cell r="K12">
            <v>0</v>
          </cell>
        </row>
        <row r="13">
          <cell r="B13">
            <v>55.058179329226554</v>
          </cell>
          <cell r="K13">
            <v>0</v>
          </cell>
        </row>
        <row r="14">
          <cell r="B14">
            <v>4.0606060606060606</v>
          </cell>
          <cell r="C14">
            <v>48.727272727272727</v>
          </cell>
          <cell r="G14">
            <v>3.22</v>
          </cell>
          <cell r="K14">
            <v>0</v>
          </cell>
        </row>
        <row r="15">
          <cell r="K15">
            <v>0</v>
          </cell>
        </row>
        <row r="16">
          <cell r="B16" t="str">
            <v>M</v>
          </cell>
          <cell r="G16">
            <v>0</v>
          </cell>
          <cell r="K16">
            <v>0</v>
          </cell>
        </row>
        <row r="17">
          <cell r="B17">
            <v>8.9917355371900829</v>
          </cell>
          <cell r="G17">
            <v>0.03</v>
          </cell>
          <cell r="H17">
            <v>2.4662697723036864E-3</v>
          </cell>
          <cell r="K17">
            <v>0</v>
          </cell>
        </row>
        <row r="18">
          <cell r="K18">
            <v>0</v>
          </cell>
        </row>
        <row r="19">
          <cell r="B19">
            <v>0</v>
          </cell>
          <cell r="D19">
            <v>0</v>
          </cell>
          <cell r="K19">
            <v>0</v>
          </cell>
        </row>
        <row r="20">
          <cell r="K20">
            <v>0</v>
          </cell>
        </row>
        <row r="21">
          <cell r="G21">
            <v>1.5E-3</v>
          </cell>
          <cell r="I21">
            <v>0.85</v>
          </cell>
          <cell r="K21">
            <v>0</v>
          </cell>
        </row>
        <row r="22">
          <cell r="B22">
            <v>0</v>
          </cell>
          <cell r="C22" t="str">
            <v>S</v>
          </cell>
          <cell r="G22">
            <v>0.04</v>
          </cell>
          <cell r="K22">
            <v>0</v>
          </cell>
        </row>
        <row r="23">
          <cell r="C23">
            <v>0</v>
          </cell>
          <cell r="H23">
            <v>2.4662697723036864E-3</v>
          </cell>
        </row>
        <row r="25">
          <cell r="G25">
            <v>0.03</v>
          </cell>
        </row>
        <row r="26">
          <cell r="B26">
            <v>0</v>
          </cell>
          <cell r="G26" t="str">
            <v>N</v>
          </cell>
        </row>
        <row r="28">
          <cell r="B28">
            <v>0.8</v>
          </cell>
        </row>
        <row r="29">
          <cell r="B29">
            <v>1</v>
          </cell>
          <cell r="G29">
            <v>0.125</v>
          </cell>
        </row>
        <row r="30">
          <cell r="I30">
            <v>0</v>
          </cell>
          <cell r="J30" t="str">
            <v>&lt;3yr</v>
          </cell>
          <cell r="K30">
            <v>1E-3</v>
          </cell>
        </row>
        <row r="31">
          <cell r="I31">
            <v>3</v>
          </cell>
          <cell r="J31" t="str">
            <v>3-5yr</v>
          </cell>
          <cell r="K31">
            <v>1.5E-3</v>
          </cell>
        </row>
        <row r="32">
          <cell r="I32">
            <v>5</v>
          </cell>
          <cell r="J32" t="str">
            <v>&gt;5yr</v>
          </cell>
          <cell r="K32">
            <v>3.0000000000000001E-3</v>
          </cell>
        </row>
        <row r="33">
          <cell r="B33">
            <v>7.0000000000000007E-2</v>
          </cell>
          <cell r="D33">
            <v>5.6541453874052738E-3</v>
          </cell>
        </row>
        <row r="34">
          <cell r="B34">
            <v>0</v>
          </cell>
          <cell r="D34">
            <v>0</v>
          </cell>
        </row>
        <row r="37">
          <cell r="B37">
            <v>7.0000000000000007E-2</v>
          </cell>
          <cell r="D37">
            <v>5.6541453874052738E-3</v>
          </cell>
        </row>
        <row r="38">
          <cell r="B38">
            <v>1</v>
          </cell>
        </row>
        <row r="39">
          <cell r="B39" t="str">
            <v>N</v>
          </cell>
        </row>
        <row r="43">
          <cell r="G43">
            <v>41729</v>
          </cell>
        </row>
        <row r="45">
          <cell r="B45">
            <v>0.22276733145902539</v>
          </cell>
        </row>
        <row r="46">
          <cell r="B46">
            <v>0.22276733145902539</v>
          </cell>
        </row>
        <row r="47">
          <cell r="B47">
            <v>0.22276733145902539</v>
          </cell>
        </row>
        <row r="48">
          <cell r="B48">
            <v>0.22276733145902539</v>
          </cell>
        </row>
        <row r="49">
          <cell r="B49">
            <v>0.22276733145902539</v>
          </cell>
        </row>
        <row r="50">
          <cell r="B50">
            <v>0.22276733145902539</v>
          </cell>
        </row>
        <row r="51">
          <cell r="B51">
            <v>0.22276733145902539</v>
          </cell>
        </row>
        <row r="52">
          <cell r="B52">
            <v>0.22276733145902539</v>
          </cell>
        </row>
        <row r="53">
          <cell r="B53">
            <v>0.22276733145902539</v>
          </cell>
        </row>
        <row r="54">
          <cell r="B54">
            <v>0.22276733145902539</v>
          </cell>
        </row>
        <row r="55">
          <cell r="B55">
            <v>0.22276733145902539</v>
          </cell>
        </row>
        <row r="56">
          <cell r="B56">
            <v>0.22276733145902539</v>
          </cell>
          <cell r="G56">
            <v>0</v>
          </cell>
        </row>
        <row r="57">
          <cell r="B57">
            <v>0.22276733145902539</v>
          </cell>
        </row>
        <row r="58">
          <cell r="B58">
            <v>0.22276733145902539</v>
          </cell>
        </row>
        <row r="59">
          <cell r="B59">
            <v>0.22276733145902539</v>
          </cell>
        </row>
        <row r="60">
          <cell r="B60">
            <v>0.22276733145902539</v>
          </cell>
        </row>
        <row r="61">
          <cell r="B61">
            <v>0.22276733145902539</v>
          </cell>
        </row>
        <row r="62">
          <cell r="B62">
            <v>0.22276733145902539</v>
          </cell>
        </row>
        <row r="63">
          <cell r="B63">
            <v>0.22276733145902539</v>
          </cell>
        </row>
        <row r="64">
          <cell r="B64">
            <v>0.22276733145902539</v>
          </cell>
        </row>
        <row r="65">
          <cell r="B65">
            <v>0.22276733145902539</v>
          </cell>
        </row>
        <row r="66">
          <cell r="B66">
            <v>0.22276733145902539</v>
          </cell>
        </row>
        <row r="67">
          <cell r="B67">
            <v>0.22276733145902539</v>
          </cell>
        </row>
        <row r="68">
          <cell r="B68">
            <v>0.22276733145902539</v>
          </cell>
        </row>
        <row r="69">
          <cell r="B69">
            <v>0.22276733145902539</v>
          </cell>
        </row>
        <row r="70">
          <cell r="B70">
            <v>0.22276733145902539</v>
          </cell>
        </row>
        <row r="71">
          <cell r="B71">
            <v>0.22276733145902539</v>
          </cell>
        </row>
        <row r="72">
          <cell r="B72">
            <v>0.22276733145902539</v>
          </cell>
        </row>
        <row r="73">
          <cell r="B73">
            <v>0.22276733145902539</v>
          </cell>
        </row>
        <row r="74">
          <cell r="B74">
            <v>0.22276733145902539</v>
          </cell>
        </row>
        <row r="75">
          <cell r="B75">
            <v>0.22276733145902539</v>
          </cell>
        </row>
        <row r="76">
          <cell r="B76">
            <v>0.22276733145902539</v>
          </cell>
        </row>
        <row r="77">
          <cell r="B77">
            <v>0.22276733145902539</v>
          </cell>
        </row>
        <row r="78">
          <cell r="B78">
            <v>0.22276733145902539</v>
          </cell>
        </row>
        <row r="79">
          <cell r="B79">
            <v>0.22276733145902539</v>
          </cell>
        </row>
        <row r="80">
          <cell r="B80">
            <v>0.22276733145902539</v>
          </cell>
        </row>
        <row r="81">
          <cell r="B81">
            <v>0.22276733145902539</v>
          </cell>
        </row>
        <row r="82">
          <cell r="B82">
            <v>0.22276733145902539</v>
          </cell>
        </row>
        <row r="83">
          <cell r="B83">
            <v>0.22276733145902539</v>
          </cell>
        </row>
        <row r="84">
          <cell r="B84">
            <v>0.22276733145902539</v>
          </cell>
        </row>
        <row r="85">
          <cell r="B85">
            <v>0.22276733145902539</v>
          </cell>
        </row>
        <row r="86">
          <cell r="B86">
            <v>0.22276733145902539</v>
          </cell>
        </row>
        <row r="87">
          <cell r="B87">
            <v>0.22276733145902539</v>
          </cell>
        </row>
        <row r="88">
          <cell r="B88">
            <v>0.22276733145902539</v>
          </cell>
        </row>
        <row r="89">
          <cell r="B89">
            <v>0.22276733145902539</v>
          </cell>
        </row>
        <row r="90">
          <cell r="B90">
            <v>0.22276733145902539</v>
          </cell>
        </row>
        <row r="91">
          <cell r="B91">
            <v>0.22276733145902539</v>
          </cell>
        </row>
        <row r="92">
          <cell r="B92">
            <v>0.22276733145902539</v>
          </cell>
        </row>
        <row r="93">
          <cell r="B93">
            <v>0.22276733145902539</v>
          </cell>
        </row>
        <row r="94">
          <cell r="B94">
            <v>0.22276733145902539</v>
          </cell>
        </row>
        <row r="95">
          <cell r="B95">
            <v>0.22276733145902539</v>
          </cell>
        </row>
        <row r="96">
          <cell r="B96">
            <v>0.22276733145902539</v>
          </cell>
        </row>
        <row r="97">
          <cell r="B97">
            <v>0.22276733145902539</v>
          </cell>
        </row>
        <row r="98">
          <cell r="B98">
            <v>0.22276733145902539</v>
          </cell>
        </row>
        <row r="99">
          <cell r="B99">
            <v>0.22276733145902539</v>
          </cell>
        </row>
        <row r="100">
          <cell r="B100">
            <v>0.22276733145902539</v>
          </cell>
        </row>
        <row r="101">
          <cell r="B101">
            <v>0.22276733145902539</v>
          </cell>
        </row>
        <row r="102">
          <cell r="B102">
            <v>0.22276733145902539</v>
          </cell>
        </row>
        <row r="103">
          <cell r="B103">
            <v>0.22276733145902539</v>
          </cell>
        </row>
        <row r="104">
          <cell r="B104">
            <v>0.22276733145902539</v>
          </cell>
        </row>
        <row r="105">
          <cell r="B105">
            <v>0.22276733145902539</v>
          </cell>
        </row>
        <row r="106">
          <cell r="B106">
            <v>0.22276733145902539</v>
          </cell>
        </row>
        <row r="107">
          <cell r="B107">
            <v>0.22276733145902539</v>
          </cell>
        </row>
        <row r="108">
          <cell r="B108">
            <v>0.22276733145902539</v>
          </cell>
        </row>
        <row r="109">
          <cell r="B109">
            <v>0.22276733145902539</v>
          </cell>
        </row>
        <row r="110">
          <cell r="B110">
            <v>0.22276733145902539</v>
          </cell>
        </row>
        <row r="111">
          <cell r="B111">
            <v>0.22276733145902539</v>
          </cell>
        </row>
        <row r="112">
          <cell r="B112">
            <v>0.22276733145902539</v>
          </cell>
        </row>
        <row r="113">
          <cell r="B113">
            <v>0.22276733145902539</v>
          </cell>
        </row>
        <row r="114">
          <cell r="B114">
            <v>0.22276733145902539</v>
          </cell>
        </row>
        <row r="115">
          <cell r="B115">
            <v>0.22276733145902539</v>
          </cell>
        </row>
        <row r="116">
          <cell r="B116">
            <v>0.22276733145902539</v>
          </cell>
        </row>
        <row r="117">
          <cell r="B117">
            <v>0.22276733145902539</v>
          </cell>
        </row>
        <row r="118">
          <cell r="B118">
            <v>0.22276733145902539</v>
          </cell>
        </row>
        <row r="119">
          <cell r="B119">
            <v>0.22276733145902539</v>
          </cell>
        </row>
        <row r="120">
          <cell r="B120">
            <v>0.22276733145902539</v>
          </cell>
        </row>
        <row r="121">
          <cell r="B121">
            <v>0.22276733145902539</v>
          </cell>
        </row>
        <row r="122">
          <cell r="B122">
            <v>0.22276733145902539</v>
          </cell>
        </row>
        <row r="123">
          <cell r="B123">
            <v>0.22276733145902539</v>
          </cell>
        </row>
        <row r="124">
          <cell r="B124">
            <v>0.22276733145902539</v>
          </cell>
        </row>
        <row r="125">
          <cell r="B125">
            <v>0.22276733145902539</v>
          </cell>
        </row>
        <row r="126">
          <cell r="B126">
            <v>0.22276733145902539</v>
          </cell>
        </row>
        <row r="127">
          <cell r="B127">
            <v>0.22276733145902539</v>
          </cell>
        </row>
        <row r="128">
          <cell r="B128">
            <v>0.22276733145902539</v>
          </cell>
        </row>
        <row r="129">
          <cell r="B129">
            <v>0.22276733145902539</v>
          </cell>
        </row>
        <row r="130">
          <cell r="B130">
            <v>0.22276733145902539</v>
          </cell>
        </row>
        <row r="131">
          <cell r="B131">
            <v>0.22276733145902539</v>
          </cell>
        </row>
        <row r="132">
          <cell r="B132">
            <v>0.22276733145902539</v>
          </cell>
        </row>
        <row r="133">
          <cell r="B133">
            <v>0.22276733145902539</v>
          </cell>
        </row>
        <row r="134">
          <cell r="B134">
            <v>0.22276733145902539</v>
          </cell>
        </row>
        <row r="135">
          <cell r="B135">
            <v>0.22276733145902539</v>
          </cell>
        </row>
        <row r="136">
          <cell r="B136">
            <v>0.22276733145902539</v>
          </cell>
        </row>
        <row r="137">
          <cell r="B137">
            <v>0.22276733145902539</v>
          </cell>
        </row>
        <row r="138">
          <cell r="B138">
            <v>0.22276733145902539</v>
          </cell>
        </row>
        <row r="139">
          <cell r="B139">
            <v>0.22276733145902539</v>
          </cell>
        </row>
        <row r="140">
          <cell r="B140">
            <v>0.22276733145902539</v>
          </cell>
        </row>
        <row r="141">
          <cell r="B141">
            <v>0.22276733145902539</v>
          </cell>
        </row>
        <row r="142">
          <cell r="B142">
            <v>0.22276733145902539</v>
          </cell>
        </row>
        <row r="143">
          <cell r="B143">
            <v>0.22276733145902539</v>
          </cell>
        </row>
        <row r="144">
          <cell r="B144">
            <v>0.22276733145902539</v>
          </cell>
        </row>
        <row r="145">
          <cell r="B145">
            <v>0.22276733145902539</v>
          </cell>
        </row>
        <row r="146">
          <cell r="B146">
            <v>0.22276733145902539</v>
          </cell>
        </row>
        <row r="147">
          <cell r="B147">
            <v>0.22276733145902539</v>
          </cell>
        </row>
        <row r="148">
          <cell r="B148">
            <v>0.22276733145902539</v>
          </cell>
        </row>
        <row r="149">
          <cell r="B149">
            <v>0.22276733145902539</v>
          </cell>
        </row>
        <row r="150">
          <cell r="B150">
            <v>0.22276733145902539</v>
          </cell>
        </row>
        <row r="151">
          <cell r="B151">
            <v>0.22276733145902539</v>
          </cell>
        </row>
        <row r="152">
          <cell r="B152">
            <v>0.22276733145902539</v>
          </cell>
        </row>
        <row r="153">
          <cell r="B153">
            <v>0.22276733145902539</v>
          </cell>
        </row>
        <row r="154">
          <cell r="B154">
            <v>0.22276733145902539</v>
          </cell>
        </row>
        <row r="155">
          <cell r="B155">
            <v>0.22276733145902539</v>
          </cell>
        </row>
        <row r="156">
          <cell r="B156">
            <v>0.22276733145902539</v>
          </cell>
        </row>
        <row r="157">
          <cell r="B157">
            <v>0.22276733145902539</v>
          </cell>
        </row>
        <row r="158">
          <cell r="B158">
            <v>0.22276733145902539</v>
          </cell>
        </row>
        <row r="159">
          <cell r="B159">
            <v>0.22276733145902539</v>
          </cell>
        </row>
        <row r="160">
          <cell r="B160">
            <v>0.22276733145902539</v>
          </cell>
        </row>
        <row r="161">
          <cell r="B161">
            <v>0.22276733145902539</v>
          </cell>
        </row>
        <row r="162">
          <cell r="B162">
            <v>0.22276733145902539</v>
          </cell>
        </row>
        <row r="163">
          <cell r="B163">
            <v>0.22276733145902539</v>
          </cell>
        </row>
        <row r="164">
          <cell r="B164">
            <v>0.22276733145902539</v>
          </cell>
        </row>
        <row r="165">
          <cell r="B165">
            <v>0.22276733145902539</v>
          </cell>
        </row>
        <row r="166">
          <cell r="B166">
            <v>0.22276733145902539</v>
          </cell>
        </row>
        <row r="167">
          <cell r="B167">
            <v>0.22276733145902539</v>
          </cell>
        </row>
        <row r="168">
          <cell r="B168">
            <v>0.22276733145902539</v>
          </cell>
        </row>
        <row r="169">
          <cell r="B169">
            <v>0.22276733145902539</v>
          </cell>
        </row>
        <row r="170">
          <cell r="B170">
            <v>0.22276733145902539</v>
          </cell>
        </row>
        <row r="171">
          <cell r="B171">
            <v>0.22276733145902539</v>
          </cell>
        </row>
        <row r="172">
          <cell r="B172">
            <v>0.22276733145902539</v>
          </cell>
        </row>
        <row r="173">
          <cell r="B173">
            <v>0.22276733145902539</v>
          </cell>
        </row>
        <row r="174">
          <cell r="B174">
            <v>0.22276733145902539</v>
          </cell>
        </row>
        <row r="175">
          <cell r="B175">
            <v>0.22276733145902539</v>
          </cell>
        </row>
        <row r="176">
          <cell r="B176">
            <v>0.22276733145902539</v>
          </cell>
        </row>
        <row r="177">
          <cell r="B177">
            <v>0.22276733145902539</v>
          </cell>
        </row>
        <row r="178">
          <cell r="B178">
            <v>0.22276733145902539</v>
          </cell>
        </row>
        <row r="179">
          <cell r="B179">
            <v>0.22276733145902539</v>
          </cell>
        </row>
        <row r="180">
          <cell r="B180">
            <v>0.22276733145902539</v>
          </cell>
        </row>
        <row r="181">
          <cell r="B181">
            <v>0.22276733145902539</v>
          </cell>
        </row>
        <row r="182">
          <cell r="B182">
            <v>0.22276733145902539</v>
          </cell>
        </row>
        <row r="183">
          <cell r="B183">
            <v>0.22276733145902539</v>
          </cell>
        </row>
        <row r="184">
          <cell r="B184">
            <v>0.22276733145902539</v>
          </cell>
        </row>
        <row r="185">
          <cell r="B185">
            <v>0.22276733145902539</v>
          </cell>
        </row>
        <row r="186">
          <cell r="B186">
            <v>0.22276733145902539</v>
          </cell>
        </row>
        <row r="187">
          <cell r="B187">
            <v>0.22276733145902539</v>
          </cell>
        </row>
        <row r="188">
          <cell r="B188">
            <v>0.22276733145902539</v>
          </cell>
        </row>
        <row r="189">
          <cell r="B189">
            <v>0.22276733145902539</v>
          </cell>
        </row>
        <row r="190">
          <cell r="B190">
            <v>0.22276733145902539</v>
          </cell>
        </row>
        <row r="191">
          <cell r="B191">
            <v>0.22276733145902539</v>
          </cell>
        </row>
        <row r="192">
          <cell r="B192">
            <v>0.22276733145902539</v>
          </cell>
        </row>
        <row r="193">
          <cell r="B193">
            <v>0.22276733145902539</v>
          </cell>
        </row>
        <row r="194">
          <cell r="B194">
            <v>0.22276733145902539</v>
          </cell>
        </row>
        <row r="195">
          <cell r="B195">
            <v>0.22276733145902539</v>
          </cell>
        </row>
        <row r="196">
          <cell r="B196">
            <v>0.22276733145902539</v>
          </cell>
        </row>
        <row r="197">
          <cell r="B197">
            <v>0.22276733145902539</v>
          </cell>
        </row>
        <row r="198">
          <cell r="B198">
            <v>0.22276733145902539</v>
          </cell>
        </row>
        <row r="199">
          <cell r="B199">
            <v>0.22276733145902539</v>
          </cell>
        </row>
        <row r="200">
          <cell r="B200">
            <v>0.22276733145902539</v>
          </cell>
        </row>
        <row r="201">
          <cell r="B201">
            <v>0.22276733145902539</v>
          </cell>
        </row>
        <row r="202">
          <cell r="B202">
            <v>0.22276733145902539</v>
          </cell>
        </row>
        <row r="203">
          <cell r="B203">
            <v>0.22276733145902539</v>
          </cell>
        </row>
        <row r="204">
          <cell r="B204">
            <v>0.22276733145902539</v>
          </cell>
        </row>
        <row r="205">
          <cell r="B205">
            <v>0.22276733145902539</v>
          </cell>
        </row>
        <row r="206">
          <cell r="B206">
            <v>0.22276733145902539</v>
          </cell>
        </row>
        <row r="207">
          <cell r="B207">
            <v>0.22276733145902539</v>
          </cell>
        </row>
        <row r="208">
          <cell r="B208">
            <v>0.22276733145902539</v>
          </cell>
        </row>
        <row r="209">
          <cell r="B209">
            <v>0.22276733145902539</v>
          </cell>
        </row>
        <row r="210">
          <cell r="B210">
            <v>0.22276733145902539</v>
          </cell>
        </row>
        <row r="211">
          <cell r="B211">
            <v>0.22276733145902539</v>
          </cell>
        </row>
        <row r="212">
          <cell r="B212">
            <v>0.22276733145902539</v>
          </cell>
        </row>
        <row r="213">
          <cell r="B213">
            <v>0.22276733145902539</v>
          </cell>
        </row>
        <row r="214">
          <cell r="B214">
            <v>0.22276733145902539</v>
          </cell>
        </row>
        <row r="215">
          <cell r="B215">
            <v>0.22276733145902539</v>
          </cell>
        </row>
        <row r="216">
          <cell r="B216">
            <v>0.22276733145902539</v>
          </cell>
        </row>
        <row r="217">
          <cell r="B217">
            <v>0.22276733145902539</v>
          </cell>
        </row>
        <row r="218">
          <cell r="B218">
            <v>0.22276733145902539</v>
          </cell>
        </row>
        <row r="219">
          <cell r="B219">
            <v>0.22276733145902539</v>
          </cell>
        </row>
        <row r="220">
          <cell r="B220">
            <v>0.22276733145902539</v>
          </cell>
        </row>
        <row r="221">
          <cell r="B221">
            <v>0.22276733145902539</v>
          </cell>
        </row>
        <row r="222">
          <cell r="B222">
            <v>0.22276733145902539</v>
          </cell>
        </row>
        <row r="223">
          <cell r="B223">
            <v>0.22276733145902539</v>
          </cell>
        </row>
        <row r="224">
          <cell r="B224">
            <v>0.22276733145902539</v>
          </cell>
        </row>
        <row r="225">
          <cell r="B225">
            <v>0.22276733145902539</v>
          </cell>
        </row>
        <row r="226">
          <cell r="B226">
            <v>0.22276733145902539</v>
          </cell>
        </row>
        <row r="227">
          <cell r="B227">
            <v>0.22276733145902539</v>
          </cell>
        </row>
        <row r="228">
          <cell r="B228">
            <v>0.22276733145902539</v>
          </cell>
        </row>
        <row r="229">
          <cell r="B229">
            <v>0.22276733145902539</v>
          </cell>
        </row>
        <row r="230">
          <cell r="B230">
            <v>0.22276733145902539</v>
          </cell>
        </row>
        <row r="231">
          <cell r="B231">
            <v>0.22276733145902539</v>
          </cell>
        </row>
        <row r="232">
          <cell r="B232">
            <v>0.22276733145902539</v>
          </cell>
        </row>
        <row r="233">
          <cell r="B233">
            <v>0.22276733145902539</v>
          </cell>
        </row>
        <row r="234">
          <cell r="B234">
            <v>0.22276733145902539</v>
          </cell>
        </row>
        <row r="235">
          <cell r="B235">
            <v>0.22276733145902539</v>
          </cell>
        </row>
        <row r="236">
          <cell r="B236">
            <v>0.22276733145902539</v>
          </cell>
        </row>
        <row r="237">
          <cell r="B237">
            <v>0.22276733145902539</v>
          </cell>
        </row>
        <row r="238">
          <cell r="B238">
            <v>0.22276733145902539</v>
          </cell>
        </row>
        <row r="239">
          <cell r="B239">
            <v>0.22276733145902539</v>
          </cell>
        </row>
        <row r="240">
          <cell r="B240">
            <v>0.22276733145902539</v>
          </cell>
        </row>
        <row r="241">
          <cell r="B241">
            <v>0.22276733145902539</v>
          </cell>
        </row>
        <row r="242">
          <cell r="B242">
            <v>0.22276733145902539</v>
          </cell>
        </row>
        <row r="243">
          <cell r="B243">
            <v>0.22276733145902539</v>
          </cell>
        </row>
        <row r="244">
          <cell r="B244">
            <v>0.22276733145902539</v>
          </cell>
        </row>
        <row r="245">
          <cell r="B245">
            <v>0.22276733145902539</v>
          </cell>
        </row>
        <row r="246">
          <cell r="B246">
            <v>0.22276733145902539</v>
          </cell>
        </row>
        <row r="247">
          <cell r="B247">
            <v>0.22276733145902539</v>
          </cell>
        </row>
        <row r="248">
          <cell r="B248">
            <v>0.22276733145902539</v>
          </cell>
        </row>
        <row r="249">
          <cell r="B249">
            <v>0.22276733145902539</v>
          </cell>
        </row>
        <row r="250">
          <cell r="B250">
            <v>0.22276733145902539</v>
          </cell>
        </row>
        <row r="251">
          <cell r="B251">
            <v>0.22276733145902539</v>
          </cell>
        </row>
        <row r="252">
          <cell r="B252">
            <v>0.22276733145902539</v>
          </cell>
        </row>
        <row r="253">
          <cell r="B253">
            <v>0.22276733145902539</v>
          </cell>
        </row>
        <row r="254">
          <cell r="B254">
            <v>0.22276733145902539</v>
          </cell>
        </row>
        <row r="255">
          <cell r="B255">
            <v>0.22276733145902539</v>
          </cell>
        </row>
        <row r="256">
          <cell r="B256">
            <v>0.22276733145902539</v>
          </cell>
        </row>
        <row r="257">
          <cell r="B257">
            <v>0.22276733145902539</v>
          </cell>
        </row>
        <row r="258">
          <cell r="B258">
            <v>0.22276733145902539</v>
          </cell>
        </row>
        <row r="259">
          <cell r="B259">
            <v>0.22276733145902539</v>
          </cell>
        </row>
        <row r="260">
          <cell r="B260">
            <v>0.22276733145902539</v>
          </cell>
        </row>
        <row r="261">
          <cell r="B261">
            <v>0.22276733145902539</v>
          </cell>
        </row>
        <row r="262">
          <cell r="B262">
            <v>0.22276733145902539</v>
          </cell>
        </row>
        <row r="263">
          <cell r="B263">
            <v>0.22276733145902539</v>
          </cell>
        </row>
        <row r="264">
          <cell r="B264">
            <v>0.22276733145902539</v>
          </cell>
        </row>
        <row r="265">
          <cell r="B265">
            <v>0.22276733145902539</v>
          </cell>
        </row>
        <row r="266">
          <cell r="B266">
            <v>0.22276733145902539</v>
          </cell>
        </row>
        <row r="267">
          <cell r="B267">
            <v>0.22276733145902539</v>
          </cell>
        </row>
        <row r="268">
          <cell r="B268">
            <v>0.22276733145902539</v>
          </cell>
        </row>
        <row r="269">
          <cell r="B269">
            <v>0.22276733145902539</v>
          </cell>
        </row>
        <row r="270">
          <cell r="B270">
            <v>0.22276733145902539</v>
          </cell>
        </row>
        <row r="271">
          <cell r="B271">
            <v>0.22276733145902539</v>
          </cell>
        </row>
        <row r="272">
          <cell r="B272">
            <v>0.22276733145902539</v>
          </cell>
        </row>
        <row r="273">
          <cell r="B273">
            <v>0.22276733145902539</v>
          </cell>
        </row>
        <row r="274">
          <cell r="B274">
            <v>0.22276733145902539</v>
          </cell>
        </row>
        <row r="275">
          <cell r="B275">
            <v>0.22276733145902539</v>
          </cell>
        </row>
        <row r="276">
          <cell r="B276">
            <v>0.22276733145902539</v>
          </cell>
        </row>
        <row r="277">
          <cell r="B277">
            <v>0.22276733145902539</v>
          </cell>
        </row>
        <row r="278">
          <cell r="B278">
            <v>0.22276733145902539</v>
          </cell>
        </row>
        <row r="279">
          <cell r="B279">
            <v>0.22276733145902539</v>
          </cell>
        </row>
        <row r="280">
          <cell r="B280">
            <v>0.22276733145902539</v>
          </cell>
        </row>
        <row r="281">
          <cell r="B281">
            <v>0.22276733145902539</v>
          </cell>
        </row>
        <row r="282">
          <cell r="B282">
            <v>0.22276733145902539</v>
          </cell>
        </row>
        <row r="283">
          <cell r="B283">
            <v>0.22276733145902539</v>
          </cell>
        </row>
        <row r="284">
          <cell r="B284">
            <v>0.22276733145902539</v>
          </cell>
        </row>
        <row r="285">
          <cell r="B285">
            <v>0.22276733145902539</v>
          </cell>
        </row>
        <row r="286">
          <cell r="B286">
            <v>0.22276733145902539</v>
          </cell>
        </row>
        <row r="287">
          <cell r="B287">
            <v>0.22276733145902539</v>
          </cell>
        </row>
        <row r="288">
          <cell r="B288">
            <v>0.22276733145902539</v>
          </cell>
        </row>
        <row r="289">
          <cell r="B289">
            <v>0.22276733145902539</v>
          </cell>
        </row>
        <row r="290">
          <cell r="B290">
            <v>0.22276733145902539</v>
          </cell>
        </row>
        <row r="291">
          <cell r="B291">
            <v>0.22276733145902539</v>
          </cell>
        </row>
        <row r="292">
          <cell r="B292">
            <v>0.22276733145902539</v>
          </cell>
        </row>
        <row r="293">
          <cell r="B293">
            <v>0.22276733145902539</v>
          </cell>
        </row>
        <row r="294">
          <cell r="B294">
            <v>0.22276733145902539</v>
          </cell>
        </row>
        <row r="295">
          <cell r="B295">
            <v>0.22276733145902539</v>
          </cell>
        </row>
        <row r="296">
          <cell r="B296">
            <v>0.22276733145902539</v>
          </cell>
        </row>
        <row r="297">
          <cell r="B297">
            <v>0.22276733145902539</v>
          </cell>
        </row>
        <row r="298">
          <cell r="B298">
            <v>0.22276733145902539</v>
          </cell>
        </row>
        <row r="299">
          <cell r="B299">
            <v>0.22276733145902539</v>
          </cell>
        </row>
        <row r="300">
          <cell r="B300">
            <v>0.22276733145902539</v>
          </cell>
        </row>
        <row r="301">
          <cell r="B301">
            <v>0.22276733145902539</v>
          </cell>
        </row>
        <row r="302">
          <cell r="B302">
            <v>0.22276733145902539</v>
          </cell>
        </row>
      </sheetData>
      <sheetData sheetId="7">
        <row r="10">
          <cell r="W10">
            <v>449.03669494102513</v>
          </cell>
          <cell r="DB10">
            <v>420.97744508548141</v>
          </cell>
        </row>
      </sheetData>
      <sheetData sheetId="8"/>
      <sheetData sheetId="9"/>
      <sheetData sheetId="10"/>
      <sheetData sheetId="11"/>
      <sheetData sheetId="12"/>
      <sheetData sheetId="13"/>
      <sheetData sheetId="14" refreshError="1"/>
      <sheetData sheetId="15"/>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cuentas resumen"/>
      <sheetName val="Total dir"/>
      <sheetName val="debut"/>
      <sheetName val="ABN"/>
      <sheetName val="Carrefour"/>
      <sheetName val="fin"/>
      <sheetName val="Modele"/>
      <sheetName val="T_ABN"/>
      <sheetName val="T_Carrefour"/>
      <sheetName val="T_Modele"/>
      <sheetName val="cont"/>
      <sheetName val="PPNA"/>
      <sheetName val="TABLAS"/>
      <sheetName val="IBNR"/>
      <sheetName val="rbns"/>
    </sheetNames>
    <sheetDataSet>
      <sheetData sheetId="0" refreshError="1">
        <row r="73">
          <cell r="B73" t="str">
            <v>P adq hasta</v>
          </cell>
          <cell r="C73" t="str">
            <v>Gastos</v>
          </cell>
        </row>
        <row r="74">
          <cell r="B74">
            <v>0</v>
          </cell>
          <cell r="C74">
            <v>0.15</v>
          </cell>
        </row>
        <row r="75">
          <cell r="B75">
            <v>1000000</v>
          </cell>
          <cell r="C75">
            <v>0.15</v>
          </cell>
        </row>
        <row r="76">
          <cell r="B76">
            <v>1500000</v>
          </cell>
          <cell r="C76">
            <v>0.09</v>
          </cell>
        </row>
        <row r="77">
          <cell r="B77">
            <v>2000000</v>
          </cell>
          <cell r="C77">
            <v>8.5000000000000006E-2</v>
          </cell>
        </row>
        <row r="78">
          <cell r="B78">
            <v>2500000</v>
          </cell>
          <cell r="C78">
            <v>7.4999999999999997E-2</v>
          </cell>
        </row>
        <row r="79">
          <cell r="B79">
            <v>5000000</v>
          </cell>
          <cell r="C79">
            <v>6.5000000000000002E-2</v>
          </cell>
        </row>
        <row r="80">
          <cell r="B80">
            <v>7500000</v>
          </cell>
          <cell r="C80">
            <v>4.4999999999999998E-2</v>
          </cell>
        </row>
        <row r="81">
          <cell r="B81">
            <v>10000000</v>
          </cell>
          <cell r="C81">
            <v>3.2000000000000001E-2</v>
          </cell>
        </row>
        <row r="82">
          <cell r="B82">
            <v>15000000</v>
          </cell>
          <cell r="C82">
            <v>2.2499999999999999E-2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oluciónActividad"/>
      <sheetName val="Cta_Garantía_10"/>
      <sheetName val="Cta_Garantía_09"/>
      <sheetName val="Cta_Línea_10"/>
      <sheetName val="Cta_Línea_09"/>
      <sheetName val="SCF_10"/>
      <sheetName val="SCF_09"/>
      <sheetName val="Budget_2011"/>
      <sheetName val="08_09_10_B11"/>
      <sheetName val="CorrespondenciaLN"/>
      <sheetName val="Cta_Garantía_10_v2"/>
      <sheetName val="Cta_Línea_10_v2"/>
      <sheetName val="SCF_10_v2"/>
    </sheetNames>
    <sheetDataSet>
      <sheetData sheetId="0"/>
      <sheetData sheetId="1"/>
      <sheetData sheetId="2"/>
      <sheetData sheetId="3"/>
      <sheetData sheetId="4"/>
      <sheetData sheetId="5" refreshError="1">
        <row r="4">
          <cell r="AP4" t="str">
            <v>A0900ADC</v>
          </cell>
          <cell r="AQ4" t="str">
            <v>A</v>
          </cell>
          <cell r="AR4" t="str">
            <v>DC</v>
          </cell>
          <cell r="AS4">
            <v>4121.4932199546492</v>
          </cell>
        </row>
        <row r="5">
          <cell r="AP5" t="str">
            <v>A0900AIT Vie</v>
          </cell>
          <cell r="AQ5" t="str">
            <v>A</v>
          </cell>
          <cell r="AR5" t="str">
            <v>IT Vie</v>
          </cell>
          <cell r="AS5">
            <v>2212.8162641828571</v>
          </cell>
        </row>
        <row r="6">
          <cell r="AP6" t="str">
            <v>A0900AUE</v>
          </cell>
          <cell r="AQ6" t="str">
            <v>A</v>
          </cell>
          <cell r="AR6" t="str">
            <v>UE</v>
          </cell>
          <cell r="AS6">
            <v>3901.9997994120599</v>
          </cell>
        </row>
        <row r="7">
          <cell r="AP7" t="str">
            <v>A0900ABIT Vie</v>
          </cell>
          <cell r="AQ7" t="str">
            <v>AB</v>
          </cell>
          <cell r="AR7" t="str">
            <v>IT Vie</v>
          </cell>
          <cell r="AS7">
            <v>8408.7018038948572</v>
          </cell>
        </row>
        <row r="8">
          <cell r="AP8" t="str">
            <v>A0900ABUE</v>
          </cell>
          <cell r="AQ8" t="str">
            <v>AB</v>
          </cell>
          <cell r="AR8" t="str">
            <v>UE</v>
          </cell>
          <cell r="AS8">
            <v>12486.399358118593</v>
          </cell>
        </row>
        <row r="9">
          <cell r="AP9" t="str">
            <v>A0900ACDC</v>
          </cell>
          <cell r="AQ9" t="str">
            <v>AC</v>
          </cell>
          <cell r="AR9" t="str">
            <v>DC</v>
          </cell>
          <cell r="AS9">
            <v>4121.4932199546492</v>
          </cell>
        </row>
        <row r="10">
          <cell r="AP10" t="str">
            <v>A0900ACIT Vie</v>
          </cell>
          <cell r="AQ10" t="str">
            <v>AC</v>
          </cell>
          <cell r="AR10" t="str">
            <v>IT Vie</v>
          </cell>
          <cell r="AS10">
            <v>2876.6611434377141</v>
          </cell>
        </row>
        <row r="11">
          <cell r="AP11" t="str">
            <v>A0900ACUE</v>
          </cell>
          <cell r="AQ11" t="str">
            <v>AC</v>
          </cell>
          <cell r="AR11" t="str">
            <v>UE</v>
          </cell>
          <cell r="AS11">
            <v>3901.9997994120599</v>
          </cell>
        </row>
        <row r="12">
          <cell r="AP12" t="str">
            <v>A0900ADDC</v>
          </cell>
          <cell r="AQ12" t="str">
            <v>AD</v>
          </cell>
          <cell r="AR12" t="str">
            <v>DC</v>
          </cell>
          <cell r="AS12">
            <v>4121.4932199546492</v>
          </cell>
        </row>
        <row r="13">
          <cell r="AP13" t="str">
            <v>A0900ADHOSPI</v>
          </cell>
          <cell r="AQ13" t="str">
            <v>AD</v>
          </cell>
          <cell r="AR13" t="str">
            <v>HOSPI</v>
          </cell>
          <cell r="AS13">
            <v>144.32415295833331</v>
          </cell>
        </row>
        <row r="14">
          <cell r="AP14" t="str">
            <v>A0900ADIT</v>
          </cell>
          <cell r="AQ14" t="str">
            <v>AD</v>
          </cell>
          <cell r="AR14" t="str">
            <v>IT</v>
          </cell>
          <cell r="AS14">
            <v>3983.0692755291425</v>
          </cell>
        </row>
        <row r="15">
          <cell r="AP15" t="str">
            <v>A0900ADUE</v>
          </cell>
          <cell r="AQ15" t="str">
            <v>AD</v>
          </cell>
          <cell r="AR15" t="str">
            <v>UE</v>
          </cell>
          <cell r="AS15">
            <v>6243.1996790592966</v>
          </cell>
        </row>
        <row r="16">
          <cell r="AP16" t="str">
            <v>A0900AFDC</v>
          </cell>
          <cell r="AQ16" t="str">
            <v>AF</v>
          </cell>
          <cell r="AR16" t="str">
            <v>DC</v>
          </cell>
          <cell r="AS16">
            <v>6869.1553665910824</v>
          </cell>
        </row>
        <row r="17">
          <cell r="AP17" t="str">
            <v>A0900BIT</v>
          </cell>
          <cell r="AQ17" t="str">
            <v>B</v>
          </cell>
          <cell r="AR17" t="str">
            <v>IT</v>
          </cell>
          <cell r="AS17">
            <v>1106.4081320914286</v>
          </cell>
        </row>
        <row r="18">
          <cell r="AP18" t="str">
            <v>A0900BUE</v>
          </cell>
          <cell r="AQ18" t="str">
            <v>B</v>
          </cell>
          <cell r="AR18" t="str">
            <v>UE</v>
          </cell>
          <cell r="AS18">
            <v>2341.1998796472362</v>
          </cell>
        </row>
        <row r="19">
          <cell r="AP19" t="str">
            <v>A0900CDC</v>
          </cell>
          <cell r="AQ19" t="str">
            <v>C</v>
          </cell>
          <cell r="AR19" t="str">
            <v>DC</v>
          </cell>
          <cell r="AS19">
            <v>4121.4932199546492</v>
          </cell>
        </row>
        <row r="20">
          <cell r="AP20" t="str">
            <v>A0900CIT</v>
          </cell>
          <cell r="AQ20" t="str">
            <v>C</v>
          </cell>
          <cell r="AR20" t="str">
            <v>IT</v>
          </cell>
          <cell r="AS20">
            <v>1106.4081320914286</v>
          </cell>
        </row>
        <row r="21">
          <cell r="AP21" t="str">
            <v>A0900CUE</v>
          </cell>
          <cell r="AQ21" t="str">
            <v>C</v>
          </cell>
          <cell r="AR21" t="str">
            <v>UE</v>
          </cell>
          <cell r="AS21">
            <v>1560.7999197648242</v>
          </cell>
        </row>
        <row r="22">
          <cell r="AP22" t="str">
            <v>A0900DDC</v>
          </cell>
          <cell r="AQ22" t="str">
            <v>D</v>
          </cell>
          <cell r="AR22" t="str">
            <v>DC</v>
          </cell>
          <cell r="AS22">
            <v>6771.0384738372086</v>
          </cell>
        </row>
        <row r="23">
          <cell r="AP23" t="str">
            <v>A0900DIT</v>
          </cell>
          <cell r="AQ23" t="str">
            <v>D</v>
          </cell>
          <cell r="AR23" t="str">
            <v>IT</v>
          </cell>
          <cell r="AS23">
            <v>2010.5147258265895</v>
          </cell>
        </row>
        <row r="24">
          <cell r="AP24" t="str">
            <v>A0900DUE</v>
          </cell>
          <cell r="AQ24" t="str">
            <v>D</v>
          </cell>
          <cell r="AR24" t="str">
            <v>UE</v>
          </cell>
          <cell r="AS24">
            <v>1581.7115812375966</v>
          </cell>
        </row>
        <row r="25">
          <cell r="AP25" t="str">
            <v>A0900EDC</v>
          </cell>
          <cell r="AQ25" t="str">
            <v>E</v>
          </cell>
          <cell r="AR25" t="str">
            <v>DC</v>
          </cell>
          <cell r="AS25">
            <v>2117.6921308016881</v>
          </cell>
        </row>
        <row r="26">
          <cell r="AP26" t="str">
            <v>A0900EIT</v>
          </cell>
          <cell r="AQ26" t="str">
            <v>E</v>
          </cell>
          <cell r="AR26" t="str">
            <v>IT</v>
          </cell>
          <cell r="AS26">
            <v>681.85122371025966</v>
          </cell>
        </row>
        <row r="27">
          <cell r="AP27" t="str">
            <v>A0900EUE</v>
          </cell>
          <cell r="AQ27" t="str">
            <v>E</v>
          </cell>
          <cell r="AR27" t="str">
            <v>UE</v>
          </cell>
          <cell r="AS27">
            <v>2849.0010738383262</v>
          </cell>
        </row>
        <row r="28">
          <cell r="AP28" t="str">
            <v>A0900FDC</v>
          </cell>
          <cell r="AQ28" t="str">
            <v>F</v>
          </cell>
          <cell r="AR28" t="str">
            <v>DC</v>
          </cell>
          <cell r="AS28">
            <v>9028.0512984496108</v>
          </cell>
        </row>
        <row r="29">
          <cell r="AP29" t="str">
            <v>A0900FIT</v>
          </cell>
          <cell r="AQ29" t="str">
            <v>F</v>
          </cell>
          <cell r="AR29" t="str">
            <v>IT</v>
          </cell>
          <cell r="AS29">
            <v>4774.9724738381492</v>
          </cell>
        </row>
        <row r="30">
          <cell r="AP30" t="str">
            <v>A0900FUE</v>
          </cell>
          <cell r="AQ30" t="str">
            <v>F</v>
          </cell>
          <cell r="AR30" t="str">
            <v>UE</v>
          </cell>
          <cell r="AS30">
            <v>6783.3899032076324</v>
          </cell>
        </row>
        <row r="31">
          <cell r="AP31" t="str">
            <v>A0900GDC</v>
          </cell>
          <cell r="AQ31" t="str">
            <v>G</v>
          </cell>
          <cell r="AR31" t="str">
            <v>DC</v>
          </cell>
          <cell r="AS31">
            <v>4514.0256492248054</v>
          </cell>
        </row>
        <row r="32">
          <cell r="AP32" t="str">
            <v>A0900GIT</v>
          </cell>
          <cell r="AQ32" t="str">
            <v>G</v>
          </cell>
          <cell r="AR32" t="str">
            <v>IT</v>
          </cell>
          <cell r="AS32">
            <v>230.99787384946788</v>
          </cell>
        </row>
        <row r="33">
          <cell r="AP33" t="str">
            <v>A0900GUE</v>
          </cell>
          <cell r="AQ33" t="str">
            <v>G</v>
          </cell>
          <cell r="AR33" t="str">
            <v>UE</v>
          </cell>
          <cell r="AS33">
            <v>175.20900677268523</v>
          </cell>
        </row>
        <row r="34">
          <cell r="AP34" t="str">
            <v>A0900HDC</v>
          </cell>
          <cell r="AQ34" t="str">
            <v>H</v>
          </cell>
          <cell r="AR34" t="str">
            <v>DC</v>
          </cell>
          <cell r="AS34">
            <v>4121.4932199546492</v>
          </cell>
        </row>
        <row r="35">
          <cell r="AP35" t="str">
            <v>A0900IDC</v>
          </cell>
          <cell r="AQ35" t="str">
            <v>I</v>
          </cell>
          <cell r="AR35" t="str">
            <v>DC</v>
          </cell>
          <cell r="AS35">
            <v>8242.9864399092985</v>
          </cell>
        </row>
        <row r="36">
          <cell r="AP36" t="str">
            <v>A0900IIT</v>
          </cell>
          <cell r="AQ36" t="str">
            <v>I</v>
          </cell>
          <cell r="AR36" t="str">
            <v>IT</v>
          </cell>
          <cell r="AS36">
            <v>1529.1525317828571</v>
          </cell>
        </row>
        <row r="37">
          <cell r="AP37" t="str">
            <v>A0900JIT</v>
          </cell>
          <cell r="AQ37" t="str">
            <v>J</v>
          </cell>
          <cell r="AR37" t="str">
            <v>IT</v>
          </cell>
          <cell r="AS37">
            <v>87.186165641186292</v>
          </cell>
        </row>
        <row r="38">
          <cell r="AP38" t="str">
            <v>A0900JUE</v>
          </cell>
          <cell r="AQ38" t="str">
            <v>J</v>
          </cell>
          <cell r="AR38" t="str">
            <v>UE</v>
          </cell>
          <cell r="AS38">
            <v>1480.2314112742172</v>
          </cell>
        </row>
        <row r="39">
          <cell r="AP39" t="str">
            <v>A0900KDC</v>
          </cell>
          <cell r="AQ39" t="str">
            <v>K</v>
          </cell>
          <cell r="AR39" t="str">
            <v>DC</v>
          </cell>
          <cell r="AS39">
            <v>4121.4932199546492</v>
          </cell>
        </row>
        <row r="40">
          <cell r="AP40" t="str">
            <v>A0900KIT</v>
          </cell>
          <cell r="AQ40" t="str">
            <v>K</v>
          </cell>
          <cell r="AR40" t="str">
            <v>IT</v>
          </cell>
          <cell r="AS40">
            <v>1401.7231541342856</v>
          </cell>
        </row>
        <row r="41">
          <cell r="AP41" t="str">
            <v>A0900KUE</v>
          </cell>
          <cell r="AQ41" t="str">
            <v>K</v>
          </cell>
          <cell r="AR41" t="str">
            <v>UE</v>
          </cell>
          <cell r="AS41">
            <v>2220.3471169113259</v>
          </cell>
        </row>
        <row r="42">
          <cell r="AP42" t="str">
            <v>A0900LDC</v>
          </cell>
          <cell r="AQ42" t="str">
            <v>L</v>
          </cell>
          <cell r="AR42" t="str">
            <v>DC</v>
          </cell>
          <cell r="AS42">
            <v>24728.959319727899</v>
          </cell>
        </row>
        <row r="43">
          <cell r="AP43" t="str">
            <v>A0900LIT</v>
          </cell>
          <cell r="AQ43" t="str">
            <v>L</v>
          </cell>
          <cell r="AR43" t="str">
            <v>IT</v>
          </cell>
          <cell r="AS43">
            <v>166.13462202857139</v>
          </cell>
        </row>
        <row r="44">
          <cell r="AP44" t="str">
            <v>A0900MIT</v>
          </cell>
          <cell r="AQ44" t="str">
            <v>M</v>
          </cell>
          <cell r="AR44" t="str">
            <v>IT</v>
          </cell>
          <cell r="AS44">
            <v>1475.2108427885712</v>
          </cell>
        </row>
        <row r="45">
          <cell r="AP45" t="str">
            <v>A0900NDC</v>
          </cell>
          <cell r="AQ45" t="str">
            <v>N</v>
          </cell>
          <cell r="AR45" t="str">
            <v>DC</v>
          </cell>
          <cell r="AS45">
            <v>8242.9864399092985</v>
          </cell>
        </row>
        <row r="46">
          <cell r="AP46" t="str">
            <v>A0900NIT</v>
          </cell>
          <cell r="AQ46" t="str">
            <v>N</v>
          </cell>
          <cell r="AR46" t="str">
            <v>IT</v>
          </cell>
          <cell r="AS46">
            <v>9072.5466831497124</v>
          </cell>
        </row>
        <row r="47">
          <cell r="AP47" t="str">
            <v>A0900NUE</v>
          </cell>
          <cell r="AQ47" t="str">
            <v>N</v>
          </cell>
          <cell r="AR47" t="str">
            <v>UE</v>
          </cell>
          <cell r="AS47">
            <v>25007.187533449647</v>
          </cell>
        </row>
        <row r="48">
          <cell r="AP48" t="str">
            <v>A0900ODC</v>
          </cell>
          <cell r="AQ48" t="str">
            <v>O</v>
          </cell>
          <cell r="AR48" t="str">
            <v>DC</v>
          </cell>
          <cell r="AS48">
            <v>13738.310733182165</v>
          </cell>
        </row>
        <row r="49">
          <cell r="AP49" t="str">
            <v>A0900OHOSPI</v>
          </cell>
          <cell r="AQ49" t="str">
            <v>O</v>
          </cell>
          <cell r="AR49" t="str">
            <v>HOSPI</v>
          </cell>
          <cell r="AS49">
            <v>144.32415295833331</v>
          </cell>
        </row>
        <row r="50">
          <cell r="AP50" t="str">
            <v>A0900OIT</v>
          </cell>
          <cell r="AQ50" t="str">
            <v>O</v>
          </cell>
          <cell r="AR50" t="str">
            <v>IT</v>
          </cell>
          <cell r="AS50">
            <v>9822.2486935301695</v>
          </cell>
        </row>
        <row r="51">
          <cell r="AP51" t="str">
            <v>A0900OUE</v>
          </cell>
          <cell r="AQ51" t="str">
            <v>O</v>
          </cell>
          <cell r="AR51" t="str">
            <v>UE</v>
          </cell>
          <cell r="AS51">
            <v>17949.199077295478</v>
          </cell>
        </row>
        <row r="52">
          <cell r="AP52" t="str">
            <v>A0900PDC</v>
          </cell>
          <cell r="AQ52" t="str">
            <v>P</v>
          </cell>
          <cell r="AR52" t="str">
            <v>DC</v>
          </cell>
          <cell r="AS52">
            <v>4121.4932199546492</v>
          </cell>
        </row>
        <row r="53">
          <cell r="AP53" t="str">
            <v>A0900PIT</v>
          </cell>
          <cell r="AQ53" t="str">
            <v>P</v>
          </cell>
          <cell r="AR53" t="str">
            <v>IT</v>
          </cell>
          <cell r="AS53">
            <v>11285.362947332569</v>
          </cell>
        </row>
        <row r="54">
          <cell r="AP54" t="str">
            <v>A0900PUE</v>
          </cell>
          <cell r="AQ54" t="str">
            <v>P</v>
          </cell>
          <cell r="AR54" t="str">
            <v>UE</v>
          </cell>
          <cell r="AS54">
            <v>15607.99919764824</v>
          </cell>
        </row>
        <row r="55">
          <cell r="AP55" t="str">
            <v>A0900QDC</v>
          </cell>
          <cell r="AQ55" t="str">
            <v>Q</v>
          </cell>
          <cell r="AR55" t="str">
            <v>DC</v>
          </cell>
          <cell r="AS55">
            <v>4121.4932199546492</v>
          </cell>
        </row>
        <row r="56">
          <cell r="AP56" t="str">
            <v>A0900RIT</v>
          </cell>
          <cell r="AQ56" t="str">
            <v>R</v>
          </cell>
          <cell r="AR56" t="str">
            <v>IT</v>
          </cell>
          <cell r="AS56">
            <v>1306.4274824849626</v>
          </cell>
        </row>
        <row r="57">
          <cell r="AP57" t="str">
            <v>A0900SIT</v>
          </cell>
          <cell r="AQ57" t="str">
            <v>S</v>
          </cell>
          <cell r="AR57" t="str">
            <v>IT</v>
          </cell>
          <cell r="AS57">
            <v>1383.0101651142859</v>
          </cell>
        </row>
        <row r="58">
          <cell r="AP58" t="str">
            <v>A0900SUE</v>
          </cell>
          <cell r="AQ58" t="str">
            <v>S</v>
          </cell>
          <cell r="AR58" t="str">
            <v>UE</v>
          </cell>
          <cell r="AS58">
            <v>3121.5998395296483</v>
          </cell>
        </row>
        <row r="59">
          <cell r="AP59" t="str">
            <v>A0900UDC</v>
          </cell>
          <cell r="AQ59" t="str">
            <v>U</v>
          </cell>
          <cell r="AR59" t="str">
            <v>DC</v>
          </cell>
          <cell r="AS59">
            <v>2257.0128246124027</v>
          </cell>
        </row>
        <row r="60">
          <cell r="AP60" t="str">
            <v>A0900UIT</v>
          </cell>
          <cell r="AQ60" t="str">
            <v>U</v>
          </cell>
          <cell r="AR60" t="str">
            <v>IT</v>
          </cell>
          <cell r="AS60">
            <v>1256.5717036416181</v>
          </cell>
        </row>
        <row r="61">
          <cell r="AP61" t="str">
            <v>A0900UUE</v>
          </cell>
          <cell r="AQ61" t="str">
            <v>U</v>
          </cell>
          <cell r="AR61" t="str">
            <v>UE</v>
          </cell>
          <cell r="AS61">
            <v>527.2371937458654</v>
          </cell>
        </row>
        <row r="62">
          <cell r="AP62" t="str">
            <v>A0900WUE</v>
          </cell>
          <cell r="AQ62" t="str">
            <v>W</v>
          </cell>
          <cell r="AR62" t="str">
            <v>UE</v>
          </cell>
          <cell r="AS62">
            <v>527.2371937458654</v>
          </cell>
        </row>
        <row r="63">
          <cell r="AP63" t="str">
            <v>A0900XDC</v>
          </cell>
          <cell r="AQ63" t="str">
            <v>X</v>
          </cell>
          <cell r="AR63" t="str">
            <v>DC</v>
          </cell>
          <cell r="AS63">
            <v>2257.0128246124027</v>
          </cell>
        </row>
        <row r="64">
          <cell r="AP64" t="str">
            <v>A0900YIT</v>
          </cell>
          <cell r="AQ64" t="str">
            <v>Y</v>
          </cell>
          <cell r="AR64" t="str">
            <v>IT</v>
          </cell>
          <cell r="AS64">
            <v>2212.8162641828571</v>
          </cell>
        </row>
        <row r="65">
          <cell r="AP65" t="str">
            <v>A0900YUE</v>
          </cell>
          <cell r="AQ65" t="str">
            <v>Y</v>
          </cell>
          <cell r="AR65" t="str">
            <v>UE</v>
          </cell>
          <cell r="AS65">
            <v>780.39995988241208</v>
          </cell>
        </row>
        <row r="66">
          <cell r="AP66" t="str">
            <v>A0900ZIT</v>
          </cell>
          <cell r="AQ66" t="str">
            <v>Z</v>
          </cell>
          <cell r="AR66" t="str">
            <v>IT</v>
          </cell>
          <cell r="AS66">
            <v>1106.4081320914286</v>
          </cell>
        </row>
      </sheetData>
      <sheetData sheetId="6"/>
      <sheetData sheetId="7"/>
      <sheetData sheetId="8"/>
      <sheetData sheetId="9"/>
      <sheetData sheetId="10"/>
      <sheetData sheetId="11"/>
      <sheetData sheetId="1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Param"/>
      <sheetName val="Total_AdE"/>
      <sheetName val="Total_PI"/>
      <sheetName val="Total"/>
      <sheetName val="Total_Lineas"/>
      <sheetName val="GMAC"/>
      <sheetName val="Interbanco2_Santander"/>
      <sheetName val="Grupo_Santander"/>
      <sheetName val="debut"/>
      <sheetName val="Begin"/>
      <sheetName val="Banco_Mais"/>
      <sheetName val="Banco_Mais_Ind"/>
      <sheetName val="Banif"/>
      <sheetName val="Barclays"/>
      <sheetName val="BBVA"/>
      <sheetName val="BIG"/>
      <sheetName val="Cetelem"/>
      <sheetName val="Cetelem_Ind"/>
      <sheetName val="Credifin"/>
      <sheetName val="GECW"/>
      <sheetName val="GMAC_ALD"/>
      <sheetName val="GMAC_IFIC"/>
      <sheetName val="Interbanco"/>
      <sheetName val="Interbanco_2"/>
      <sheetName val="Pastor_Serfin"/>
      <sheetName val="PSA"/>
      <sheetName val="Santander"/>
      <sheetName val="Sofinloc"/>
      <sheetName val="UCI"/>
      <sheetName val="End"/>
      <sheetName val="fin"/>
      <sheetName val="Modele"/>
      <sheetName val="T_Banco_Mais"/>
      <sheetName val="T_Banco_Mais_Ind"/>
      <sheetName val="T_Banif"/>
      <sheetName val="T_Barclays"/>
      <sheetName val="T_BBVA"/>
      <sheetName val="T_BIG"/>
      <sheetName val="T_Cetelem"/>
      <sheetName val="T_Cetelem_Ind"/>
      <sheetName val="T_Credifin"/>
      <sheetName val="T_GECW"/>
      <sheetName val="T_GMAC_ALD"/>
      <sheetName val="T_GMAC_IFIC"/>
      <sheetName val="T_Pastor_Serfin"/>
      <sheetName val="T_PSA"/>
      <sheetName val="T_INTERBANCO"/>
      <sheetName val="T_INTERBANCO_2"/>
      <sheetName val="T_SANTANDER"/>
      <sheetName val="T_SOFINLOC"/>
      <sheetName val="T_UCI"/>
      <sheetName val="T_modele"/>
      <sheetName val="base_res"/>
      <sheetName val="base_res2"/>
      <sheetName val="data"/>
      <sheetName val="rbns"/>
      <sheetName val="Parameters_Export"/>
      <sheetName val="Moby_Parameters"/>
      <sheetName val="Moby_Partenaires"/>
      <sheetName val="Moby_Check"/>
      <sheetName val="Moby_Base1"/>
      <sheetName val="Moby_Base2"/>
      <sheetName val="Moby_Base1_Traitee"/>
      <sheetName val="Moby_Base2_Traitee"/>
      <sheetName val="Hispamer"/>
      <sheetName val="Santander_Seguros"/>
    </sheetNames>
    <sheetDataSet>
      <sheetData sheetId="0"/>
      <sheetData sheetId="1" refreshError="1">
        <row r="33">
          <cell r="O33" t="str">
            <v>Personales</v>
          </cell>
          <cell r="P33" t="str">
            <v>personal loan</v>
          </cell>
        </row>
        <row r="34">
          <cell r="O34" t="str">
            <v>Hipotecarios</v>
          </cell>
          <cell r="P34" t="str">
            <v>Mortgage</v>
          </cell>
        </row>
        <row r="35">
          <cell r="O35" t="str">
            <v>Protección Individual</v>
          </cell>
          <cell r="P35" t="str">
            <v>Personal accident cover</v>
          </cell>
        </row>
        <row r="36">
          <cell r="O36" t="str">
            <v>Tarjetas</v>
          </cell>
          <cell r="P36" t="str">
            <v>Credit card</v>
          </cell>
        </row>
        <row r="37">
          <cell r="O37" t="str">
            <v>Autos</v>
          </cell>
          <cell r="P37" t="str">
            <v>Auto loan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arametres"/>
      <sheetName val="Total h. Fin"/>
      <sheetName val="Total dir"/>
      <sheetName val="debut"/>
      <sheetName val="ABN"/>
      <sheetName val="Adquiera"/>
      <sheetName val="Autopark"/>
      <sheetName val="AVCO"/>
      <sheetName val="Bancaja"/>
      <sheetName val="Bancomais"/>
      <sheetName val="Banco_Pastor"/>
      <sheetName val="Banco_Sygma"/>
      <sheetName val="Banesto"/>
      <sheetName val="Barclays"/>
      <sheetName val="BNP_Class_financial"/>
      <sheetName val="BPLG"/>
      <sheetName val="CA"/>
      <sheetName val="CA_Cetelem"/>
      <sheetName val="Caixa_Catalunya"/>
      <sheetName val="Caixa_Galicia"/>
      <sheetName val="Caixa_Girona"/>
      <sheetName val="Caixa_penedes"/>
      <sheetName val="Caixa_Tarragona"/>
      <sheetName val="Caixa_Terrasa"/>
      <sheetName val="Caja_Canarias"/>
      <sheetName val="Caja_Duero"/>
      <sheetName val="Caja_Inmaculada"/>
      <sheetName val="Carrefour"/>
      <sheetName val="Cetelem"/>
      <sheetName val="Endesa"/>
      <sheetName val="Esfinge"/>
      <sheetName val="Eurocredito"/>
      <sheetName val="Fracciona"/>
      <sheetName val="Gallego"/>
      <sheetName val="GECB"/>
      <sheetName val="GE_Money_Bank"/>
      <sheetName val="Many_cars"/>
      <sheetName val="Mercedes_Benz"/>
      <sheetName val="Multimarca_Avant"/>
      <sheetName val="Opel_Avant"/>
      <sheetName val="Pastor_SF"/>
      <sheetName val="PSA"/>
      <sheetName val="UCI_Vida"/>
      <sheetName val="UCI_ADE"/>
      <sheetName val="VW_Finance"/>
      <sheetName val="VW_Avant"/>
      <sheetName val="VW_Bank"/>
      <sheetName val="Vodafone"/>
      <sheetName val="fin"/>
      <sheetName val="Modele"/>
      <sheetName val="T_ABN"/>
      <sheetName val="T_Adquiera"/>
      <sheetName val="T_Autopark"/>
      <sheetName val="T_AVCO"/>
      <sheetName val="T_Bancaja"/>
      <sheetName val="T_Bancomais"/>
      <sheetName val="T_Banco_Pastor"/>
      <sheetName val="T_Banco_Sygma"/>
      <sheetName val="T_Banesto"/>
      <sheetName val="T_Barclays"/>
      <sheetName val="T_BNP_Class_financial"/>
      <sheetName val="T_BPLG"/>
      <sheetName val="T_CA"/>
      <sheetName val="T_CA_Cetelem"/>
      <sheetName val="T_Caixa_Catalunya"/>
      <sheetName val="T_Caixa_Galicia"/>
      <sheetName val="T_Caixa_Girona"/>
      <sheetName val="T_Caixa_Penedes"/>
      <sheetName val="T_Caixa_Tarragona"/>
      <sheetName val="T_Caixa_Terrasa"/>
      <sheetName val="T_Caja_Canarias"/>
      <sheetName val="T_Caja_Duero"/>
      <sheetName val="T_Caja_Inmaculada"/>
      <sheetName val="T_Carrefour"/>
      <sheetName val="T_Cetelem"/>
      <sheetName val="T_Endesa"/>
      <sheetName val="T_Eurocredito"/>
      <sheetName val="T_Esfinge"/>
      <sheetName val="T_fracciona"/>
      <sheetName val="T_Gallego"/>
      <sheetName val="T_GECB"/>
      <sheetName val="T_GE_money_bank"/>
      <sheetName val="T_Many_cars"/>
      <sheetName val="T_Mercedes_Benz"/>
      <sheetName val="T_Multimarca_Avant"/>
      <sheetName val="T_Opel_Avant"/>
      <sheetName val="T_Pastor_SF"/>
      <sheetName val="T_PSA"/>
      <sheetName val="T_UCI_vida"/>
      <sheetName val="T_UCI_ade"/>
      <sheetName val="T_VW_Avant"/>
      <sheetName val="T_VW_Finance"/>
      <sheetName val="T_VW_Bank"/>
      <sheetName val="T_Vodafone"/>
      <sheetName val="T_Modele"/>
      <sheetName val="output Aple"/>
      <sheetName val="Réas"/>
      <sheetName val="PI"/>
      <sheetName val="PPNA"/>
      <sheetName val="SNM"/>
      <sheetName val="rbns"/>
      <sheetName val="TABLAS"/>
      <sheetName val="Actuarial_MIS"/>
      <sheetName val="Base_Act_MIS"/>
      <sheetName val="Resumen_Base_Act"/>
      <sheetName val="Check_E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row r="1">
          <cell r="BF1" t="str">
            <v>code ligne Aple</v>
          </cell>
        </row>
        <row r="2">
          <cell r="BF2" t="str">
            <v>PPNA</v>
          </cell>
          <cell r="BG2" t="str">
            <v>L206</v>
          </cell>
        </row>
        <row r="3">
          <cell r="BF3" t="str">
            <v>FAR</v>
          </cell>
          <cell r="BG3" t="str">
            <v>L209</v>
          </cell>
        </row>
      </sheetData>
      <sheetData sheetId="103"/>
      <sheetData sheetId="104"/>
      <sheetData sheetId="105"/>
      <sheetData sheetId="10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park"/>
      <sheetName val="Bancomais"/>
      <sheetName val="Many_cars"/>
      <sheetName val="Mercedes_Benz"/>
      <sheetName val="PSA"/>
      <sheetName val="VW_Finance"/>
      <sheetName val="GE_Money_Bank"/>
      <sheetName val="Banco_Pastor"/>
      <sheetName val="Banesto"/>
      <sheetName val="Barclays"/>
      <sheetName val="Caja_Duero"/>
      <sheetName val="Caixa_Catalunya"/>
      <sheetName val="Caixa_Galicia"/>
      <sheetName val="Caixa_Girona"/>
      <sheetName val="Caja_Inmaculada"/>
      <sheetName val="Caja_Canarias"/>
      <sheetName val="Caixa_Tarragona"/>
      <sheetName val="Caixa_Terrasa"/>
      <sheetName val="Gallego"/>
      <sheetName val="GECB"/>
      <sheetName val="UCI_Vida"/>
      <sheetName val="UCI_ADE"/>
      <sheetName val="Cetelem"/>
      <sheetName val="Eurocredito"/>
      <sheetName val="ABN"/>
      <sheetName val="AVCO"/>
      <sheetName val="BNP_Class_financial"/>
      <sheetName val="BPLG"/>
      <sheetName val="CA"/>
      <sheetName val="Carrefour"/>
      <sheetName val="Esfinge"/>
      <sheetName val="Fracciona"/>
      <sheetName val="Pastor_SF"/>
      <sheetName val="VW_Bank"/>
      <sheetName val="VW_Avant"/>
      <sheetName val="Vodafone"/>
      <sheetName val="Parametres"/>
      <sheetName val="Contrôle_cohérence"/>
      <sheetName val="Synthèse res"/>
      <sheetName val="Analyse res"/>
      <sheetName val="Synthèse"/>
      <sheetName val="Analyse"/>
      <sheetName val="Total h. Fin"/>
      <sheetName val="Total dir"/>
      <sheetName val="debut"/>
      <sheetName val="Begin"/>
      <sheetName val="fin"/>
      <sheetName val="End"/>
      <sheetName val="Modele"/>
      <sheetName val="T_ABN"/>
      <sheetName val="T_Autopark"/>
      <sheetName val="T_AVCO"/>
      <sheetName val="T_Barclays"/>
      <sheetName val="T_Bancomais"/>
      <sheetName val="T_Banco_Pastor"/>
      <sheetName val="T_Banesto"/>
      <sheetName val="T_BNP_Class_financial"/>
      <sheetName val="T_BPLG"/>
      <sheetName val="T_CA"/>
      <sheetName val="T_Caixa_Catalunya"/>
      <sheetName val="T_Caja_Duero"/>
      <sheetName val="T_Caixa_Galicia"/>
      <sheetName val="T_Caixa_Girona"/>
      <sheetName val="T_Caja_Inmaculada"/>
      <sheetName val="T_Caja_Canarias"/>
      <sheetName val="T_Caixa_Tarragona"/>
      <sheetName val="T_Caixa_Terrasa"/>
      <sheetName val="T_Carrefour"/>
      <sheetName val="T_Cetelem"/>
      <sheetName val="T_Eurocredito"/>
      <sheetName val="T_Esfinge"/>
      <sheetName val="T_fracciona"/>
      <sheetName val="T_Gallego"/>
      <sheetName val="T_GECB"/>
      <sheetName val="T_GE_money_bank"/>
      <sheetName val="T_Many_cars"/>
      <sheetName val="T_Mercedes_Benz"/>
      <sheetName val="T_Pastor_SF"/>
      <sheetName val="T_PSA"/>
      <sheetName val="T_UCI_vida"/>
      <sheetName val="T_UCI_ade"/>
      <sheetName val="T_VW_Avant"/>
      <sheetName val="T_VW_Finance"/>
      <sheetName val="T_VW_Bank"/>
      <sheetName val="T_Vodafone"/>
      <sheetName val="T_Modele"/>
      <sheetName val="Réas"/>
      <sheetName val="PI"/>
      <sheetName val="data"/>
      <sheetName val="PPNA"/>
      <sheetName val="TABLAS"/>
      <sheetName val="PRIMAS"/>
      <sheetName val="SINIESTROS"/>
      <sheetName val="rbns"/>
      <sheetName val="prov_partner"/>
      <sheetName val="prov_convencion"/>
      <sheetName val="Moby_Parameters"/>
      <sheetName val="Moby_Check"/>
      <sheetName val="ProductTable"/>
      <sheetName val="Symbad_Ref"/>
      <sheetName val="Parameters_Export"/>
      <sheetName val="Moby_Partenaires"/>
      <sheetName val="Moby_Base1"/>
      <sheetName val="Moby_Base2"/>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row r="27">
          <cell r="E27">
            <v>1.25</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y form"/>
      <sheetName val="Exec. Summary "/>
      <sheetName val="NBRM"/>
      <sheetName val="UW Database"/>
      <sheetName val="Conduct Risk"/>
      <sheetName val="Currency"/>
      <sheetName val="LookupLists"/>
      <sheetName val="Business Partners"/>
      <sheetName val="Persons"/>
      <sheetName val="Formulas"/>
      <sheetName val="Search"/>
      <sheetName val="Feuil1"/>
    </sheetNames>
    <sheetDataSet>
      <sheetData sheetId="0">
        <row r="12">
          <cell r="G12" t="str">
            <v>MULTI COUNTRY BUSINESS</v>
          </cell>
        </row>
        <row r="14">
          <cell r="O14" t="str">
            <v>MC-1803162</v>
          </cell>
        </row>
      </sheetData>
      <sheetData sheetId="1" refreshError="1"/>
      <sheetData sheetId="2" refreshError="1"/>
      <sheetData sheetId="3" refreshError="1"/>
      <sheetData sheetId="4" refreshError="1"/>
      <sheetData sheetId="5" refreshError="1"/>
      <sheetData sheetId="6">
        <row r="2">
          <cell r="P2" t="str">
            <v>-- Select from the list --</v>
          </cell>
        </row>
        <row r="3">
          <cell r="P3" t="str">
            <v>Travel Cancellation (Leisure) - Travel Insurance</v>
          </cell>
        </row>
        <row r="4">
          <cell r="P4" t="str">
            <v>Travel Comprehensive (Leisure) - Travel Insurance</v>
          </cell>
        </row>
        <row r="5">
          <cell r="P5" t="str">
            <v>Travel Medical (Leisure) - Travel Insurance</v>
          </cell>
        </row>
        <row r="6">
          <cell r="P6" t="str">
            <v>Corporate Travel -Travel Insurance</v>
          </cell>
        </row>
        <row r="7">
          <cell r="P7" t="str">
            <v>Travel Others (Leisure) - Travel Insurance</v>
          </cell>
        </row>
        <row r="8">
          <cell r="P8" t="str">
            <v>Event/Ticket Cancellation - Travel</v>
          </cell>
        </row>
        <row r="9">
          <cell r="P9" t="str">
            <v>Vehicle Assistance - Automotive Assistance</v>
          </cell>
        </row>
        <row r="10">
          <cell r="P10" t="str">
            <v>CDW/LDW - Automotive Assistance</v>
          </cell>
        </row>
        <row r="11">
          <cell r="P11" t="str">
            <v>Emergency Assistance - Domestic Home Assistance</v>
          </cell>
        </row>
        <row r="12">
          <cell r="P12" t="str">
            <v xml:space="preserve">Daily Assistance - Domestic Home Assistance </v>
          </cell>
        </row>
        <row r="13">
          <cell r="P13" t="str">
            <v xml:space="preserve">Claims Services / Replacement - Domestic Home Assistance </v>
          </cell>
        </row>
        <row r="14">
          <cell r="P14" t="str">
            <v>DHLC Tele Advise - Domestic Health and Life Care</v>
          </cell>
        </row>
        <row r="15">
          <cell r="P15" t="str">
            <v>DHLC Desease Mgmt - Domestic Health and Life Care</v>
          </cell>
        </row>
        <row r="16">
          <cell r="P16" t="str">
            <v>DHLC Life Care Assistance - Domestic Health and Life Care</v>
          </cell>
        </row>
        <row r="17">
          <cell r="P17" t="str">
            <v>DHLC Others - Domestic Health and Life Care</v>
          </cell>
        </row>
        <row r="18">
          <cell r="P18" t="str">
            <v>Mobile Phone Insurance - Appliance Protection</v>
          </cell>
        </row>
        <row r="19">
          <cell r="P19" t="str">
            <v>Mobile Phone Device - Appliance Protection</v>
          </cell>
        </row>
        <row r="20">
          <cell r="P20" t="str">
            <v>White/Brown/Grey Goods Insurance - Appliance Protection</v>
          </cell>
        </row>
        <row r="21">
          <cell r="P21" t="str">
            <v>Multi Appliance Insurance - Appliance Protection</v>
          </cell>
        </row>
        <row r="22">
          <cell r="P22" t="str">
            <v>Appliance Protection others - Appliance Protection</v>
          </cell>
        </row>
        <row r="23">
          <cell r="P23" t="str">
            <v>Bank Products</v>
          </cell>
        </row>
        <row r="24">
          <cell r="P24" t="str">
            <v>Niche Products - Other Insurance Products</v>
          </cell>
        </row>
        <row r="25">
          <cell r="P25" t="str">
            <v>Customer Services - Other Insurance Products</v>
          </cell>
        </row>
        <row r="26">
          <cell r="P26" t="str">
            <v>Other</v>
          </cell>
        </row>
      </sheetData>
      <sheetData sheetId="7" refreshError="1"/>
      <sheetData sheetId="8" refreshError="1"/>
      <sheetData sheetId="9" refreshError="1"/>
      <sheetData sheetId="10" refreshError="1"/>
      <sheetData sheetId="1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ètres"/>
      <sheetName val="Parametres"/>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totale2"/>
      <sheetName val="prov"/>
      <sheetName val="Parametres"/>
      <sheetName val="Contrôle_cohérence"/>
      <sheetName val="Synthèse res"/>
      <sheetName val="Analyse res"/>
      <sheetName val="Synthèse"/>
      <sheetName val="Analyse"/>
      <sheetName val="Total h. Fin"/>
      <sheetName val="Total dir"/>
      <sheetName val="debut"/>
      <sheetName val="ABN"/>
      <sheetName val="Autopark"/>
      <sheetName val="AVCO"/>
      <sheetName val="Bancomais"/>
      <sheetName val="Banco_Pastor"/>
      <sheetName val="Barclays"/>
      <sheetName val="CA"/>
      <sheetName val="BPLG"/>
      <sheetName val="Caja_Duero"/>
      <sheetName val="Caixa_Galicia"/>
      <sheetName val="Caixa_Girona"/>
      <sheetName val="Caja_Inmaculada"/>
      <sheetName val="Caja_Canarias"/>
      <sheetName val="Caixa_Tarragona"/>
      <sheetName val="Caixa_Terrasa"/>
      <sheetName val="Cetelem"/>
      <sheetName val="Carrefour"/>
      <sheetName val="Esfinge"/>
      <sheetName val="Eurocredito"/>
      <sheetName val="Fracciona"/>
      <sheetName val="Gallego"/>
      <sheetName val="GECB"/>
      <sheetName val="Many_cars"/>
      <sheetName val="Mercedes_Benz_1"/>
      <sheetName val="Mercedes_Benz_2"/>
      <sheetName val="Pastor_SF"/>
      <sheetName val="PSA"/>
      <sheetName val="UCI_1"/>
      <sheetName val="UCI_2"/>
      <sheetName val="VW_Finance"/>
      <sheetName val="VW_Bank"/>
      <sheetName val="Vodafone"/>
      <sheetName val="fin"/>
      <sheetName val="Modele"/>
      <sheetName val="BPLG_1"/>
      <sheetName val="BPLG_2"/>
      <sheetName val="Caixa_Terrasa_1"/>
      <sheetName val="Caixa_Terrasa_2"/>
      <sheetName val="Cetelem_1"/>
      <sheetName val="Cetelem_2"/>
      <sheetName val="Gallego_1"/>
      <sheetName val="Gallego_2"/>
      <sheetName val="Gallego_3"/>
      <sheetName val="PSA_1"/>
      <sheetName val="PSA_2"/>
      <sheetName val="PSA_3"/>
      <sheetName val="PSA_4"/>
      <sheetName val="VW_Finance_1"/>
      <sheetName val="VW_Finance_2"/>
      <sheetName val="T_ABN"/>
      <sheetName val="T_Autopark"/>
      <sheetName val="T_AVCO"/>
      <sheetName val="T_Bancomais"/>
      <sheetName val="T_Barclays"/>
      <sheetName val="T_Banco_Pastor"/>
      <sheetName val="T_BPLG_1"/>
      <sheetName val="T_BPLG_2"/>
      <sheetName val="T_CA"/>
      <sheetName val="T_Caja_Duero"/>
      <sheetName val="T_Caixa_Galicia"/>
      <sheetName val="T_Caixa_Girona"/>
      <sheetName val="T_Caja_Inmaculada"/>
      <sheetName val="T_Caja_Canarias"/>
      <sheetName val="T_Caixa_Tarragona"/>
      <sheetName val="T_Caixa_Terrasa_1"/>
      <sheetName val="T_Caixa_Terrasa_2"/>
      <sheetName val="T_Carrefour"/>
      <sheetName val="T_Cetelem_1"/>
      <sheetName val="T_Cetelem_2"/>
      <sheetName val="T_Eurocredito"/>
      <sheetName val="T_Esfinge"/>
      <sheetName val="T_Fracciona"/>
      <sheetName val="T_Gallego_1"/>
      <sheetName val="T_Gallego_2"/>
      <sheetName val="T_Gallego_3"/>
      <sheetName val="T_GECB"/>
      <sheetName val="T_Many_cars"/>
      <sheetName val="T_Mercedes_Benz_1"/>
      <sheetName val="T_Mercedes_Benz_2"/>
      <sheetName val="T_Pastor_SF"/>
      <sheetName val="T_PSA_1"/>
      <sheetName val="T_PSA_2"/>
      <sheetName val="T_PSA_3"/>
      <sheetName val="T_PSA_4"/>
      <sheetName val="T_UCI_1"/>
      <sheetName val="T_UCI_2"/>
      <sheetName val="T_VW_Finance_1"/>
      <sheetName val="T_VW_Finance_2"/>
      <sheetName val="T_VW_Bank"/>
      <sheetName val="T_Vodafone"/>
      <sheetName val="T_Modele"/>
      <sheetName val="Reporting PSA"/>
      <sheetName val="Reporting Eurocredito"/>
      <sheetName val="Reporting Cetelem"/>
      <sheetName val="Reporting Carrefour"/>
      <sheetName val="Réas"/>
      <sheetName val="PI"/>
      <sheetName val="data"/>
      <sheetName val="budget"/>
      <sheetName val="symbad"/>
      <sheetName val="CT totale"/>
      <sheetName val="res_arrete"/>
      <sheetName val="verif prov"/>
      <sheetName val="PPNA"/>
      <sheetName val="TABLAS"/>
      <sheetName val="PRIMAS"/>
      <sheetName val="SINIESTROS"/>
      <sheetName val="rbns"/>
      <sheetName val="Mercedes_Benz"/>
      <sheetName val="Fimestic_Mond_Mun"/>
      <sheetName val="AVCO_Axa"/>
      <sheetName val="Esfinge_Axa"/>
      <sheetName val="Eurocredito_Mond_Mun"/>
      <sheetName val="Smart"/>
      <sheetName val="UCI_ADE"/>
      <sheetName val="Caixa_Catalunya"/>
      <sheetName val="BANESTO ( SANTANDER SEGU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row r="2">
          <cell r="A2" t="str">
            <v>T_ABN-1-DC</v>
          </cell>
          <cell r="B2" t="str">
            <v>T_ABN</v>
          </cell>
          <cell r="C2">
            <v>1</v>
          </cell>
          <cell r="D2" t="str">
            <v>DC</v>
          </cell>
          <cell r="E2">
            <v>567526.64910766273</v>
          </cell>
          <cell r="F2">
            <v>610738.14503037452</v>
          </cell>
        </row>
        <row r="3">
          <cell r="A3" t="str">
            <v>T_ABN-1-RD</v>
          </cell>
          <cell r="B3" t="str">
            <v>T_ABN</v>
          </cell>
          <cell r="C3">
            <v>1</v>
          </cell>
          <cell r="D3" t="str">
            <v>RD</v>
          </cell>
          <cell r="E3">
            <v>0</v>
          </cell>
          <cell r="F3">
            <v>0</v>
          </cell>
        </row>
        <row r="4">
          <cell r="A4" t="str">
            <v>T_ABN-2-DC</v>
          </cell>
          <cell r="B4" t="str">
            <v>T_ABN</v>
          </cell>
          <cell r="C4">
            <v>2</v>
          </cell>
          <cell r="D4" t="str">
            <v>DC</v>
          </cell>
          <cell r="E4">
            <v>0</v>
          </cell>
          <cell r="F4">
            <v>0</v>
          </cell>
        </row>
        <row r="5">
          <cell r="A5" t="str">
            <v>T_ABN-2-RD</v>
          </cell>
          <cell r="B5" t="str">
            <v>T_ABN</v>
          </cell>
          <cell r="C5">
            <v>2</v>
          </cell>
          <cell r="D5" t="str">
            <v>RD</v>
          </cell>
          <cell r="E5">
            <v>5129.3282203439358</v>
          </cell>
          <cell r="F5">
            <v>5129.3282203439358</v>
          </cell>
        </row>
        <row r="6">
          <cell r="A6" t="str">
            <v>T_ABN-3-DC</v>
          </cell>
          <cell r="B6" t="str">
            <v>T_ABN</v>
          </cell>
          <cell r="C6">
            <v>3</v>
          </cell>
          <cell r="D6" t="str">
            <v>DC</v>
          </cell>
          <cell r="E6">
            <v>301628.94456783071</v>
          </cell>
          <cell r="F6">
            <v>369462.57707250881</v>
          </cell>
        </row>
        <row r="7">
          <cell r="A7" t="str">
            <v>T_ABN-3-RD</v>
          </cell>
          <cell r="B7" t="str">
            <v>T_ABN</v>
          </cell>
          <cell r="C7">
            <v>3</v>
          </cell>
          <cell r="D7" t="str">
            <v>RD</v>
          </cell>
          <cell r="E7">
            <v>0</v>
          </cell>
          <cell r="F7">
            <v>0</v>
          </cell>
        </row>
        <row r="8">
          <cell r="A8" t="str">
            <v>T_ABN-4-DC</v>
          </cell>
          <cell r="B8" t="str">
            <v>T_ABN</v>
          </cell>
          <cell r="C8">
            <v>4</v>
          </cell>
          <cell r="D8" t="str">
            <v>DC</v>
          </cell>
          <cell r="E8">
            <v>0</v>
          </cell>
          <cell r="F8">
            <v>0</v>
          </cell>
        </row>
        <row r="9">
          <cell r="A9" t="str">
            <v>T_ABN-4-RD</v>
          </cell>
          <cell r="B9" t="str">
            <v>T_ABN</v>
          </cell>
          <cell r="C9">
            <v>4</v>
          </cell>
          <cell r="D9" t="str">
            <v>RD</v>
          </cell>
          <cell r="E9">
            <v>10923.19382285633</v>
          </cell>
          <cell r="F9">
            <v>15084.410517277789</v>
          </cell>
        </row>
        <row r="10">
          <cell r="A10" t="str">
            <v>T_ABN-5-DC</v>
          </cell>
          <cell r="B10" t="str">
            <v>T_ABN</v>
          </cell>
          <cell r="C10">
            <v>5</v>
          </cell>
          <cell r="D10" t="str">
            <v>DC</v>
          </cell>
          <cell r="E10">
            <v>0</v>
          </cell>
          <cell r="F10">
            <v>0</v>
          </cell>
        </row>
        <row r="11">
          <cell r="A11" t="str">
            <v>T_ABN-5-RD</v>
          </cell>
          <cell r="B11" t="str">
            <v>T_ABN</v>
          </cell>
          <cell r="C11">
            <v>5</v>
          </cell>
          <cell r="D11" t="str">
            <v>RD</v>
          </cell>
          <cell r="E11">
            <v>0</v>
          </cell>
          <cell r="F11">
            <v>0</v>
          </cell>
        </row>
        <row r="12">
          <cell r="A12" t="str">
            <v>T_ABN-6-DC</v>
          </cell>
          <cell r="B12" t="str">
            <v>T_ABN</v>
          </cell>
          <cell r="C12">
            <v>6</v>
          </cell>
          <cell r="D12" t="str">
            <v>DC</v>
          </cell>
          <cell r="E12">
            <v>0</v>
          </cell>
          <cell r="F12">
            <v>0</v>
          </cell>
        </row>
        <row r="13">
          <cell r="A13" t="str">
            <v>T_ABN-6-RD</v>
          </cell>
          <cell r="B13" t="str">
            <v>T_ABN</v>
          </cell>
          <cell r="C13">
            <v>6</v>
          </cell>
          <cell r="D13" t="str">
            <v>RD</v>
          </cell>
          <cell r="E13">
            <v>0</v>
          </cell>
          <cell r="F13">
            <v>0</v>
          </cell>
        </row>
        <row r="14">
          <cell r="A14" t="str">
            <v>T_ABN-7-DC</v>
          </cell>
          <cell r="B14" t="str">
            <v>T_ABN</v>
          </cell>
          <cell r="C14">
            <v>7</v>
          </cell>
          <cell r="D14" t="str">
            <v>DC</v>
          </cell>
          <cell r="E14">
            <v>0</v>
          </cell>
          <cell r="F14">
            <v>0</v>
          </cell>
        </row>
        <row r="15">
          <cell r="A15" t="str">
            <v>T_ABN-7-RD</v>
          </cell>
          <cell r="B15" t="str">
            <v>T_ABN</v>
          </cell>
          <cell r="C15">
            <v>7</v>
          </cell>
          <cell r="D15" t="str">
            <v>RD</v>
          </cell>
          <cell r="E15">
            <v>0</v>
          </cell>
          <cell r="F15">
            <v>0</v>
          </cell>
        </row>
        <row r="16">
          <cell r="A16" t="str">
            <v>T_ABN-8-DC</v>
          </cell>
          <cell r="B16" t="str">
            <v>T_ABN</v>
          </cell>
          <cell r="C16">
            <v>8</v>
          </cell>
          <cell r="D16" t="str">
            <v>DC</v>
          </cell>
          <cell r="E16">
            <v>0</v>
          </cell>
          <cell r="F16">
            <v>0</v>
          </cell>
        </row>
        <row r="17">
          <cell r="A17" t="str">
            <v>T_ABN-8-RD</v>
          </cell>
          <cell r="B17" t="str">
            <v>T_ABN</v>
          </cell>
          <cell r="C17">
            <v>8</v>
          </cell>
          <cell r="D17" t="str">
            <v>RD</v>
          </cell>
          <cell r="E17">
            <v>0</v>
          </cell>
          <cell r="F17">
            <v>0</v>
          </cell>
        </row>
        <row r="18">
          <cell r="A18" t="str">
            <v>T_Autopark-1-DC</v>
          </cell>
          <cell r="B18" t="str">
            <v>T_Autopark</v>
          </cell>
          <cell r="C18">
            <v>1</v>
          </cell>
          <cell r="D18" t="str">
            <v>DC</v>
          </cell>
          <cell r="E18">
            <v>7860.5545359248244</v>
          </cell>
          <cell r="F18">
            <v>12763.075919178051</v>
          </cell>
        </row>
        <row r="19">
          <cell r="A19" t="str">
            <v>T_Autopark-1-RD</v>
          </cell>
          <cell r="B19" t="str">
            <v>T_Autopark</v>
          </cell>
          <cell r="C19">
            <v>1</v>
          </cell>
          <cell r="D19" t="str">
            <v>RD</v>
          </cell>
          <cell r="E19">
            <v>0</v>
          </cell>
          <cell r="F19">
            <v>0</v>
          </cell>
        </row>
        <row r="20">
          <cell r="A20" t="str">
            <v>T_Autopark-2-DC</v>
          </cell>
          <cell r="B20" t="str">
            <v>T_Autopark</v>
          </cell>
          <cell r="C20">
            <v>2</v>
          </cell>
          <cell r="D20" t="str">
            <v>DC</v>
          </cell>
          <cell r="E20">
            <v>1853.3613007546487</v>
          </cell>
          <cell r="F20">
            <v>1339.4486671232844</v>
          </cell>
        </row>
        <row r="21">
          <cell r="A21" t="str">
            <v>T_Autopark-2-RD</v>
          </cell>
          <cell r="B21" t="str">
            <v>T_Autopark</v>
          </cell>
          <cell r="C21">
            <v>2</v>
          </cell>
          <cell r="D21" t="str">
            <v>RD</v>
          </cell>
          <cell r="E21">
            <v>4530.8094115068379</v>
          </cell>
          <cell r="F21">
            <v>3020.5396076712254</v>
          </cell>
        </row>
        <row r="22">
          <cell r="A22" t="str">
            <v>T_Autopark-3-DC</v>
          </cell>
          <cell r="B22" t="str">
            <v>T_Autopark</v>
          </cell>
          <cell r="C22">
            <v>3</v>
          </cell>
          <cell r="D22" t="str">
            <v>DC</v>
          </cell>
          <cell r="E22">
            <v>0</v>
          </cell>
          <cell r="F22">
            <v>0</v>
          </cell>
        </row>
        <row r="23">
          <cell r="A23" t="str">
            <v>T_Autopark-3-RD</v>
          </cell>
          <cell r="B23" t="str">
            <v>T_Autopark</v>
          </cell>
          <cell r="C23">
            <v>3</v>
          </cell>
          <cell r="D23" t="str">
            <v>RD</v>
          </cell>
          <cell r="E23">
            <v>0</v>
          </cell>
          <cell r="F23">
            <v>0</v>
          </cell>
        </row>
        <row r="24">
          <cell r="A24" t="str">
            <v>T_Autopark-4-DC</v>
          </cell>
          <cell r="B24" t="str">
            <v>T_Autopark</v>
          </cell>
          <cell r="C24">
            <v>4</v>
          </cell>
          <cell r="D24" t="str">
            <v>DC</v>
          </cell>
          <cell r="E24">
            <v>0</v>
          </cell>
          <cell r="F24">
            <v>0</v>
          </cell>
        </row>
        <row r="25">
          <cell r="A25" t="str">
            <v>T_Autopark-4-RD</v>
          </cell>
          <cell r="B25" t="str">
            <v>T_Autopark</v>
          </cell>
          <cell r="C25">
            <v>4</v>
          </cell>
          <cell r="D25" t="str">
            <v>RD</v>
          </cell>
          <cell r="E25">
            <v>0</v>
          </cell>
          <cell r="F25">
            <v>0</v>
          </cell>
        </row>
        <row r="26">
          <cell r="A26" t="str">
            <v>T_Autopark-5-DC</v>
          </cell>
          <cell r="B26" t="str">
            <v>T_Autopark</v>
          </cell>
          <cell r="C26">
            <v>5</v>
          </cell>
          <cell r="D26" t="str">
            <v>DC</v>
          </cell>
          <cell r="E26">
            <v>0</v>
          </cell>
          <cell r="F26">
            <v>0</v>
          </cell>
        </row>
        <row r="27">
          <cell r="A27" t="str">
            <v>T_Autopark-5-RD</v>
          </cell>
          <cell r="B27" t="str">
            <v>T_Autopark</v>
          </cell>
          <cell r="C27">
            <v>5</v>
          </cell>
          <cell r="D27" t="str">
            <v>RD</v>
          </cell>
          <cell r="E27">
            <v>0</v>
          </cell>
          <cell r="F27">
            <v>0</v>
          </cell>
        </row>
        <row r="28">
          <cell r="A28" t="str">
            <v>T_Autopark-6-DC</v>
          </cell>
          <cell r="B28" t="str">
            <v>T_Autopark</v>
          </cell>
          <cell r="C28">
            <v>6</v>
          </cell>
          <cell r="D28" t="str">
            <v>DC</v>
          </cell>
          <cell r="E28">
            <v>0</v>
          </cell>
          <cell r="F28">
            <v>0</v>
          </cell>
        </row>
        <row r="29">
          <cell r="A29" t="str">
            <v>T_Autopark-6-RD</v>
          </cell>
          <cell r="B29" t="str">
            <v>T_Autopark</v>
          </cell>
          <cell r="C29">
            <v>6</v>
          </cell>
          <cell r="D29" t="str">
            <v>RD</v>
          </cell>
          <cell r="E29">
            <v>0</v>
          </cell>
          <cell r="F29">
            <v>0</v>
          </cell>
        </row>
        <row r="30">
          <cell r="A30" t="str">
            <v>T_Autopark-7-DC</v>
          </cell>
          <cell r="B30" t="str">
            <v>T_Autopark</v>
          </cell>
          <cell r="C30">
            <v>7</v>
          </cell>
          <cell r="D30" t="str">
            <v>DC</v>
          </cell>
          <cell r="E30">
            <v>0</v>
          </cell>
          <cell r="F30">
            <v>0</v>
          </cell>
        </row>
        <row r="31">
          <cell r="A31" t="str">
            <v>T_Autopark-7-RD</v>
          </cell>
          <cell r="B31" t="str">
            <v>T_Autopark</v>
          </cell>
          <cell r="C31">
            <v>7</v>
          </cell>
          <cell r="D31" t="str">
            <v>RD</v>
          </cell>
          <cell r="E31">
            <v>0</v>
          </cell>
          <cell r="F31">
            <v>0</v>
          </cell>
        </row>
        <row r="32">
          <cell r="A32" t="str">
            <v>T_Autopark-8-DC</v>
          </cell>
          <cell r="B32" t="str">
            <v>T_Autopark</v>
          </cell>
          <cell r="C32">
            <v>8</v>
          </cell>
          <cell r="D32" t="str">
            <v>DC</v>
          </cell>
          <cell r="E32">
            <v>0</v>
          </cell>
          <cell r="F32">
            <v>0</v>
          </cell>
        </row>
        <row r="33">
          <cell r="A33" t="str">
            <v>T_Autopark-8-RD</v>
          </cell>
          <cell r="B33" t="str">
            <v>T_Autopark</v>
          </cell>
          <cell r="C33">
            <v>8</v>
          </cell>
          <cell r="D33" t="str">
            <v>RD</v>
          </cell>
          <cell r="E33">
            <v>0</v>
          </cell>
          <cell r="F33">
            <v>0</v>
          </cell>
        </row>
        <row r="34">
          <cell r="A34" t="str">
            <v>T_AVCO-1-DC</v>
          </cell>
          <cell r="B34" t="str">
            <v>T_AVCO</v>
          </cell>
          <cell r="C34">
            <v>1</v>
          </cell>
          <cell r="D34" t="str">
            <v>DC</v>
          </cell>
          <cell r="E34">
            <v>33214.440856197776</v>
          </cell>
          <cell r="F34">
            <v>23119.819644745865</v>
          </cell>
        </row>
        <row r="35">
          <cell r="A35" t="str">
            <v>T_AVCO-1-RD</v>
          </cell>
          <cell r="B35" t="str">
            <v>T_AVCO</v>
          </cell>
          <cell r="C35">
            <v>1</v>
          </cell>
          <cell r="D35" t="str">
            <v>RD</v>
          </cell>
          <cell r="E35">
            <v>50127.803024343579</v>
          </cell>
          <cell r="F35">
            <v>28863.377285053797</v>
          </cell>
        </row>
        <row r="36">
          <cell r="A36" t="str">
            <v>T_AVCO-2-DC</v>
          </cell>
          <cell r="B36" t="str">
            <v>T_AVCO</v>
          </cell>
          <cell r="C36">
            <v>2</v>
          </cell>
          <cell r="D36" t="str">
            <v>DC</v>
          </cell>
          <cell r="E36">
            <v>0</v>
          </cell>
          <cell r="F36">
            <v>0</v>
          </cell>
        </row>
        <row r="37">
          <cell r="A37" t="str">
            <v>T_AVCO-2-RD</v>
          </cell>
          <cell r="B37" t="str">
            <v>T_AVCO</v>
          </cell>
          <cell r="C37">
            <v>2</v>
          </cell>
          <cell r="D37" t="str">
            <v>RD</v>
          </cell>
          <cell r="E37">
            <v>0</v>
          </cell>
          <cell r="F37">
            <v>0</v>
          </cell>
        </row>
        <row r="38">
          <cell r="A38" t="str">
            <v>T_AVCO-3-DC</v>
          </cell>
          <cell r="B38" t="str">
            <v>T_AVCO</v>
          </cell>
          <cell r="C38">
            <v>3</v>
          </cell>
          <cell r="D38" t="str">
            <v>DC</v>
          </cell>
          <cell r="E38">
            <v>874.54308087723621</v>
          </cell>
          <cell r="F38">
            <v>260.77227648401828</v>
          </cell>
        </row>
        <row r="39">
          <cell r="A39" t="str">
            <v>T_AVCO-3-RD</v>
          </cell>
          <cell r="B39" t="str">
            <v>T_AVCO</v>
          </cell>
          <cell r="C39">
            <v>3</v>
          </cell>
          <cell r="D39" t="str">
            <v>RD</v>
          </cell>
          <cell r="E39">
            <v>0</v>
          </cell>
          <cell r="F39">
            <v>0</v>
          </cell>
        </row>
        <row r="40">
          <cell r="A40" t="str">
            <v>T_AVCO-4-DC</v>
          </cell>
          <cell r="B40" t="str">
            <v>T_AVCO</v>
          </cell>
          <cell r="C40">
            <v>4</v>
          </cell>
          <cell r="D40" t="str">
            <v>DC</v>
          </cell>
          <cell r="E40">
            <v>0</v>
          </cell>
          <cell r="F40">
            <v>0</v>
          </cell>
        </row>
        <row r="41">
          <cell r="A41" t="str">
            <v>T_AVCO-4-RD</v>
          </cell>
          <cell r="B41" t="str">
            <v>T_AVCO</v>
          </cell>
          <cell r="C41">
            <v>4</v>
          </cell>
          <cell r="D41" t="str">
            <v>RD</v>
          </cell>
          <cell r="E41">
            <v>0</v>
          </cell>
          <cell r="F41">
            <v>0</v>
          </cell>
        </row>
        <row r="42">
          <cell r="A42" t="str">
            <v>T_AVCO-5-DC</v>
          </cell>
          <cell r="B42" t="str">
            <v>T_AVCO</v>
          </cell>
          <cell r="C42">
            <v>5</v>
          </cell>
          <cell r="D42" t="str">
            <v>DC</v>
          </cell>
          <cell r="E42">
            <v>188557.56797098278</v>
          </cell>
          <cell r="F42">
            <v>275189.61824656482</v>
          </cell>
        </row>
        <row r="43">
          <cell r="A43" t="str">
            <v>T_AVCO-5-RD</v>
          </cell>
          <cell r="B43" t="str">
            <v>T_AVCO</v>
          </cell>
          <cell r="C43">
            <v>5</v>
          </cell>
          <cell r="D43" t="str">
            <v>RD</v>
          </cell>
          <cell r="E43">
            <v>224185.00152917483</v>
          </cell>
          <cell r="F43">
            <v>274003.89075788046</v>
          </cell>
        </row>
        <row r="44">
          <cell r="A44" t="str">
            <v>T_AVCO-6-DC</v>
          </cell>
          <cell r="B44" t="str">
            <v>T_AVCO</v>
          </cell>
          <cell r="C44">
            <v>6</v>
          </cell>
          <cell r="D44" t="str">
            <v>DC</v>
          </cell>
          <cell r="E44">
            <v>0</v>
          </cell>
          <cell r="F44">
            <v>0</v>
          </cell>
        </row>
        <row r="45">
          <cell r="A45" t="str">
            <v>T_AVCO-6-RD</v>
          </cell>
          <cell r="B45" t="str">
            <v>T_AVCO</v>
          </cell>
          <cell r="C45">
            <v>6</v>
          </cell>
          <cell r="D45" t="str">
            <v>RD</v>
          </cell>
          <cell r="E45">
            <v>0</v>
          </cell>
          <cell r="F45">
            <v>0</v>
          </cell>
        </row>
        <row r="46">
          <cell r="A46" t="str">
            <v>T_AVCO-7-DC</v>
          </cell>
          <cell r="B46" t="str">
            <v>T_AVCO</v>
          </cell>
          <cell r="C46">
            <v>7</v>
          </cell>
          <cell r="D46" t="str">
            <v>DC</v>
          </cell>
          <cell r="E46">
            <v>506616.93203007017</v>
          </cell>
          <cell r="F46">
            <v>986841.73867809214</v>
          </cell>
        </row>
        <row r="47">
          <cell r="A47" t="str">
            <v>T_AVCO-7-RD</v>
          </cell>
          <cell r="B47" t="str">
            <v>T_AVCO</v>
          </cell>
          <cell r="C47">
            <v>7</v>
          </cell>
          <cell r="D47" t="str">
            <v>RD</v>
          </cell>
          <cell r="E47">
            <v>0</v>
          </cell>
          <cell r="F47">
            <v>0</v>
          </cell>
        </row>
        <row r="48">
          <cell r="A48" t="str">
            <v>T_AVCO-8-DC</v>
          </cell>
          <cell r="B48" t="str">
            <v>T_AVCO</v>
          </cell>
          <cell r="C48">
            <v>8</v>
          </cell>
          <cell r="D48" t="str">
            <v>DC</v>
          </cell>
          <cell r="E48">
            <v>208553.07495263906</v>
          </cell>
          <cell r="F48">
            <v>382341.53119109024</v>
          </cell>
        </row>
        <row r="49">
          <cell r="A49" t="str">
            <v>T_AVCO-8-RD</v>
          </cell>
          <cell r="B49" t="str">
            <v>T_AVCO</v>
          </cell>
          <cell r="C49">
            <v>8</v>
          </cell>
          <cell r="D49" t="str">
            <v>RD</v>
          </cell>
          <cell r="E49">
            <v>276882.58552730945</v>
          </cell>
          <cell r="F49">
            <v>415323.87829096412</v>
          </cell>
        </row>
        <row r="50">
          <cell r="A50" t="str">
            <v>T_Bancomais-1-DC</v>
          </cell>
          <cell r="B50" t="str">
            <v>T_Bancomais</v>
          </cell>
          <cell r="C50">
            <v>1</v>
          </cell>
          <cell r="D50" t="str">
            <v>DC</v>
          </cell>
          <cell r="E50">
            <v>0</v>
          </cell>
          <cell r="F50">
            <v>0</v>
          </cell>
        </row>
        <row r="51">
          <cell r="A51" t="str">
            <v>T_Bancomais-1-RD</v>
          </cell>
          <cell r="B51" t="str">
            <v>T_Bancomais</v>
          </cell>
          <cell r="C51">
            <v>1</v>
          </cell>
          <cell r="D51" t="str">
            <v>RD</v>
          </cell>
          <cell r="E51">
            <v>0</v>
          </cell>
          <cell r="F51">
            <v>0</v>
          </cell>
        </row>
        <row r="52">
          <cell r="A52" t="str">
            <v>T_Bancomais-2-DC</v>
          </cell>
          <cell r="B52" t="str">
            <v>T_Bancomais</v>
          </cell>
          <cell r="C52">
            <v>2</v>
          </cell>
          <cell r="D52" t="str">
            <v>DC</v>
          </cell>
          <cell r="E52">
            <v>0</v>
          </cell>
          <cell r="F52">
            <v>0</v>
          </cell>
        </row>
        <row r="53">
          <cell r="A53" t="str">
            <v>T_Bancomais-2-RD</v>
          </cell>
          <cell r="B53" t="str">
            <v>T_Bancomais</v>
          </cell>
          <cell r="C53">
            <v>2</v>
          </cell>
          <cell r="D53" t="str">
            <v>RD</v>
          </cell>
          <cell r="E53">
            <v>127956.53661466976</v>
          </cell>
          <cell r="F53">
            <v>156391.32252904086</v>
          </cell>
        </row>
        <row r="54">
          <cell r="A54" t="str">
            <v>T_Bancomais-3-DC</v>
          </cell>
          <cell r="B54" t="str">
            <v>T_Bancomais</v>
          </cell>
          <cell r="C54">
            <v>3</v>
          </cell>
          <cell r="D54" t="str">
            <v>DC</v>
          </cell>
          <cell r="E54">
            <v>0</v>
          </cell>
          <cell r="F54">
            <v>0</v>
          </cell>
        </row>
        <row r="55">
          <cell r="A55" t="str">
            <v>T_Bancomais-3-RD</v>
          </cell>
          <cell r="B55" t="str">
            <v>T_Bancomais</v>
          </cell>
          <cell r="C55">
            <v>3</v>
          </cell>
          <cell r="D55" t="str">
            <v>RD</v>
          </cell>
          <cell r="E55">
            <v>0</v>
          </cell>
          <cell r="F55">
            <v>0</v>
          </cell>
        </row>
        <row r="56">
          <cell r="A56" t="str">
            <v>T_Bancomais-4-DC</v>
          </cell>
          <cell r="B56" t="str">
            <v>T_Bancomais</v>
          </cell>
          <cell r="C56">
            <v>4</v>
          </cell>
          <cell r="D56" t="str">
            <v>DC</v>
          </cell>
          <cell r="E56">
            <v>0</v>
          </cell>
          <cell r="F56">
            <v>0</v>
          </cell>
        </row>
        <row r="57">
          <cell r="A57" t="str">
            <v>T_Bancomais-4-RD</v>
          </cell>
          <cell r="B57" t="str">
            <v>T_Bancomais</v>
          </cell>
          <cell r="C57">
            <v>4</v>
          </cell>
          <cell r="D57" t="str">
            <v>RD</v>
          </cell>
          <cell r="E57">
            <v>0</v>
          </cell>
          <cell r="F57">
            <v>0</v>
          </cell>
        </row>
        <row r="58">
          <cell r="A58" t="str">
            <v>T_Bancomais-5-DC</v>
          </cell>
          <cell r="B58" t="str">
            <v>T_Bancomais</v>
          </cell>
          <cell r="C58">
            <v>5</v>
          </cell>
          <cell r="D58" t="str">
            <v>DC</v>
          </cell>
          <cell r="E58">
            <v>0</v>
          </cell>
          <cell r="F58">
            <v>0</v>
          </cell>
        </row>
        <row r="59">
          <cell r="A59" t="str">
            <v>T_Bancomais-5-RD</v>
          </cell>
          <cell r="B59" t="str">
            <v>T_Bancomais</v>
          </cell>
          <cell r="C59">
            <v>5</v>
          </cell>
          <cell r="D59" t="str">
            <v>RD</v>
          </cell>
          <cell r="E59">
            <v>0</v>
          </cell>
          <cell r="F59">
            <v>0</v>
          </cell>
        </row>
        <row r="60">
          <cell r="A60" t="str">
            <v>T_Bancomais-6-DC</v>
          </cell>
          <cell r="B60" t="str">
            <v>T_Bancomais</v>
          </cell>
          <cell r="C60">
            <v>6</v>
          </cell>
          <cell r="D60" t="str">
            <v>DC</v>
          </cell>
          <cell r="E60">
            <v>0</v>
          </cell>
          <cell r="F60">
            <v>0</v>
          </cell>
        </row>
        <row r="61">
          <cell r="A61" t="str">
            <v>T_Bancomais-6-RD</v>
          </cell>
          <cell r="B61" t="str">
            <v>T_Bancomais</v>
          </cell>
          <cell r="C61">
            <v>6</v>
          </cell>
          <cell r="D61" t="str">
            <v>RD</v>
          </cell>
          <cell r="E61">
            <v>0</v>
          </cell>
          <cell r="F61">
            <v>0</v>
          </cell>
        </row>
        <row r="62">
          <cell r="A62" t="str">
            <v>T_Bancomais-7-DC</v>
          </cell>
          <cell r="B62" t="str">
            <v>T_Bancomais</v>
          </cell>
          <cell r="C62">
            <v>7</v>
          </cell>
          <cell r="D62" t="str">
            <v>DC</v>
          </cell>
          <cell r="E62">
            <v>0</v>
          </cell>
          <cell r="F62">
            <v>0</v>
          </cell>
        </row>
        <row r="63">
          <cell r="A63" t="str">
            <v>T_Bancomais-7-RD</v>
          </cell>
          <cell r="B63" t="str">
            <v>T_Bancomais</v>
          </cell>
          <cell r="C63">
            <v>7</v>
          </cell>
          <cell r="D63" t="str">
            <v>RD</v>
          </cell>
          <cell r="E63">
            <v>0</v>
          </cell>
          <cell r="F63">
            <v>0</v>
          </cell>
        </row>
        <row r="64">
          <cell r="A64" t="str">
            <v>T_Bancomais-8-DC</v>
          </cell>
          <cell r="B64" t="str">
            <v>T_Bancomais</v>
          </cell>
          <cell r="C64">
            <v>8</v>
          </cell>
          <cell r="D64" t="str">
            <v>DC</v>
          </cell>
          <cell r="E64">
            <v>0</v>
          </cell>
          <cell r="F64">
            <v>0</v>
          </cell>
        </row>
        <row r="65">
          <cell r="A65" t="str">
            <v>T_Bancomais-8-RD</v>
          </cell>
          <cell r="B65" t="str">
            <v>T_Bancomais</v>
          </cell>
          <cell r="C65">
            <v>8</v>
          </cell>
          <cell r="D65" t="str">
            <v>RD</v>
          </cell>
          <cell r="E65">
            <v>0</v>
          </cell>
          <cell r="F65">
            <v>0</v>
          </cell>
        </row>
        <row r="66">
          <cell r="A66" t="str">
            <v>T_Barclays-1-DC</v>
          </cell>
          <cell r="B66" t="str">
            <v>T_Barclays</v>
          </cell>
          <cell r="C66">
            <v>1</v>
          </cell>
          <cell r="D66" t="str">
            <v>DC</v>
          </cell>
          <cell r="E66">
            <v>0</v>
          </cell>
          <cell r="F66">
            <v>0</v>
          </cell>
        </row>
        <row r="67">
          <cell r="A67" t="str">
            <v>T_Barclays-1-RD</v>
          </cell>
          <cell r="B67" t="str">
            <v>T_Barclays</v>
          </cell>
          <cell r="C67">
            <v>1</v>
          </cell>
          <cell r="D67" t="str">
            <v>RD</v>
          </cell>
          <cell r="E67">
            <v>247.4671803652968</v>
          </cell>
          <cell r="F67">
            <v>247.4671803652968</v>
          </cell>
        </row>
        <row r="68">
          <cell r="A68" t="str">
            <v>T_Barclays-2-DC</v>
          </cell>
          <cell r="B68" t="str">
            <v>T_Barclays</v>
          </cell>
          <cell r="C68">
            <v>2</v>
          </cell>
          <cell r="D68" t="str">
            <v>DC</v>
          </cell>
          <cell r="E68">
            <v>0</v>
          </cell>
          <cell r="F68">
            <v>0</v>
          </cell>
        </row>
        <row r="69">
          <cell r="A69" t="str">
            <v>T_Barclays-2-RD</v>
          </cell>
          <cell r="B69" t="str">
            <v>T_Barclays</v>
          </cell>
          <cell r="C69">
            <v>2</v>
          </cell>
          <cell r="D69" t="str">
            <v>RD</v>
          </cell>
          <cell r="E69">
            <v>0</v>
          </cell>
          <cell r="F69">
            <v>0</v>
          </cell>
        </row>
        <row r="70">
          <cell r="A70" t="str">
            <v>T_Barclays-3-DC</v>
          </cell>
          <cell r="B70" t="str">
            <v>T_Barclays</v>
          </cell>
          <cell r="C70">
            <v>3</v>
          </cell>
          <cell r="D70" t="str">
            <v>DC</v>
          </cell>
          <cell r="E70">
            <v>0</v>
          </cell>
          <cell r="F70">
            <v>0</v>
          </cell>
        </row>
        <row r="71">
          <cell r="A71" t="str">
            <v>T_Barclays-3-RD</v>
          </cell>
          <cell r="B71" t="str">
            <v>T_Barclays</v>
          </cell>
          <cell r="C71">
            <v>3</v>
          </cell>
          <cell r="D71" t="str">
            <v>RD</v>
          </cell>
          <cell r="E71">
            <v>0</v>
          </cell>
          <cell r="F71">
            <v>0</v>
          </cell>
        </row>
        <row r="72">
          <cell r="A72" t="str">
            <v>T_Barclays-4-DC</v>
          </cell>
          <cell r="B72" t="str">
            <v>T_Barclays</v>
          </cell>
          <cell r="C72">
            <v>4</v>
          </cell>
          <cell r="D72" t="str">
            <v>DC</v>
          </cell>
          <cell r="E72">
            <v>0</v>
          </cell>
          <cell r="F72">
            <v>0</v>
          </cell>
        </row>
        <row r="73">
          <cell r="A73" t="str">
            <v>T_Barclays-4-RD</v>
          </cell>
          <cell r="B73" t="str">
            <v>T_Barclays</v>
          </cell>
          <cell r="C73">
            <v>4</v>
          </cell>
          <cell r="D73" t="str">
            <v>RD</v>
          </cell>
          <cell r="E73">
            <v>0</v>
          </cell>
          <cell r="F73">
            <v>0</v>
          </cell>
        </row>
        <row r="74">
          <cell r="A74" t="str">
            <v>T_Barclays-5-DC</v>
          </cell>
          <cell r="B74" t="str">
            <v>T_Barclays</v>
          </cell>
          <cell r="C74">
            <v>5</v>
          </cell>
          <cell r="D74" t="str">
            <v>DC</v>
          </cell>
          <cell r="E74">
            <v>0</v>
          </cell>
          <cell r="F74">
            <v>0</v>
          </cell>
        </row>
        <row r="75">
          <cell r="A75" t="str">
            <v>T_Barclays-5-RD</v>
          </cell>
          <cell r="B75" t="str">
            <v>T_Barclays</v>
          </cell>
          <cell r="C75">
            <v>5</v>
          </cell>
          <cell r="D75" t="str">
            <v>RD</v>
          </cell>
          <cell r="E75">
            <v>0</v>
          </cell>
          <cell r="F75">
            <v>0</v>
          </cell>
        </row>
        <row r="76">
          <cell r="A76" t="str">
            <v>T_Barclays-6-DC</v>
          </cell>
          <cell r="B76" t="str">
            <v>T_Barclays</v>
          </cell>
          <cell r="C76">
            <v>6</v>
          </cell>
          <cell r="D76" t="str">
            <v>DC</v>
          </cell>
          <cell r="E76">
            <v>0</v>
          </cell>
          <cell r="F76">
            <v>0</v>
          </cell>
        </row>
        <row r="77">
          <cell r="A77" t="str">
            <v>T_Barclays-6-RD</v>
          </cell>
          <cell r="B77" t="str">
            <v>T_Barclays</v>
          </cell>
          <cell r="C77">
            <v>6</v>
          </cell>
          <cell r="D77" t="str">
            <v>RD</v>
          </cell>
          <cell r="E77">
            <v>0</v>
          </cell>
          <cell r="F77">
            <v>0</v>
          </cell>
        </row>
        <row r="78">
          <cell r="A78" t="str">
            <v>T_Barclays-7-DC</v>
          </cell>
          <cell r="B78" t="str">
            <v>T_Barclays</v>
          </cell>
          <cell r="C78">
            <v>7</v>
          </cell>
          <cell r="D78" t="str">
            <v>DC</v>
          </cell>
          <cell r="E78">
            <v>0</v>
          </cell>
          <cell r="F78">
            <v>0</v>
          </cell>
        </row>
        <row r="79">
          <cell r="A79" t="str">
            <v>T_Barclays-7-RD</v>
          </cell>
          <cell r="B79" t="str">
            <v>T_Barclays</v>
          </cell>
          <cell r="C79">
            <v>7</v>
          </cell>
          <cell r="D79" t="str">
            <v>RD</v>
          </cell>
          <cell r="E79">
            <v>0</v>
          </cell>
          <cell r="F79">
            <v>0</v>
          </cell>
        </row>
        <row r="80">
          <cell r="A80" t="str">
            <v>T_Barclays-8-DC</v>
          </cell>
          <cell r="B80" t="str">
            <v>T_Barclays</v>
          </cell>
          <cell r="C80">
            <v>8</v>
          </cell>
          <cell r="D80" t="str">
            <v>DC</v>
          </cell>
          <cell r="E80">
            <v>0</v>
          </cell>
          <cell r="F80">
            <v>0</v>
          </cell>
        </row>
        <row r="81">
          <cell r="A81" t="str">
            <v>T_Barclays-8-RD</v>
          </cell>
          <cell r="B81" t="str">
            <v>T_Barclays</v>
          </cell>
          <cell r="C81">
            <v>8</v>
          </cell>
          <cell r="D81" t="str">
            <v>RD</v>
          </cell>
          <cell r="E81">
            <v>0</v>
          </cell>
          <cell r="F81">
            <v>0</v>
          </cell>
        </row>
        <row r="82">
          <cell r="A82" t="str">
            <v>T_Banco_Pastor-1-DC</v>
          </cell>
          <cell r="B82" t="str">
            <v>T_Banco_Pastor</v>
          </cell>
          <cell r="C82">
            <v>1</v>
          </cell>
          <cell r="D82" t="str">
            <v>DC</v>
          </cell>
          <cell r="E82">
            <v>0</v>
          </cell>
          <cell r="F82">
            <v>0</v>
          </cell>
        </row>
        <row r="83">
          <cell r="A83" t="str">
            <v>T_Banco_Pastor-1-RD</v>
          </cell>
          <cell r="B83" t="str">
            <v>T_Banco_Pastor</v>
          </cell>
          <cell r="C83">
            <v>1</v>
          </cell>
          <cell r="D83" t="str">
            <v>RD</v>
          </cell>
          <cell r="E83">
            <v>964141.54001183575</v>
          </cell>
          <cell r="F83">
            <v>642761.02667455701</v>
          </cell>
        </row>
        <row r="84">
          <cell r="A84" t="str">
            <v>T_Banco_Pastor-2-DC</v>
          </cell>
          <cell r="B84" t="str">
            <v>T_Banco_Pastor</v>
          </cell>
          <cell r="C84">
            <v>2</v>
          </cell>
          <cell r="D84" t="str">
            <v>DC</v>
          </cell>
          <cell r="E84">
            <v>0</v>
          </cell>
          <cell r="F84">
            <v>0</v>
          </cell>
        </row>
        <row r="85">
          <cell r="A85" t="str">
            <v>T_Banco_Pastor-2-RD</v>
          </cell>
          <cell r="B85" t="str">
            <v>T_Banco_Pastor</v>
          </cell>
          <cell r="C85">
            <v>2</v>
          </cell>
          <cell r="D85" t="str">
            <v>RD</v>
          </cell>
          <cell r="E85">
            <v>1500229.9095217716</v>
          </cell>
          <cell r="F85">
            <v>1000153.2730145144</v>
          </cell>
        </row>
        <row r="86">
          <cell r="A86" t="str">
            <v>T_Banco_Pastor-3-DC</v>
          </cell>
          <cell r="B86" t="str">
            <v>T_Banco_Pastor</v>
          </cell>
          <cell r="C86">
            <v>3</v>
          </cell>
          <cell r="D86" t="str">
            <v>DC</v>
          </cell>
          <cell r="E86">
            <v>0</v>
          </cell>
          <cell r="F86">
            <v>0</v>
          </cell>
        </row>
        <row r="87">
          <cell r="A87" t="str">
            <v>T_Banco_Pastor-3-RD</v>
          </cell>
          <cell r="B87" t="str">
            <v>T_Banco_Pastor</v>
          </cell>
          <cell r="C87">
            <v>3</v>
          </cell>
          <cell r="D87" t="str">
            <v>RD</v>
          </cell>
          <cell r="E87">
            <v>0</v>
          </cell>
          <cell r="F87">
            <v>0</v>
          </cell>
        </row>
        <row r="88">
          <cell r="A88" t="str">
            <v>T_Banco_Pastor-4-DC</v>
          </cell>
          <cell r="B88" t="str">
            <v>T_Banco_Pastor</v>
          </cell>
          <cell r="C88">
            <v>4</v>
          </cell>
          <cell r="D88" t="str">
            <v>DC</v>
          </cell>
          <cell r="E88">
            <v>0</v>
          </cell>
          <cell r="F88">
            <v>0</v>
          </cell>
        </row>
        <row r="89">
          <cell r="A89" t="str">
            <v>T_Banco_Pastor-4-RD</v>
          </cell>
          <cell r="B89" t="str">
            <v>T_Banco_Pastor</v>
          </cell>
          <cell r="C89">
            <v>4</v>
          </cell>
          <cell r="D89" t="str">
            <v>RD</v>
          </cell>
          <cell r="E89">
            <v>0</v>
          </cell>
          <cell r="F89">
            <v>0</v>
          </cell>
        </row>
        <row r="90">
          <cell r="A90" t="str">
            <v>T_Banco_Pastor-5-DC</v>
          </cell>
          <cell r="B90" t="str">
            <v>T_Banco_Pastor</v>
          </cell>
          <cell r="C90">
            <v>5</v>
          </cell>
          <cell r="D90" t="str">
            <v>DC</v>
          </cell>
          <cell r="E90">
            <v>0</v>
          </cell>
          <cell r="F90">
            <v>0</v>
          </cell>
        </row>
        <row r="91">
          <cell r="A91" t="str">
            <v>T_Banco_Pastor-5-RD</v>
          </cell>
          <cell r="B91" t="str">
            <v>T_Banco_Pastor</v>
          </cell>
          <cell r="C91">
            <v>5</v>
          </cell>
          <cell r="D91" t="str">
            <v>RD</v>
          </cell>
          <cell r="E91">
            <v>0</v>
          </cell>
          <cell r="F91">
            <v>0</v>
          </cell>
        </row>
        <row r="92">
          <cell r="A92" t="str">
            <v>T_Banco_Pastor-6-DC</v>
          </cell>
          <cell r="B92" t="str">
            <v>T_Banco_Pastor</v>
          </cell>
          <cell r="C92">
            <v>6</v>
          </cell>
          <cell r="D92" t="str">
            <v>DC</v>
          </cell>
          <cell r="E92">
            <v>0</v>
          </cell>
          <cell r="F92">
            <v>0</v>
          </cell>
        </row>
        <row r="93">
          <cell r="A93" t="str">
            <v>T_Banco_Pastor-6-RD</v>
          </cell>
          <cell r="B93" t="str">
            <v>T_Banco_Pastor</v>
          </cell>
          <cell r="C93">
            <v>6</v>
          </cell>
          <cell r="D93" t="str">
            <v>RD</v>
          </cell>
          <cell r="E93">
            <v>0</v>
          </cell>
          <cell r="F93">
            <v>0</v>
          </cell>
        </row>
        <row r="94">
          <cell r="A94" t="str">
            <v>T_Banco_Pastor-7-DC</v>
          </cell>
          <cell r="B94" t="str">
            <v>T_Banco_Pastor</v>
          </cell>
          <cell r="C94">
            <v>7</v>
          </cell>
          <cell r="D94" t="str">
            <v>DC</v>
          </cell>
          <cell r="E94">
            <v>0</v>
          </cell>
          <cell r="F94">
            <v>0</v>
          </cell>
        </row>
        <row r="95">
          <cell r="A95" t="str">
            <v>T_Banco_Pastor-7-RD</v>
          </cell>
          <cell r="B95" t="str">
            <v>T_Banco_Pastor</v>
          </cell>
          <cell r="C95">
            <v>7</v>
          </cell>
          <cell r="D95" t="str">
            <v>RD</v>
          </cell>
          <cell r="E95">
            <v>0</v>
          </cell>
          <cell r="F95">
            <v>0</v>
          </cell>
        </row>
        <row r="96">
          <cell r="A96" t="str">
            <v>T_Banco_Pastor-8-DC</v>
          </cell>
          <cell r="B96" t="str">
            <v>T_Banco_Pastor</v>
          </cell>
          <cell r="C96">
            <v>8</v>
          </cell>
          <cell r="D96" t="str">
            <v>DC</v>
          </cell>
          <cell r="E96">
            <v>0</v>
          </cell>
          <cell r="F96">
            <v>0</v>
          </cell>
        </row>
        <row r="97">
          <cell r="A97" t="str">
            <v>T_Banco_Pastor-8-RD</v>
          </cell>
          <cell r="B97" t="str">
            <v>T_Banco_Pastor</v>
          </cell>
          <cell r="C97">
            <v>8</v>
          </cell>
          <cell r="D97" t="str">
            <v>RD</v>
          </cell>
          <cell r="E97">
            <v>0</v>
          </cell>
          <cell r="F97">
            <v>0</v>
          </cell>
        </row>
        <row r="98">
          <cell r="A98" t="str">
            <v>T_CA-1-DC</v>
          </cell>
          <cell r="B98" t="str">
            <v>T_CA</v>
          </cell>
          <cell r="C98">
            <v>1</v>
          </cell>
          <cell r="D98" t="str">
            <v>DC</v>
          </cell>
          <cell r="E98">
            <v>1525.0618393912855</v>
          </cell>
          <cell r="F98">
            <v>2442.1921981931027</v>
          </cell>
        </row>
        <row r="99">
          <cell r="A99" t="str">
            <v>T_CA-1-RD</v>
          </cell>
          <cell r="B99" t="str">
            <v>T_CA</v>
          </cell>
          <cell r="C99">
            <v>1</v>
          </cell>
          <cell r="D99" t="str">
            <v>RD</v>
          </cell>
          <cell r="E99">
            <v>4468.1881492475677</v>
          </cell>
          <cell r="F99">
            <v>7077.5176627616511</v>
          </cell>
        </row>
        <row r="100">
          <cell r="A100" t="str">
            <v>T_CA-2-DC</v>
          </cell>
          <cell r="B100" t="str">
            <v>T_CA</v>
          </cell>
          <cell r="C100">
            <v>2</v>
          </cell>
          <cell r="D100" t="str">
            <v>DC</v>
          </cell>
          <cell r="E100">
            <v>0</v>
          </cell>
          <cell r="F100">
            <v>0</v>
          </cell>
        </row>
        <row r="101">
          <cell r="A101" t="str">
            <v>T_CA-2-RD</v>
          </cell>
          <cell r="B101" t="str">
            <v>T_CA</v>
          </cell>
          <cell r="C101">
            <v>2</v>
          </cell>
          <cell r="D101" t="str">
            <v>RD</v>
          </cell>
          <cell r="E101">
            <v>0</v>
          </cell>
          <cell r="F101">
            <v>0</v>
          </cell>
        </row>
        <row r="102">
          <cell r="A102" t="str">
            <v>T_CA-3-DC</v>
          </cell>
          <cell r="B102" t="str">
            <v>T_CA</v>
          </cell>
          <cell r="C102">
            <v>3</v>
          </cell>
          <cell r="D102" t="str">
            <v>DC</v>
          </cell>
          <cell r="E102">
            <v>0</v>
          </cell>
          <cell r="F102">
            <v>0</v>
          </cell>
        </row>
        <row r="103">
          <cell r="A103" t="str">
            <v>T_CA-3-RD</v>
          </cell>
          <cell r="B103" t="str">
            <v>T_CA</v>
          </cell>
          <cell r="C103">
            <v>3</v>
          </cell>
          <cell r="D103" t="str">
            <v>RD</v>
          </cell>
          <cell r="E103">
            <v>0</v>
          </cell>
          <cell r="F103">
            <v>0</v>
          </cell>
        </row>
        <row r="104">
          <cell r="A104" t="str">
            <v>T_CA-4-DC</v>
          </cell>
          <cell r="B104" t="str">
            <v>T_CA</v>
          </cell>
          <cell r="C104">
            <v>4</v>
          </cell>
          <cell r="D104" t="str">
            <v>DC</v>
          </cell>
          <cell r="E104">
            <v>0</v>
          </cell>
          <cell r="F104">
            <v>0</v>
          </cell>
        </row>
        <row r="105">
          <cell r="A105" t="str">
            <v>T_CA-4-RD</v>
          </cell>
          <cell r="B105" t="str">
            <v>T_CA</v>
          </cell>
          <cell r="C105">
            <v>4</v>
          </cell>
          <cell r="D105" t="str">
            <v>RD</v>
          </cell>
          <cell r="E105">
            <v>0</v>
          </cell>
          <cell r="F105">
            <v>0</v>
          </cell>
        </row>
        <row r="106">
          <cell r="A106" t="str">
            <v>T_CA-5-DC</v>
          </cell>
          <cell r="B106" t="str">
            <v>T_CA</v>
          </cell>
          <cell r="C106">
            <v>5</v>
          </cell>
          <cell r="D106" t="str">
            <v>DC</v>
          </cell>
          <cell r="E106">
            <v>0</v>
          </cell>
          <cell r="F106">
            <v>0</v>
          </cell>
        </row>
        <row r="107">
          <cell r="A107" t="str">
            <v>T_CA-5-RD</v>
          </cell>
          <cell r="B107" t="str">
            <v>T_CA</v>
          </cell>
          <cell r="C107">
            <v>5</v>
          </cell>
          <cell r="D107" t="str">
            <v>RD</v>
          </cell>
          <cell r="E107">
            <v>0</v>
          </cell>
          <cell r="F107">
            <v>0</v>
          </cell>
        </row>
        <row r="108">
          <cell r="A108" t="str">
            <v>T_CA-6-DC</v>
          </cell>
          <cell r="B108" t="str">
            <v>T_CA</v>
          </cell>
          <cell r="C108">
            <v>6</v>
          </cell>
          <cell r="D108" t="str">
            <v>DC</v>
          </cell>
          <cell r="E108">
            <v>0</v>
          </cell>
          <cell r="F108">
            <v>0</v>
          </cell>
        </row>
        <row r="109">
          <cell r="A109" t="str">
            <v>T_CA-6-RD</v>
          </cell>
          <cell r="B109" t="str">
            <v>T_CA</v>
          </cell>
          <cell r="C109">
            <v>6</v>
          </cell>
          <cell r="D109" t="str">
            <v>RD</v>
          </cell>
          <cell r="E109">
            <v>0</v>
          </cell>
          <cell r="F109">
            <v>0</v>
          </cell>
        </row>
        <row r="110">
          <cell r="A110" t="str">
            <v>T_CA-7-DC</v>
          </cell>
          <cell r="B110" t="str">
            <v>T_CA</v>
          </cell>
          <cell r="C110">
            <v>7</v>
          </cell>
          <cell r="D110" t="str">
            <v>DC</v>
          </cell>
          <cell r="E110">
            <v>0</v>
          </cell>
          <cell r="F110">
            <v>0</v>
          </cell>
        </row>
        <row r="111">
          <cell r="A111" t="str">
            <v>T_CA-7-RD</v>
          </cell>
          <cell r="B111" t="str">
            <v>T_CA</v>
          </cell>
          <cell r="C111">
            <v>7</v>
          </cell>
          <cell r="D111" t="str">
            <v>RD</v>
          </cell>
          <cell r="E111">
            <v>0</v>
          </cell>
          <cell r="F111">
            <v>0</v>
          </cell>
        </row>
        <row r="112">
          <cell r="A112" t="str">
            <v>T_CA-8-DC</v>
          </cell>
          <cell r="B112" t="str">
            <v>T_CA</v>
          </cell>
          <cell r="C112">
            <v>8</v>
          </cell>
          <cell r="D112" t="str">
            <v>DC</v>
          </cell>
          <cell r="E112">
            <v>0</v>
          </cell>
          <cell r="F112">
            <v>0</v>
          </cell>
        </row>
        <row r="113">
          <cell r="A113" t="str">
            <v>T_CA-8-RD</v>
          </cell>
          <cell r="B113" t="str">
            <v>T_CA</v>
          </cell>
          <cell r="C113">
            <v>8</v>
          </cell>
          <cell r="D113" t="str">
            <v>RD</v>
          </cell>
          <cell r="E113">
            <v>0</v>
          </cell>
          <cell r="F113">
            <v>0</v>
          </cell>
        </row>
        <row r="114">
          <cell r="A114" t="str">
            <v>T_Caja_Duero-1-DC</v>
          </cell>
          <cell r="B114" t="str">
            <v>T_Caja_Duero</v>
          </cell>
          <cell r="C114">
            <v>1</v>
          </cell>
          <cell r="D114" t="str">
            <v>DC</v>
          </cell>
          <cell r="E114">
            <v>0</v>
          </cell>
          <cell r="F114">
            <v>0</v>
          </cell>
        </row>
        <row r="115">
          <cell r="A115" t="str">
            <v>T_Caja_Duero-1-RD</v>
          </cell>
          <cell r="B115" t="str">
            <v>T_Caja_Duero</v>
          </cell>
          <cell r="C115">
            <v>1</v>
          </cell>
          <cell r="D115" t="str">
            <v>RD</v>
          </cell>
          <cell r="E115">
            <v>122376.08009369111</v>
          </cell>
          <cell r="F115">
            <v>81584.053395794093</v>
          </cell>
        </row>
        <row r="116">
          <cell r="A116" t="str">
            <v>T_Caja_Duero-2-DC</v>
          </cell>
          <cell r="B116" t="str">
            <v>T_Caja_Duero</v>
          </cell>
          <cell r="C116">
            <v>2</v>
          </cell>
          <cell r="D116" t="str">
            <v>DC</v>
          </cell>
          <cell r="E116">
            <v>0</v>
          </cell>
          <cell r="F116">
            <v>0</v>
          </cell>
        </row>
        <row r="117">
          <cell r="A117" t="str">
            <v>T_Caja_Duero-2-RD</v>
          </cell>
          <cell r="B117" t="str">
            <v>T_Caja_Duero</v>
          </cell>
          <cell r="C117">
            <v>2</v>
          </cell>
          <cell r="D117" t="str">
            <v>RD</v>
          </cell>
          <cell r="E117">
            <v>3178.9304132597067</v>
          </cell>
          <cell r="F117">
            <v>2119.286942173138</v>
          </cell>
        </row>
        <row r="118">
          <cell r="A118" t="str">
            <v>T_Caja_Duero-3-DC</v>
          </cell>
          <cell r="B118" t="str">
            <v>T_Caja_Duero</v>
          </cell>
          <cell r="C118">
            <v>3</v>
          </cell>
          <cell r="D118" t="str">
            <v>DC</v>
          </cell>
          <cell r="E118">
            <v>0</v>
          </cell>
          <cell r="F118">
            <v>0</v>
          </cell>
        </row>
        <row r="119">
          <cell r="A119" t="str">
            <v>T_Caja_Duero-3-RD</v>
          </cell>
          <cell r="B119" t="str">
            <v>T_Caja_Duero</v>
          </cell>
          <cell r="C119">
            <v>3</v>
          </cell>
          <cell r="D119" t="str">
            <v>RD</v>
          </cell>
          <cell r="E119">
            <v>6008.8693275337664</v>
          </cell>
          <cell r="F119">
            <v>4005.9128850225111</v>
          </cell>
        </row>
        <row r="120">
          <cell r="A120" t="str">
            <v>T_Caja_Duero-4-DC</v>
          </cell>
          <cell r="B120" t="str">
            <v>T_Caja_Duero</v>
          </cell>
          <cell r="C120">
            <v>4</v>
          </cell>
          <cell r="D120" t="str">
            <v>DC</v>
          </cell>
          <cell r="E120">
            <v>0</v>
          </cell>
          <cell r="F120">
            <v>0</v>
          </cell>
        </row>
        <row r="121">
          <cell r="A121" t="str">
            <v>T_Caja_Duero-4-RD</v>
          </cell>
          <cell r="B121" t="str">
            <v>T_Caja_Duero</v>
          </cell>
          <cell r="C121">
            <v>4</v>
          </cell>
          <cell r="D121" t="str">
            <v>RD</v>
          </cell>
          <cell r="E121">
            <v>0</v>
          </cell>
          <cell r="F121">
            <v>0</v>
          </cell>
        </row>
        <row r="122">
          <cell r="A122" t="str">
            <v>T_Caja_Duero-5-DC</v>
          </cell>
          <cell r="B122" t="str">
            <v>T_Caja_Duero</v>
          </cell>
          <cell r="C122">
            <v>5</v>
          </cell>
          <cell r="D122" t="str">
            <v>DC</v>
          </cell>
          <cell r="E122">
            <v>0</v>
          </cell>
          <cell r="F122">
            <v>0</v>
          </cell>
        </row>
        <row r="123">
          <cell r="A123" t="str">
            <v>T_Caja_Duero-5-RD</v>
          </cell>
          <cell r="B123" t="str">
            <v>T_Caja_Duero</v>
          </cell>
          <cell r="C123">
            <v>5</v>
          </cell>
          <cell r="D123" t="str">
            <v>RD</v>
          </cell>
          <cell r="E123">
            <v>0</v>
          </cell>
          <cell r="F123">
            <v>0</v>
          </cell>
        </row>
        <row r="124">
          <cell r="A124" t="str">
            <v>T_Caja_Duero-6-DC</v>
          </cell>
          <cell r="B124" t="str">
            <v>T_Caja_Duero</v>
          </cell>
          <cell r="C124">
            <v>6</v>
          </cell>
          <cell r="D124" t="str">
            <v>DC</v>
          </cell>
          <cell r="E124">
            <v>0</v>
          </cell>
          <cell r="F124">
            <v>0</v>
          </cell>
        </row>
        <row r="125">
          <cell r="A125" t="str">
            <v>T_Caja_Duero-6-RD</v>
          </cell>
          <cell r="B125" t="str">
            <v>T_Caja_Duero</v>
          </cell>
          <cell r="C125">
            <v>6</v>
          </cell>
          <cell r="D125" t="str">
            <v>RD</v>
          </cell>
          <cell r="E125">
            <v>0</v>
          </cell>
          <cell r="F125">
            <v>0</v>
          </cell>
        </row>
        <row r="126">
          <cell r="A126" t="str">
            <v>T_Caja_Duero-7-DC</v>
          </cell>
          <cell r="B126" t="str">
            <v>T_Caja_Duero</v>
          </cell>
          <cell r="C126">
            <v>7</v>
          </cell>
          <cell r="D126" t="str">
            <v>DC</v>
          </cell>
          <cell r="E126">
            <v>0</v>
          </cell>
          <cell r="F126">
            <v>0</v>
          </cell>
        </row>
        <row r="127">
          <cell r="A127" t="str">
            <v>T_Caja_Duero-7-RD</v>
          </cell>
          <cell r="B127" t="str">
            <v>T_Caja_Duero</v>
          </cell>
          <cell r="C127">
            <v>7</v>
          </cell>
          <cell r="D127" t="str">
            <v>RD</v>
          </cell>
          <cell r="E127">
            <v>0</v>
          </cell>
          <cell r="F127">
            <v>0</v>
          </cell>
        </row>
        <row r="128">
          <cell r="A128" t="str">
            <v>T_Caja_Duero-8-DC</v>
          </cell>
          <cell r="B128" t="str">
            <v>T_Caja_Duero</v>
          </cell>
          <cell r="C128">
            <v>8</v>
          </cell>
          <cell r="D128" t="str">
            <v>DC</v>
          </cell>
          <cell r="E128">
            <v>0</v>
          </cell>
          <cell r="F128">
            <v>0</v>
          </cell>
        </row>
        <row r="129">
          <cell r="A129" t="str">
            <v>T_Caja_Duero-8-RD</v>
          </cell>
          <cell r="B129" t="str">
            <v>T_Caja_Duero</v>
          </cell>
          <cell r="C129">
            <v>8</v>
          </cell>
          <cell r="D129" t="str">
            <v>RD</v>
          </cell>
          <cell r="E129">
            <v>0</v>
          </cell>
          <cell r="F129">
            <v>0</v>
          </cell>
        </row>
        <row r="130">
          <cell r="A130" t="str">
            <v>T_Caixa_Galicia-1-DC</v>
          </cell>
          <cell r="B130" t="str">
            <v>T_Caixa_Galicia</v>
          </cell>
          <cell r="C130">
            <v>1</v>
          </cell>
          <cell r="D130" t="str">
            <v>DC</v>
          </cell>
          <cell r="E130">
            <v>0</v>
          </cell>
          <cell r="F130">
            <v>0</v>
          </cell>
        </row>
        <row r="131">
          <cell r="A131" t="str">
            <v>T_Caixa_Galicia-1-RD</v>
          </cell>
          <cell r="B131" t="str">
            <v>T_Caixa_Galicia</v>
          </cell>
          <cell r="C131">
            <v>1</v>
          </cell>
          <cell r="D131" t="str">
            <v>RD</v>
          </cell>
          <cell r="E131">
            <v>114622.37911815068</v>
          </cell>
          <cell r="F131">
            <v>76414.919412100455</v>
          </cell>
        </row>
        <row r="132">
          <cell r="A132" t="str">
            <v>T_Caixa_Galicia-2-DC</v>
          </cell>
          <cell r="B132" t="str">
            <v>T_Caixa_Galicia</v>
          </cell>
          <cell r="C132">
            <v>2</v>
          </cell>
          <cell r="D132" t="str">
            <v>DC</v>
          </cell>
          <cell r="E132">
            <v>0</v>
          </cell>
          <cell r="F132">
            <v>0</v>
          </cell>
        </row>
        <row r="133">
          <cell r="A133" t="str">
            <v>T_Caixa_Galicia-2-RD</v>
          </cell>
          <cell r="B133" t="str">
            <v>T_Caixa_Galicia</v>
          </cell>
          <cell r="C133">
            <v>2</v>
          </cell>
          <cell r="D133" t="str">
            <v>RD</v>
          </cell>
          <cell r="E133">
            <v>1136352.4048597261</v>
          </cell>
          <cell r="F133">
            <v>757568.26990648406</v>
          </cell>
        </row>
        <row r="134">
          <cell r="A134" t="str">
            <v>T_Caixa_Galicia-3-DC</v>
          </cell>
          <cell r="B134" t="str">
            <v>T_Caixa_Galicia</v>
          </cell>
          <cell r="C134">
            <v>3</v>
          </cell>
          <cell r="D134" t="str">
            <v>DC</v>
          </cell>
          <cell r="E134">
            <v>0</v>
          </cell>
          <cell r="F134">
            <v>0</v>
          </cell>
        </row>
        <row r="135">
          <cell r="A135" t="str">
            <v>T_Caixa_Galicia-3-RD</v>
          </cell>
          <cell r="B135" t="str">
            <v>T_Caixa_Galicia</v>
          </cell>
          <cell r="C135">
            <v>3</v>
          </cell>
          <cell r="D135" t="str">
            <v>RD</v>
          </cell>
          <cell r="E135">
            <v>68531.925497945194</v>
          </cell>
          <cell r="F135">
            <v>45687.950331963468</v>
          </cell>
        </row>
        <row r="136">
          <cell r="A136" t="str">
            <v>T_Caixa_Galicia-4-DC</v>
          </cell>
          <cell r="B136" t="str">
            <v>T_Caixa_Galicia</v>
          </cell>
          <cell r="C136">
            <v>4</v>
          </cell>
          <cell r="D136" t="str">
            <v>DC</v>
          </cell>
          <cell r="E136">
            <v>0</v>
          </cell>
          <cell r="F136">
            <v>0</v>
          </cell>
        </row>
        <row r="137">
          <cell r="A137" t="str">
            <v>T_Caixa_Galicia-4-RD</v>
          </cell>
          <cell r="B137" t="str">
            <v>T_Caixa_Galicia</v>
          </cell>
          <cell r="C137">
            <v>4</v>
          </cell>
          <cell r="D137" t="str">
            <v>RD</v>
          </cell>
          <cell r="E137">
            <v>-206.297002283105</v>
          </cell>
          <cell r="F137">
            <v>0</v>
          </cell>
        </row>
        <row r="138">
          <cell r="A138" t="str">
            <v>T_Caixa_Galicia-5-DC</v>
          </cell>
          <cell r="B138" t="str">
            <v>T_Caixa_Galicia</v>
          </cell>
          <cell r="C138">
            <v>5</v>
          </cell>
          <cell r="D138" t="str">
            <v>DC</v>
          </cell>
          <cell r="E138">
            <v>0</v>
          </cell>
          <cell r="F138">
            <v>0</v>
          </cell>
        </row>
        <row r="139">
          <cell r="A139" t="str">
            <v>T_Caixa_Galicia-5-RD</v>
          </cell>
          <cell r="B139" t="str">
            <v>T_Caixa_Galicia</v>
          </cell>
          <cell r="C139">
            <v>5</v>
          </cell>
          <cell r="D139" t="str">
            <v>RD</v>
          </cell>
          <cell r="E139">
            <v>0</v>
          </cell>
          <cell r="F139">
            <v>0</v>
          </cell>
        </row>
        <row r="140">
          <cell r="A140" t="str">
            <v>T_Caixa_Galicia-6-DC</v>
          </cell>
          <cell r="B140" t="str">
            <v>T_Caixa_Galicia</v>
          </cell>
          <cell r="C140">
            <v>6</v>
          </cell>
          <cell r="D140" t="str">
            <v>DC</v>
          </cell>
          <cell r="E140">
            <v>0</v>
          </cell>
          <cell r="F140">
            <v>0</v>
          </cell>
        </row>
        <row r="141">
          <cell r="A141" t="str">
            <v>T_Caixa_Galicia-6-RD</v>
          </cell>
          <cell r="B141" t="str">
            <v>T_Caixa_Galicia</v>
          </cell>
          <cell r="C141">
            <v>6</v>
          </cell>
          <cell r="D141" t="str">
            <v>RD</v>
          </cell>
          <cell r="E141">
            <v>0</v>
          </cell>
          <cell r="F141">
            <v>0</v>
          </cell>
        </row>
        <row r="142">
          <cell r="A142" t="str">
            <v>T_Caixa_Galicia-7-DC</v>
          </cell>
          <cell r="B142" t="str">
            <v>T_Caixa_Galicia</v>
          </cell>
          <cell r="C142">
            <v>7</v>
          </cell>
          <cell r="D142" t="str">
            <v>DC</v>
          </cell>
          <cell r="E142">
            <v>0</v>
          </cell>
          <cell r="F142">
            <v>0</v>
          </cell>
        </row>
        <row r="143">
          <cell r="A143" t="str">
            <v>T_Caixa_Galicia-7-RD</v>
          </cell>
          <cell r="B143" t="str">
            <v>T_Caixa_Galicia</v>
          </cell>
          <cell r="C143">
            <v>7</v>
          </cell>
          <cell r="D143" t="str">
            <v>RD</v>
          </cell>
          <cell r="E143">
            <v>0</v>
          </cell>
          <cell r="F143">
            <v>0</v>
          </cell>
        </row>
        <row r="144">
          <cell r="A144" t="str">
            <v>T_Caixa_Galicia-8-DC</v>
          </cell>
          <cell r="B144" t="str">
            <v>T_Caixa_Galicia</v>
          </cell>
          <cell r="C144">
            <v>8</v>
          </cell>
          <cell r="D144" t="str">
            <v>DC</v>
          </cell>
          <cell r="E144">
            <v>0</v>
          </cell>
          <cell r="F144">
            <v>0</v>
          </cell>
        </row>
        <row r="145">
          <cell r="A145" t="str">
            <v>T_Caixa_Galicia-8-RD</v>
          </cell>
          <cell r="B145" t="str">
            <v>T_Caixa_Galicia</v>
          </cell>
          <cell r="C145">
            <v>8</v>
          </cell>
          <cell r="D145" t="str">
            <v>RD</v>
          </cell>
          <cell r="E145">
            <v>0</v>
          </cell>
          <cell r="F145">
            <v>0</v>
          </cell>
        </row>
        <row r="146">
          <cell r="A146" t="str">
            <v>T_Caixa_Girona-1-DC</v>
          </cell>
          <cell r="B146" t="str">
            <v>T_Caixa_Girona</v>
          </cell>
          <cell r="C146">
            <v>1</v>
          </cell>
          <cell r="D146" t="str">
            <v>DC</v>
          </cell>
          <cell r="E146">
            <v>0</v>
          </cell>
          <cell r="F146">
            <v>0</v>
          </cell>
        </row>
        <row r="147">
          <cell r="A147" t="str">
            <v>T_Caixa_Girona-1-RD</v>
          </cell>
          <cell r="B147" t="str">
            <v>T_Caixa_Girona</v>
          </cell>
          <cell r="C147">
            <v>1</v>
          </cell>
          <cell r="D147" t="str">
            <v>RD</v>
          </cell>
          <cell r="E147">
            <v>0</v>
          </cell>
          <cell r="F147">
            <v>0</v>
          </cell>
        </row>
        <row r="148">
          <cell r="A148" t="str">
            <v>T_Caixa_Girona-2-DC</v>
          </cell>
          <cell r="B148" t="str">
            <v>T_Caixa_Girona</v>
          </cell>
          <cell r="C148">
            <v>2</v>
          </cell>
          <cell r="D148" t="str">
            <v>DC</v>
          </cell>
          <cell r="E148">
            <v>0</v>
          </cell>
          <cell r="F148">
            <v>0</v>
          </cell>
        </row>
        <row r="149">
          <cell r="A149" t="str">
            <v>T_Caixa_Girona-2-RD</v>
          </cell>
          <cell r="B149" t="str">
            <v>T_Caixa_Girona</v>
          </cell>
          <cell r="C149">
            <v>2</v>
          </cell>
          <cell r="D149" t="str">
            <v>RD</v>
          </cell>
          <cell r="E149">
            <v>13368.453659335528</v>
          </cell>
          <cell r="F149">
            <v>5729.3372825723691</v>
          </cell>
        </row>
        <row r="150">
          <cell r="A150" t="str">
            <v>T_Caixa_Girona-3-DC</v>
          </cell>
          <cell r="B150" t="str">
            <v>T_Caixa_Girona</v>
          </cell>
          <cell r="C150">
            <v>3</v>
          </cell>
          <cell r="D150" t="str">
            <v>DC</v>
          </cell>
          <cell r="E150">
            <v>0</v>
          </cell>
          <cell r="F150">
            <v>0</v>
          </cell>
        </row>
        <row r="151">
          <cell r="A151" t="str">
            <v>T_Caixa_Girona-3-RD</v>
          </cell>
          <cell r="B151" t="str">
            <v>T_Caixa_Girona</v>
          </cell>
          <cell r="C151">
            <v>3</v>
          </cell>
          <cell r="D151" t="str">
            <v>RD</v>
          </cell>
          <cell r="E151">
            <v>0</v>
          </cell>
          <cell r="F151">
            <v>0</v>
          </cell>
        </row>
        <row r="152">
          <cell r="A152" t="str">
            <v>T_Caixa_Girona-4-DC</v>
          </cell>
          <cell r="B152" t="str">
            <v>T_Caixa_Girona</v>
          </cell>
          <cell r="C152">
            <v>4</v>
          </cell>
          <cell r="D152" t="str">
            <v>DC</v>
          </cell>
          <cell r="E152">
            <v>0</v>
          </cell>
          <cell r="F152">
            <v>0</v>
          </cell>
        </row>
        <row r="153">
          <cell r="A153" t="str">
            <v>T_Caixa_Girona-4-RD</v>
          </cell>
          <cell r="B153" t="str">
            <v>T_Caixa_Girona</v>
          </cell>
          <cell r="C153">
            <v>4</v>
          </cell>
          <cell r="D153" t="str">
            <v>RD</v>
          </cell>
          <cell r="E153">
            <v>59804.701551711543</v>
          </cell>
          <cell r="F153">
            <v>25630.586379304947</v>
          </cell>
        </row>
        <row r="154">
          <cell r="A154" t="str">
            <v>T_Caixa_Girona-5-DC</v>
          </cell>
          <cell r="B154" t="str">
            <v>T_Caixa_Girona</v>
          </cell>
          <cell r="C154">
            <v>5</v>
          </cell>
          <cell r="D154" t="str">
            <v>DC</v>
          </cell>
          <cell r="E154">
            <v>0</v>
          </cell>
          <cell r="F154">
            <v>0</v>
          </cell>
        </row>
        <row r="155">
          <cell r="A155" t="str">
            <v>T_Caixa_Girona-5-RD</v>
          </cell>
          <cell r="B155" t="str">
            <v>T_Caixa_Girona</v>
          </cell>
          <cell r="C155">
            <v>5</v>
          </cell>
          <cell r="D155" t="str">
            <v>RD</v>
          </cell>
          <cell r="E155">
            <v>1978.369767818808</v>
          </cell>
          <cell r="F155">
            <v>847.87275763663195</v>
          </cell>
        </row>
        <row r="156">
          <cell r="A156" t="str">
            <v>T_Caixa_Girona-6-DC</v>
          </cell>
          <cell r="B156" t="str">
            <v>T_Caixa_Girona</v>
          </cell>
          <cell r="C156">
            <v>6</v>
          </cell>
          <cell r="D156" t="str">
            <v>DC</v>
          </cell>
          <cell r="E156">
            <v>0</v>
          </cell>
          <cell r="F156">
            <v>0</v>
          </cell>
        </row>
        <row r="157">
          <cell r="A157" t="str">
            <v>T_Caixa_Girona-6-RD</v>
          </cell>
          <cell r="B157" t="str">
            <v>T_Caixa_Girona</v>
          </cell>
          <cell r="C157">
            <v>6</v>
          </cell>
          <cell r="D157" t="str">
            <v>RD</v>
          </cell>
          <cell r="E157">
            <v>0</v>
          </cell>
          <cell r="F157">
            <v>0</v>
          </cell>
        </row>
        <row r="158">
          <cell r="A158" t="str">
            <v>T_Caixa_Girona-7-DC</v>
          </cell>
          <cell r="B158" t="str">
            <v>T_Caixa_Girona</v>
          </cell>
          <cell r="C158">
            <v>7</v>
          </cell>
          <cell r="D158" t="str">
            <v>DC</v>
          </cell>
          <cell r="E158">
            <v>0</v>
          </cell>
          <cell r="F158">
            <v>0</v>
          </cell>
        </row>
        <row r="159">
          <cell r="A159" t="str">
            <v>T_Caixa_Girona-7-RD</v>
          </cell>
          <cell r="B159" t="str">
            <v>T_Caixa_Girona</v>
          </cell>
          <cell r="C159">
            <v>7</v>
          </cell>
          <cell r="D159" t="str">
            <v>RD</v>
          </cell>
          <cell r="E159">
            <v>0</v>
          </cell>
          <cell r="F159">
            <v>0</v>
          </cell>
        </row>
        <row r="160">
          <cell r="A160" t="str">
            <v>T_Caixa_Girona-8-DC</v>
          </cell>
          <cell r="B160" t="str">
            <v>T_Caixa_Girona</v>
          </cell>
          <cell r="C160">
            <v>8</v>
          </cell>
          <cell r="D160" t="str">
            <v>DC</v>
          </cell>
          <cell r="E160">
            <v>0</v>
          </cell>
          <cell r="F160">
            <v>0</v>
          </cell>
        </row>
        <row r="161">
          <cell r="A161" t="str">
            <v>T_Caixa_Girona-8-RD</v>
          </cell>
          <cell r="B161" t="str">
            <v>T_Caixa_Girona</v>
          </cell>
          <cell r="C161">
            <v>8</v>
          </cell>
          <cell r="D161" t="str">
            <v>RD</v>
          </cell>
          <cell r="E161">
            <v>0</v>
          </cell>
          <cell r="F161">
            <v>0</v>
          </cell>
        </row>
        <row r="162">
          <cell r="A162" t="str">
            <v>T_Caja_Inmaculada-1-DC</v>
          </cell>
          <cell r="B162" t="str">
            <v>T_Caja_Inmaculada</v>
          </cell>
          <cell r="C162">
            <v>1</v>
          </cell>
          <cell r="D162" t="str">
            <v>DC</v>
          </cell>
          <cell r="E162">
            <v>0</v>
          </cell>
          <cell r="F162">
            <v>0</v>
          </cell>
        </row>
        <row r="163">
          <cell r="A163" t="str">
            <v>T_Caja_Inmaculada-1-RD</v>
          </cell>
          <cell r="B163" t="str">
            <v>T_Caja_Inmaculada</v>
          </cell>
          <cell r="C163">
            <v>1</v>
          </cell>
          <cell r="D163" t="str">
            <v>RD</v>
          </cell>
          <cell r="E163">
            <v>63428.582482975056</v>
          </cell>
          <cell r="F163">
            <v>34153.852106217339</v>
          </cell>
        </row>
        <row r="164">
          <cell r="A164" t="str">
            <v>T_Caja_Inmaculada-2-DC</v>
          </cell>
          <cell r="B164" t="str">
            <v>T_Caja_Inmaculada</v>
          </cell>
          <cell r="C164">
            <v>2</v>
          </cell>
          <cell r="D164" t="str">
            <v>DC</v>
          </cell>
          <cell r="E164">
            <v>0</v>
          </cell>
          <cell r="F164">
            <v>0</v>
          </cell>
        </row>
        <row r="165">
          <cell r="A165" t="str">
            <v>T_Caja_Inmaculada-2-RD</v>
          </cell>
          <cell r="B165" t="str">
            <v>T_Caja_Inmaculada</v>
          </cell>
          <cell r="C165">
            <v>2</v>
          </cell>
          <cell r="D165" t="str">
            <v>RD</v>
          </cell>
          <cell r="E165">
            <v>55167.146776813752</v>
          </cell>
          <cell r="F165">
            <v>29705.386725976634</v>
          </cell>
        </row>
        <row r="166">
          <cell r="A166" t="str">
            <v>T_Caja_Inmaculada-3-DC</v>
          </cell>
          <cell r="B166" t="str">
            <v>T_Caja_Inmaculada</v>
          </cell>
          <cell r="C166">
            <v>3</v>
          </cell>
          <cell r="D166" t="str">
            <v>DC</v>
          </cell>
          <cell r="E166">
            <v>0</v>
          </cell>
          <cell r="F166">
            <v>0</v>
          </cell>
        </row>
        <row r="167">
          <cell r="A167" t="str">
            <v>T_Caja_Inmaculada-3-RD</v>
          </cell>
          <cell r="B167" t="str">
            <v>T_Caja_Inmaculada</v>
          </cell>
          <cell r="C167">
            <v>3</v>
          </cell>
          <cell r="D167" t="str">
            <v>RD</v>
          </cell>
          <cell r="E167">
            <v>0</v>
          </cell>
          <cell r="F167">
            <v>0</v>
          </cell>
        </row>
        <row r="168">
          <cell r="A168" t="str">
            <v>T_Caja_Inmaculada-4-DC</v>
          </cell>
          <cell r="B168" t="str">
            <v>T_Caja_Inmaculada</v>
          </cell>
          <cell r="C168">
            <v>4</v>
          </cell>
          <cell r="D168" t="str">
            <v>DC</v>
          </cell>
          <cell r="E168">
            <v>0</v>
          </cell>
          <cell r="F168">
            <v>0</v>
          </cell>
        </row>
        <row r="169">
          <cell r="A169" t="str">
            <v>T_Caja_Inmaculada-4-RD</v>
          </cell>
          <cell r="B169" t="str">
            <v>T_Caja_Inmaculada</v>
          </cell>
          <cell r="C169">
            <v>4</v>
          </cell>
          <cell r="D169" t="str">
            <v>RD</v>
          </cell>
          <cell r="E169">
            <v>0</v>
          </cell>
          <cell r="F169">
            <v>0</v>
          </cell>
        </row>
        <row r="170">
          <cell r="A170" t="str">
            <v>T_Caja_Inmaculada-5-DC</v>
          </cell>
          <cell r="B170" t="str">
            <v>T_Caja_Inmaculada</v>
          </cell>
          <cell r="C170">
            <v>5</v>
          </cell>
          <cell r="D170" t="str">
            <v>DC</v>
          </cell>
          <cell r="E170">
            <v>0</v>
          </cell>
          <cell r="F170">
            <v>0</v>
          </cell>
        </row>
        <row r="171">
          <cell r="A171" t="str">
            <v>T_Caja_Inmaculada-5-RD</v>
          </cell>
          <cell r="B171" t="str">
            <v>T_Caja_Inmaculada</v>
          </cell>
          <cell r="C171">
            <v>5</v>
          </cell>
          <cell r="D171" t="str">
            <v>RD</v>
          </cell>
          <cell r="E171">
            <v>0</v>
          </cell>
          <cell r="F171">
            <v>0</v>
          </cell>
        </row>
        <row r="172">
          <cell r="A172" t="str">
            <v>T_Caja_Inmaculada-6-DC</v>
          </cell>
          <cell r="B172" t="str">
            <v>T_Caja_Inmaculada</v>
          </cell>
          <cell r="C172">
            <v>6</v>
          </cell>
          <cell r="D172" t="str">
            <v>DC</v>
          </cell>
          <cell r="E172">
            <v>0</v>
          </cell>
          <cell r="F172">
            <v>0</v>
          </cell>
        </row>
        <row r="173">
          <cell r="A173" t="str">
            <v>T_Caja_Inmaculada-6-RD</v>
          </cell>
          <cell r="B173" t="str">
            <v>T_Caja_Inmaculada</v>
          </cell>
          <cell r="C173">
            <v>6</v>
          </cell>
          <cell r="D173" t="str">
            <v>RD</v>
          </cell>
          <cell r="E173">
            <v>0</v>
          </cell>
          <cell r="F173">
            <v>0</v>
          </cell>
        </row>
        <row r="174">
          <cell r="A174" t="str">
            <v>T_Caja_Inmaculada-7-DC</v>
          </cell>
          <cell r="B174" t="str">
            <v>T_Caja_Inmaculada</v>
          </cell>
          <cell r="C174">
            <v>7</v>
          </cell>
          <cell r="D174" t="str">
            <v>DC</v>
          </cell>
          <cell r="E174">
            <v>0</v>
          </cell>
          <cell r="F174">
            <v>0</v>
          </cell>
        </row>
        <row r="175">
          <cell r="A175" t="str">
            <v>T_Caja_Inmaculada-7-RD</v>
          </cell>
          <cell r="B175" t="str">
            <v>T_Caja_Inmaculada</v>
          </cell>
          <cell r="C175">
            <v>7</v>
          </cell>
          <cell r="D175" t="str">
            <v>RD</v>
          </cell>
          <cell r="E175">
            <v>0</v>
          </cell>
          <cell r="F175">
            <v>0</v>
          </cell>
        </row>
        <row r="176">
          <cell r="A176" t="str">
            <v>T_Caja_Inmaculada-8-DC</v>
          </cell>
          <cell r="B176" t="str">
            <v>T_Caja_Inmaculada</v>
          </cell>
          <cell r="C176">
            <v>8</v>
          </cell>
          <cell r="D176" t="str">
            <v>DC</v>
          </cell>
          <cell r="E176">
            <v>0</v>
          </cell>
          <cell r="F176">
            <v>0</v>
          </cell>
        </row>
        <row r="177">
          <cell r="A177" t="str">
            <v>T_Caja_Inmaculada-8-RD</v>
          </cell>
          <cell r="B177" t="str">
            <v>T_Caja_Inmaculada</v>
          </cell>
          <cell r="C177">
            <v>8</v>
          </cell>
          <cell r="D177" t="str">
            <v>RD</v>
          </cell>
          <cell r="E177">
            <v>0</v>
          </cell>
          <cell r="F177">
            <v>0</v>
          </cell>
        </row>
        <row r="178">
          <cell r="A178" t="str">
            <v>T_Caja_Canarias-1-DC</v>
          </cell>
          <cell r="B178" t="str">
            <v>T_Caja_Canarias</v>
          </cell>
          <cell r="C178">
            <v>1</v>
          </cell>
          <cell r="D178" t="str">
            <v>DC</v>
          </cell>
          <cell r="E178">
            <v>0</v>
          </cell>
          <cell r="F178">
            <v>0</v>
          </cell>
        </row>
        <row r="179">
          <cell r="A179" t="str">
            <v>T_Caja_Canarias-1-RD</v>
          </cell>
          <cell r="B179" t="str">
            <v>T_Caja_Canarias</v>
          </cell>
          <cell r="C179">
            <v>1</v>
          </cell>
          <cell r="D179" t="str">
            <v>RD</v>
          </cell>
          <cell r="E179">
            <v>293300.57428619172</v>
          </cell>
          <cell r="F179">
            <v>68798.900141205479</v>
          </cell>
        </row>
        <row r="180">
          <cell r="A180" t="str">
            <v>T_Caja_Canarias-2-DC</v>
          </cell>
          <cell r="B180" t="str">
            <v>T_Caja_Canarias</v>
          </cell>
          <cell r="C180">
            <v>2</v>
          </cell>
          <cell r="D180" t="str">
            <v>DC</v>
          </cell>
          <cell r="E180">
            <v>0</v>
          </cell>
          <cell r="F180">
            <v>0</v>
          </cell>
        </row>
        <row r="181">
          <cell r="A181" t="str">
            <v>T_Caja_Canarias-2-RD</v>
          </cell>
          <cell r="B181" t="str">
            <v>T_Caja_Canarias</v>
          </cell>
          <cell r="C181">
            <v>2</v>
          </cell>
          <cell r="D181" t="str">
            <v>RD</v>
          </cell>
          <cell r="E181">
            <v>371598.62903123285</v>
          </cell>
          <cell r="F181">
            <v>200091.56947835613</v>
          </cell>
        </row>
        <row r="182">
          <cell r="A182" t="str">
            <v>T_Caja_Canarias-3-DC</v>
          </cell>
          <cell r="B182" t="str">
            <v>T_Caja_Canarias</v>
          </cell>
          <cell r="C182">
            <v>3</v>
          </cell>
          <cell r="D182" t="str">
            <v>DC</v>
          </cell>
          <cell r="E182">
            <v>0</v>
          </cell>
          <cell r="F182">
            <v>0</v>
          </cell>
        </row>
        <row r="183">
          <cell r="A183" t="str">
            <v>T_Caja_Canarias-3-RD</v>
          </cell>
          <cell r="B183" t="str">
            <v>T_Caja_Canarias</v>
          </cell>
          <cell r="C183">
            <v>3</v>
          </cell>
          <cell r="D183" t="str">
            <v>RD</v>
          </cell>
          <cell r="E183">
            <v>82121.484130289202</v>
          </cell>
          <cell r="F183">
            <v>44219.260685540336</v>
          </cell>
        </row>
        <row r="184">
          <cell r="A184" t="str">
            <v>T_Caja_Canarias-4-DC</v>
          </cell>
          <cell r="B184" t="str">
            <v>T_Caja_Canarias</v>
          </cell>
          <cell r="C184">
            <v>4</v>
          </cell>
          <cell r="D184" t="str">
            <v>DC</v>
          </cell>
          <cell r="E184">
            <v>0</v>
          </cell>
          <cell r="F184">
            <v>0</v>
          </cell>
        </row>
        <row r="185">
          <cell r="A185" t="str">
            <v>T_Caja_Canarias-4-RD</v>
          </cell>
          <cell r="B185" t="str">
            <v>T_Caja_Canarias</v>
          </cell>
          <cell r="C185">
            <v>4</v>
          </cell>
          <cell r="D185" t="str">
            <v>RD</v>
          </cell>
          <cell r="E185">
            <v>0</v>
          </cell>
          <cell r="F185">
            <v>0</v>
          </cell>
        </row>
        <row r="186">
          <cell r="A186" t="str">
            <v>T_Caja_Canarias-5-DC</v>
          </cell>
          <cell r="B186" t="str">
            <v>T_Caja_Canarias</v>
          </cell>
          <cell r="C186">
            <v>5</v>
          </cell>
          <cell r="D186" t="str">
            <v>DC</v>
          </cell>
          <cell r="E186">
            <v>0</v>
          </cell>
          <cell r="F186">
            <v>0</v>
          </cell>
        </row>
        <row r="187">
          <cell r="A187" t="str">
            <v>T_Caja_Canarias-5-RD</v>
          </cell>
          <cell r="B187" t="str">
            <v>T_Caja_Canarias</v>
          </cell>
          <cell r="C187">
            <v>5</v>
          </cell>
          <cell r="D187" t="str">
            <v>RD</v>
          </cell>
          <cell r="E187">
            <v>0</v>
          </cell>
          <cell r="F187">
            <v>0</v>
          </cell>
        </row>
        <row r="188">
          <cell r="A188" t="str">
            <v>T_Caja_Canarias-6-DC</v>
          </cell>
          <cell r="B188" t="str">
            <v>T_Caja_Canarias</v>
          </cell>
          <cell r="C188">
            <v>6</v>
          </cell>
          <cell r="D188" t="str">
            <v>DC</v>
          </cell>
          <cell r="E188">
            <v>0</v>
          </cell>
          <cell r="F188">
            <v>0</v>
          </cell>
        </row>
        <row r="189">
          <cell r="A189" t="str">
            <v>T_Caja_Canarias-6-RD</v>
          </cell>
          <cell r="B189" t="str">
            <v>T_Caja_Canarias</v>
          </cell>
          <cell r="C189">
            <v>6</v>
          </cell>
          <cell r="D189" t="str">
            <v>RD</v>
          </cell>
          <cell r="E189">
            <v>0</v>
          </cell>
          <cell r="F189">
            <v>0</v>
          </cell>
        </row>
        <row r="190">
          <cell r="A190" t="str">
            <v>T_Caja_Canarias-7-DC</v>
          </cell>
          <cell r="B190" t="str">
            <v>T_Caja_Canarias</v>
          </cell>
          <cell r="C190">
            <v>7</v>
          </cell>
          <cell r="D190" t="str">
            <v>DC</v>
          </cell>
          <cell r="E190">
            <v>0</v>
          </cell>
          <cell r="F190">
            <v>0</v>
          </cell>
        </row>
        <row r="191">
          <cell r="A191" t="str">
            <v>T_Caja_Canarias-7-RD</v>
          </cell>
          <cell r="B191" t="str">
            <v>T_Caja_Canarias</v>
          </cell>
          <cell r="C191">
            <v>7</v>
          </cell>
          <cell r="D191" t="str">
            <v>RD</v>
          </cell>
          <cell r="E191">
            <v>0</v>
          </cell>
          <cell r="F191">
            <v>0</v>
          </cell>
        </row>
        <row r="192">
          <cell r="A192" t="str">
            <v>T_Caja_Canarias-8-DC</v>
          </cell>
          <cell r="B192" t="str">
            <v>T_Caja_Canarias</v>
          </cell>
          <cell r="C192">
            <v>8</v>
          </cell>
          <cell r="D192" t="str">
            <v>DC</v>
          </cell>
          <cell r="E192">
            <v>0</v>
          </cell>
          <cell r="F192">
            <v>0</v>
          </cell>
        </row>
        <row r="193">
          <cell r="A193" t="str">
            <v>T_Caja_Canarias-8-RD</v>
          </cell>
          <cell r="B193" t="str">
            <v>T_Caja_Canarias</v>
          </cell>
          <cell r="C193">
            <v>8</v>
          </cell>
          <cell r="D193" t="str">
            <v>RD</v>
          </cell>
          <cell r="E193">
            <v>0</v>
          </cell>
          <cell r="F193">
            <v>0</v>
          </cell>
        </row>
        <row r="194">
          <cell r="A194" t="str">
            <v>T_Caixa_Tarragona-1-DC</v>
          </cell>
          <cell r="B194" t="str">
            <v>T_Caixa_Tarragona</v>
          </cell>
          <cell r="C194">
            <v>1</v>
          </cell>
          <cell r="D194" t="str">
            <v>DC</v>
          </cell>
          <cell r="E194">
            <v>0</v>
          </cell>
          <cell r="F194">
            <v>0</v>
          </cell>
        </row>
        <row r="195">
          <cell r="A195" t="str">
            <v>T_Caixa_Tarragona-1-RD</v>
          </cell>
          <cell r="B195" t="str">
            <v>T_Caixa_Tarragona</v>
          </cell>
          <cell r="C195">
            <v>1</v>
          </cell>
          <cell r="D195" t="str">
            <v>RD</v>
          </cell>
          <cell r="E195">
            <v>0</v>
          </cell>
          <cell r="F195">
            <v>0</v>
          </cell>
        </row>
        <row r="196">
          <cell r="A196" t="str">
            <v>T_Caixa_Tarragona-2-DC</v>
          </cell>
          <cell r="B196" t="str">
            <v>T_Caixa_Tarragona</v>
          </cell>
          <cell r="C196">
            <v>2</v>
          </cell>
          <cell r="D196" t="str">
            <v>DC</v>
          </cell>
          <cell r="E196">
            <v>0</v>
          </cell>
          <cell r="F196">
            <v>0</v>
          </cell>
        </row>
        <row r="197">
          <cell r="A197" t="str">
            <v>T_Caixa_Tarragona-2-RD</v>
          </cell>
          <cell r="B197" t="str">
            <v>T_Caixa_Tarragona</v>
          </cell>
          <cell r="C197">
            <v>2</v>
          </cell>
          <cell r="D197" t="str">
            <v>RD</v>
          </cell>
          <cell r="E197">
            <v>11594.595888919403</v>
          </cell>
          <cell r="F197">
            <v>7729.7305926129366</v>
          </cell>
        </row>
        <row r="198">
          <cell r="A198" t="str">
            <v>T_Caixa_Tarragona-3-DC</v>
          </cell>
          <cell r="B198" t="str">
            <v>T_Caixa_Tarragona</v>
          </cell>
          <cell r="C198">
            <v>3</v>
          </cell>
          <cell r="D198" t="str">
            <v>DC</v>
          </cell>
          <cell r="E198">
            <v>0</v>
          </cell>
          <cell r="F198">
            <v>0</v>
          </cell>
        </row>
        <row r="199">
          <cell r="A199" t="str">
            <v>T_Caixa_Tarragona-3-RD</v>
          </cell>
          <cell r="B199" t="str">
            <v>T_Caixa_Tarragona</v>
          </cell>
          <cell r="C199">
            <v>3</v>
          </cell>
          <cell r="D199" t="str">
            <v>RD</v>
          </cell>
          <cell r="E199">
            <v>839108.84849709552</v>
          </cell>
          <cell r="F199">
            <v>559405.89899806376</v>
          </cell>
        </row>
        <row r="200">
          <cell r="A200" t="str">
            <v>T_Caixa_Tarragona-4-DC</v>
          </cell>
          <cell r="B200" t="str">
            <v>T_Caixa_Tarragona</v>
          </cell>
          <cell r="C200">
            <v>4</v>
          </cell>
          <cell r="D200" t="str">
            <v>DC</v>
          </cell>
          <cell r="E200">
            <v>0</v>
          </cell>
          <cell r="F200">
            <v>0</v>
          </cell>
        </row>
        <row r="201">
          <cell r="A201" t="str">
            <v>T_Caixa_Tarragona-4-RD</v>
          </cell>
          <cell r="B201" t="str">
            <v>T_Caixa_Tarragona</v>
          </cell>
          <cell r="C201">
            <v>4</v>
          </cell>
          <cell r="D201" t="str">
            <v>RD</v>
          </cell>
          <cell r="E201">
            <v>88925.13812115464</v>
          </cell>
          <cell r="F201">
            <v>59283.425414103105</v>
          </cell>
        </row>
        <row r="202">
          <cell r="A202" t="str">
            <v>T_Caixa_Tarragona-5-DC</v>
          </cell>
          <cell r="B202" t="str">
            <v>T_Caixa_Tarragona</v>
          </cell>
          <cell r="C202">
            <v>5</v>
          </cell>
          <cell r="D202" t="str">
            <v>DC</v>
          </cell>
          <cell r="E202">
            <v>0</v>
          </cell>
          <cell r="F202">
            <v>0</v>
          </cell>
        </row>
        <row r="203">
          <cell r="A203" t="str">
            <v>T_Caixa_Tarragona-5-RD</v>
          </cell>
          <cell r="B203" t="str">
            <v>T_Caixa_Tarragona</v>
          </cell>
          <cell r="C203">
            <v>5</v>
          </cell>
          <cell r="D203" t="str">
            <v>RD</v>
          </cell>
          <cell r="E203">
            <v>272750.01661405654</v>
          </cell>
          <cell r="F203">
            <v>181833.34440937106</v>
          </cell>
        </row>
        <row r="204">
          <cell r="A204" t="str">
            <v>T_Caixa_Tarragona-6-DC</v>
          </cell>
          <cell r="B204" t="str">
            <v>T_Caixa_Tarragona</v>
          </cell>
          <cell r="C204">
            <v>6</v>
          </cell>
          <cell r="D204" t="str">
            <v>DC</v>
          </cell>
          <cell r="E204">
            <v>0</v>
          </cell>
          <cell r="F204">
            <v>0</v>
          </cell>
        </row>
        <row r="205">
          <cell r="A205" t="str">
            <v>T_Caixa_Tarragona-6-RD</v>
          </cell>
          <cell r="B205" t="str">
            <v>T_Caixa_Tarragona</v>
          </cell>
          <cell r="C205">
            <v>6</v>
          </cell>
          <cell r="D205" t="str">
            <v>RD</v>
          </cell>
          <cell r="E205">
            <v>1274.2372788309126</v>
          </cell>
          <cell r="F205">
            <v>849.49151922060855</v>
          </cell>
        </row>
        <row r="206">
          <cell r="A206" t="str">
            <v>T_Caixa_Tarragona-7-DC</v>
          </cell>
          <cell r="B206" t="str">
            <v>T_Caixa_Tarragona</v>
          </cell>
          <cell r="C206">
            <v>7</v>
          </cell>
          <cell r="D206" t="str">
            <v>DC</v>
          </cell>
          <cell r="E206">
            <v>0</v>
          </cell>
          <cell r="F206">
            <v>0</v>
          </cell>
        </row>
        <row r="207">
          <cell r="A207" t="str">
            <v>T_Caixa_Tarragona-7-RD</v>
          </cell>
          <cell r="B207" t="str">
            <v>T_Caixa_Tarragona</v>
          </cell>
          <cell r="C207">
            <v>7</v>
          </cell>
          <cell r="D207" t="str">
            <v>RD</v>
          </cell>
          <cell r="E207">
            <v>0</v>
          </cell>
          <cell r="F207">
            <v>0</v>
          </cell>
        </row>
        <row r="208">
          <cell r="A208" t="str">
            <v>T_Caixa_Tarragona-8-DC</v>
          </cell>
          <cell r="B208" t="str">
            <v>T_Caixa_Tarragona</v>
          </cell>
          <cell r="C208">
            <v>8</v>
          </cell>
          <cell r="D208" t="str">
            <v>DC</v>
          </cell>
          <cell r="E208">
            <v>0</v>
          </cell>
          <cell r="F208">
            <v>0</v>
          </cell>
        </row>
        <row r="209">
          <cell r="A209" t="str">
            <v>T_Caixa_Tarragona-8-RD</v>
          </cell>
          <cell r="B209" t="str">
            <v>T_Caixa_Tarragona</v>
          </cell>
          <cell r="C209">
            <v>8</v>
          </cell>
          <cell r="D209" t="str">
            <v>RD</v>
          </cell>
          <cell r="E209">
            <v>0</v>
          </cell>
          <cell r="F209">
            <v>0</v>
          </cell>
        </row>
        <row r="210">
          <cell r="A210" t="str">
            <v>T_Caixa_Terrasa_1-1-DC</v>
          </cell>
          <cell r="B210" t="str">
            <v>T_Caixa_Terrasa_1</v>
          </cell>
          <cell r="C210">
            <v>1</v>
          </cell>
          <cell r="D210" t="str">
            <v>DC</v>
          </cell>
          <cell r="E210">
            <v>0</v>
          </cell>
          <cell r="F210">
            <v>0</v>
          </cell>
        </row>
        <row r="211">
          <cell r="A211" t="str">
            <v>T_Caixa_Terrasa_1-1-RD</v>
          </cell>
          <cell r="B211" t="str">
            <v>T_Caixa_Terrasa_1</v>
          </cell>
          <cell r="C211">
            <v>1</v>
          </cell>
          <cell r="D211" t="str">
            <v>RD</v>
          </cell>
          <cell r="E211">
            <v>107131.1529180771</v>
          </cell>
          <cell r="F211">
            <v>45913.351250604486</v>
          </cell>
        </row>
        <row r="212">
          <cell r="A212" t="str">
            <v>T_Caixa_Terrasa_1-2-DC</v>
          </cell>
          <cell r="B212" t="str">
            <v>T_Caixa_Terrasa_1</v>
          </cell>
          <cell r="C212">
            <v>2</v>
          </cell>
          <cell r="D212" t="str">
            <v>DC</v>
          </cell>
          <cell r="E212">
            <v>0</v>
          </cell>
          <cell r="F212">
            <v>0</v>
          </cell>
        </row>
        <row r="213">
          <cell r="A213" t="str">
            <v>T_Caixa_Terrasa_1-2-RD</v>
          </cell>
          <cell r="B213" t="str">
            <v>T_Caixa_Terrasa_1</v>
          </cell>
          <cell r="C213">
            <v>2</v>
          </cell>
          <cell r="D213" t="str">
            <v>RD</v>
          </cell>
          <cell r="E213">
            <v>0</v>
          </cell>
          <cell r="F213">
            <v>0</v>
          </cell>
        </row>
        <row r="214">
          <cell r="A214" t="str">
            <v>T_Caixa_Terrasa_1-3-DC</v>
          </cell>
          <cell r="B214" t="str">
            <v>T_Caixa_Terrasa_1</v>
          </cell>
          <cell r="C214">
            <v>3</v>
          </cell>
          <cell r="D214" t="str">
            <v>DC</v>
          </cell>
          <cell r="E214">
            <v>0</v>
          </cell>
          <cell r="F214">
            <v>0</v>
          </cell>
        </row>
        <row r="215">
          <cell r="A215" t="str">
            <v>T_Caixa_Terrasa_1-3-RD</v>
          </cell>
          <cell r="B215" t="str">
            <v>T_Caixa_Terrasa_1</v>
          </cell>
          <cell r="C215">
            <v>3</v>
          </cell>
          <cell r="D215" t="str">
            <v>RD</v>
          </cell>
          <cell r="E215">
            <v>317885.4227925067</v>
          </cell>
          <cell r="F215">
            <v>136236.60976821714</v>
          </cell>
        </row>
        <row r="216">
          <cell r="A216" t="str">
            <v>T_Caixa_Terrasa_1-4-DC</v>
          </cell>
          <cell r="B216" t="str">
            <v>T_Caixa_Terrasa_1</v>
          </cell>
          <cell r="C216">
            <v>4</v>
          </cell>
          <cell r="D216" t="str">
            <v>DC</v>
          </cell>
          <cell r="E216">
            <v>0</v>
          </cell>
          <cell r="F216">
            <v>0</v>
          </cell>
        </row>
        <row r="217">
          <cell r="A217" t="str">
            <v>T_Caixa_Terrasa_1-4-RD</v>
          </cell>
          <cell r="B217" t="str">
            <v>T_Caixa_Terrasa_1</v>
          </cell>
          <cell r="C217">
            <v>4</v>
          </cell>
          <cell r="D217" t="str">
            <v>RD</v>
          </cell>
          <cell r="E217">
            <v>7.6852083333333328</v>
          </cell>
          <cell r="F217">
            <v>0</v>
          </cell>
        </row>
        <row r="218">
          <cell r="A218" t="str">
            <v>T_Caixa_Terrasa_1-5-DC</v>
          </cell>
          <cell r="B218" t="str">
            <v>T_Caixa_Terrasa_1</v>
          </cell>
          <cell r="C218">
            <v>5</v>
          </cell>
          <cell r="D218" t="str">
            <v>DC</v>
          </cell>
          <cell r="E218">
            <v>0</v>
          </cell>
          <cell r="F218">
            <v>0</v>
          </cell>
        </row>
        <row r="219">
          <cell r="A219" t="str">
            <v>T_Caixa_Terrasa_1-5-RD</v>
          </cell>
          <cell r="B219" t="str">
            <v>T_Caixa_Terrasa_1</v>
          </cell>
          <cell r="C219">
            <v>5</v>
          </cell>
          <cell r="D219" t="str">
            <v>RD</v>
          </cell>
          <cell r="E219">
            <v>132363.8793493199</v>
          </cell>
          <cell r="F219">
            <v>88242.586232879941</v>
          </cell>
        </row>
        <row r="220">
          <cell r="A220" t="str">
            <v>T_Caixa_Terrasa_1-6-DC</v>
          </cell>
          <cell r="B220" t="str">
            <v>T_Caixa_Terrasa_1</v>
          </cell>
          <cell r="C220">
            <v>6</v>
          </cell>
          <cell r="D220" t="str">
            <v>DC</v>
          </cell>
          <cell r="E220">
            <v>0</v>
          </cell>
          <cell r="F220">
            <v>0</v>
          </cell>
        </row>
        <row r="221">
          <cell r="A221" t="str">
            <v>T_Caixa_Terrasa_1-6-RD</v>
          </cell>
          <cell r="B221" t="str">
            <v>T_Caixa_Terrasa_1</v>
          </cell>
          <cell r="C221">
            <v>6</v>
          </cell>
          <cell r="D221" t="str">
            <v>RD</v>
          </cell>
          <cell r="E221">
            <v>0</v>
          </cell>
          <cell r="F221">
            <v>0</v>
          </cell>
        </row>
        <row r="222">
          <cell r="A222" t="str">
            <v>T_Caixa_Terrasa_1-7-DC</v>
          </cell>
          <cell r="B222" t="str">
            <v>T_Caixa_Terrasa_1</v>
          </cell>
          <cell r="C222">
            <v>7</v>
          </cell>
          <cell r="D222" t="str">
            <v>DC</v>
          </cell>
          <cell r="E222">
            <v>0</v>
          </cell>
          <cell r="F222">
            <v>0</v>
          </cell>
        </row>
        <row r="223">
          <cell r="A223" t="str">
            <v>T_Caixa_Terrasa_1-7-RD</v>
          </cell>
          <cell r="B223" t="str">
            <v>T_Caixa_Terrasa_1</v>
          </cell>
          <cell r="C223">
            <v>7</v>
          </cell>
          <cell r="D223" t="str">
            <v>RD</v>
          </cell>
          <cell r="E223">
            <v>0</v>
          </cell>
          <cell r="F223">
            <v>0</v>
          </cell>
        </row>
        <row r="224">
          <cell r="A224" t="str">
            <v>T_Caixa_Terrasa_1-8-DC</v>
          </cell>
          <cell r="B224" t="str">
            <v>T_Caixa_Terrasa_1</v>
          </cell>
          <cell r="C224">
            <v>8</v>
          </cell>
          <cell r="D224" t="str">
            <v>DC</v>
          </cell>
          <cell r="E224">
            <v>0</v>
          </cell>
          <cell r="F224">
            <v>0</v>
          </cell>
        </row>
        <row r="225">
          <cell r="A225" t="str">
            <v>T_Caixa_Terrasa_1-8-RD</v>
          </cell>
          <cell r="B225" t="str">
            <v>T_Caixa_Terrasa_1</v>
          </cell>
          <cell r="C225">
            <v>8</v>
          </cell>
          <cell r="D225" t="str">
            <v>RD</v>
          </cell>
          <cell r="E225">
            <v>74715.330059760265</v>
          </cell>
          <cell r="F225">
            <v>15848.706376312784</v>
          </cell>
        </row>
        <row r="226">
          <cell r="A226" t="str">
            <v>T_Caixa_Terrasa_2-1-DC</v>
          </cell>
          <cell r="B226" t="str">
            <v>T_Caixa_Terrasa_2</v>
          </cell>
          <cell r="C226">
            <v>1</v>
          </cell>
          <cell r="D226" t="str">
            <v>DC</v>
          </cell>
          <cell r="E226">
            <v>0</v>
          </cell>
          <cell r="F226">
            <v>0</v>
          </cell>
        </row>
        <row r="227">
          <cell r="A227" t="str">
            <v>T_Caixa_Terrasa_2-1-RD</v>
          </cell>
          <cell r="B227" t="str">
            <v>T_Caixa_Terrasa_2</v>
          </cell>
          <cell r="C227">
            <v>1</v>
          </cell>
          <cell r="D227" t="str">
            <v>RD</v>
          </cell>
          <cell r="E227">
            <v>333983.12024767121</v>
          </cell>
          <cell r="F227">
            <v>143135.62296328763</v>
          </cell>
        </row>
        <row r="228">
          <cell r="A228" t="str">
            <v>T_Caixa_Terrasa_2-2-DC</v>
          </cell>
          <cell r="B228" t="str">
            <v>T_Caixa_Terrasa_2</v>
          </cell>
          <cell r="C228">
            <v>2</v>
          </cell>
          <cell r="D228" t="str">
            <v>DC</v>
          </cell>
          <cell r="E228">
            <v>0</v>
          </cell>
          <cell r="F228">
            <v>0</v>
          </cell>
        </row>
        <row r="229">
          <cell r="A229" t="str">
            <v>T_Caixa_Terrasa_2-2-RD</v>
          </cell>
          <cell r="B229" t="str">
            <v>T_Caixa_Terrasa_2</v>
          </cell>
          <cell r="C229">
            <v>2</v>
          </cell>
          <cell r="D229" t="str">
            <v>RD</v>
          </cell>
          <cell r="E229">
            <v>0</v>
          </cell>
          <cell r="F229">
            <v>0</v>
          </cell>
        </row>
        <row r="230">
          <cell r="A230" t="str">
            <v>T_Caixa_Terrasa_2-3-DC</v>
          </cell>
          <cell r="B230" t="str">
            <v>T_Caixa_Terrasa_2</v>
          </cell>
          <cell r="C230">
            <v>3</v>
          </cell>
          <cell r="D230" t="str">
            <v>DC</v>
          </cell>
          <cell r="E230">
            <v>0</v>
          </cell>
          <cell r="F230">
            <v>0</v>
          </cell>
        </row>
        <row r="231">
          <cell r="A231" t="str">
            <v>T_Caixa_Terrasa_2-3-RD</v>
          </cell>
          <cell r="B231" t="str">
            <v>T_Caixa_Terrasa_2</v>
          </cell>
          <cell r="C231">
            <v>3</v>
          </cell>
          <cell r="D231" t="str">
            <v>RD</v>
          </cell>
          <cell r="E231">
            <v>0</v>
          </cell>
          <cell r="F231">
            <v>0</v>
          </cell>
        </row>
        <row r="232">
          <cell r="A232" t="str">
            <v>T_Caixa_Terrasa_2-4-DC</v>
          </cell>
          <cell r="B232" t="str">
            <v>T_Caixa_Terrasa_2</v>
          </cell>
          <cell r="C232">
            <v>4</v>
          </cell>
          <cell r="D232" t="str">
            <v>DC</v>
          </cell>
          <cell r="E232">
            <v>0</v>
          </cell>
          <cell r="F232">
            <v>0</v>
          </cell>
        </row>
        <row r="233">
          <cell r="A233" t="str">
            <v>T_Caixa_Terrasa_2-4-RD</v>
          </cell>
          <cell r="B233" t="str">
            <v>T_Caixa_Terrasa_2</v>
          </cell>
          <cell r="C233">
            <v>4</v>
          </cell>
          <cell r="D233" t="str">
            <v>RD</v>
          </cell>
          <cell r="E233">
            <v>0</v>
          </cell>
          <cell r="F233">
            <v>0</v>
          </cell>
        </row>
        <row r="234">
          <cell r="A234" t="str">
            <v>T_Caixa_Terrasa_2-5-DC</v>
          </cell>
          <cell r="B234" t="str">
            <v>T_Caixa_Terrasa_2</v>
          </cell>
          <cell r="C234">
            <v>5</v>
          </cell>
          <cell r="D234" t="str">
            <v>DC</v>
          </cell>
          <cell r="E234">
            <v>0</v>
          </cell>
          <cell r="F234">
            <v>0</v>
          </cell>
        </row>
        <row r="235">
          <cell r="A235" t="str">
            <v>T_Caixa_Terrasa_2-5-RD</v>
          </cell>
          <cell r="B235" t="str">
            <v>T_Caixa_Terrasa_2</v>
          </cell>
          <cell r="C235">
            <v>5</v>
          </cell>
          <cell r="D235" t="str">
            <v>RD</v>
          </cell>
          <cell r="E235">
            <v>0</v>
          </cell>
          <cell r="F235">
            <v>0</v>
          </cell>
        </row>
        <row r="236">
          <cell r="A236" t="str">
            <v>T_Caixa_Terrasa_2-6-DC</v>
          </cell>
          <cell r="B236" t="str">
            <v>T_Caixa_Terrasa_2</v>
          </cell>
          <cell r="C236">
            <v>6</v>
          </cell>
          <cell r="D236" t="str">
            <v>DC</v>
          </cell>
          <cell r="E236">
            <v>0</v>
          </cell>
          <cell r="F236">
            <v>0</v>
          </cell>
        </row>
        <row r="237">
          <cell r="A237" t="str">
            <v>T_Caixa_Terrasa_2-6-RD</v>
          </cell>
          <cell r="B237" t="str">
            <v>T_Caixa_Terrasa_2</v>
          </cell>
          <cell r="C237">
            <v>6</v>
          </cell>
          <cell r="D237" t="str">
            <v>RD</v>
          </cell>
          <cell r="E237">
            <v>0</v>
          </cell>
          <cell r="F237">
            <v>0</v>
          </cell>
        </row>
        <row r="238">
          <cell r="A238" t="str">
            <v>T_Caixa_Terrasa_2-7-DC</v>
          </cell>
          <cell r="B238" t="str">
            <v>T_Caixa_Terrasa_2</v>
          </cell>
          <cell r="C238">
            <v>7</v>
          </cell>
          <cell r="D238" t="str">
            <v>DC</v>
          </cell>
          <cell r="E238">
            <v>0</v>
          </cell>
          <cell r="F238">
            <v>0</v>
          </cell>
        </row>
        <row r="239">
          <cell r="A239" t="str">
            <v>T_Caixa_Terrasa_2-7-RD</v>
          </cell>
          <cell r="B239" t="str">
            <v>T_Caixa_Terrasa_2</v>
          </cell>
          <cell r="C239">
            <v>7</v>
          </cell>
          <cell r="D239" t="str">
            <v>RD</v>
          </cell>
          <cell r="E239">
            <v>0</v>
          </cell>
          <cell r="F239">
            <v>0</v>
          </cell>
        </row>
        <row r="240">
          <cell r="A240" t="str">
            <v>T_Caixa_Terrasa_2-8-DC</v>
          </cell>
          <cell r="B240" t="str">
            <v>T_Caixa_Terrasa_2</v>
          </cell>
          <cell r="C240">
            <v>8</v>
          </cell>
          <cell r="D240" t="str">
            <v>DC</v>
          </cell>
          <cell r="E240">
            <v>0</v>
          </cell>
          <cell r="F240">
            <v>0</v>
          </cell>
        </row>
        <row r="241">
          <cell r="A241" t="str">
            <v>T_Caixa_Terrasa_2-8-RD</v>
          </cell>
          <cell r="B241" t="str">
            <v>T_Caixa_Terrasa_2</v>
          </cell>
          <cell r="C241">
            <v>8</v>
          </cell>
          <cell r="D241" t="str">
            <v>RD</v>
          </cell>
          <cell r="E241">
            <v>0</v>
          </cell>
          <cell r="F241">
            <v>0</v>
          </cell>
        </row>
        <row r="242">
          <cell r="A242" t="str">
            <v>T_Carrefour-1-DC</v>
          </cell>
          <cell r="B242" t="str">
            <v>T_Carrefour</v>
          </cell>
          <cell r="C242">
            <v>1</v>
          </cell>
          <cell r="D242" t="str">
            <v>DC</v>
          </cell>
          <cell r="E242">
            <v>0</v>
          </cell>
          <cell r="F242">
            <v>0</v>
          </cell>
        </row>
        <row r="243">
          <cell r="A243" t="str">
            <v>T_Carrefour-1-RD</v>
          </cell>
          <cell r="B243" t="str">
            <v>T_Carrefour</v>
          </cell>
          <cell r="C243">
            <v>1</v>
          </cell>
          <cell r="D243" t="str">
            <v>RD</v>
          </cell>
          <cell r="E243">
            <v>0</v>
          </cell>
          <cell r="F243">
            <v>0</v>
          </cell>
        </row>
        <row r="244">
          <cell r="A244" t="str">
            <v>T_Carrefour-2-DC</v>
          </cell>
          <cell r="B244" t="str">
            <v>T_Carrefour</v>
          </cell>
          <cell r="C244">
            <v>2</v>
          </cell>
          <cell r="D244" t="str">
            <v>DC</v>
          </cell>
          <cell r="E244">
            <v>0</v>
          </cell>
          <cell r="F244">
            <v>0</v>
          </cell>
        </row>
        <row r="245">
          <cell r="A245" t="str">
            <v>T_Carrefour-2-RD</v>
          </cell>
          <cell r="B245" t="str">
            <v>T_Carrefour</v>
          </cell>
          <cell r="C245">
            <v>2</v>
          </cell>
          <cell r="D245" t="str">
            <v>RD</v>
          </cell>
          <cell r="E245">
            <v>0</v>
          </cell>
          <cell r="F245">
            <v>0</v>
          </cell>
        </row>
        <row r="246">
          <cell r="A246" t="str">
            <v>T_Carrefour-3-DC</v>
          </cell>
          <cell r="B246" t="str">
            <v>T_Carrefour</v>
          </cell>
          <cell r="C246">
            <v>3</v>
          </cell>
          <cell r="D246" t="str">
            <v>DC</v>
          </cell>
          <cell r="E246">
            <v>0</v>
          </cell>
          <cell r="F246">
            <v>0</v>
          </cell>
        </row>
        <row r="247">
          <cell r="A247" t="str">
            <v>T_Carrefour-3-RD</v>
          </cell>
          <cell r="B247" t="str">
            <v>T_Carrefour</v>
          </cell>
          <cell r="C247">
            <v>3</v>
          </cell>
          <cell r="D247" t="str">
            <v>RD</v>
          </cell>
          <cell r="E247">
            <v>0</v>
          </cell>
          <cell r="F247">
            <v>0</v>
          </cell>
        </row>
        <row r="248">
          <cell r="A248" t="str">
            <v>T_Carrefour-4-DC</v>
          </cell>
          <cell r="B248" t="str">
            <v>T_Carrefour</v>
          </cell>
          <cell r="C248">
            <v>4</v>
          </cell>
          <cell r="D248" t="str">
            <v>DC</v>
          </cell>
          <cell r="E248">
            <v>0</v>
          </cell>
          <cell r="F248">
            <v>0</v>
          </cell>
        </row>
        <row r="249">
          <cell r="A249" t="str">
            <v>T_Carrefour-4-RD</v>
          </cell>
          <cell r="B249" t="str">
            <v>T_Carrefour</v>
          </cell>
          <cell r="C249">
            <v>4</v>
          </cell>
          <cell r="D249" t="str">
            <v>RD</v>
          </cell>
          <cell r="E249">
            <v>0</v>
          </cell>
          <cell r="F249">
            <v>0</v>
          </cell>
        </row>
        <row r="250">
          <cell r="A250" t="str">
            <v>T_Carrefour-5-DC</v>
          </cell>
          <cell r="B250" t="str">
            <v>T_Carrefour</v>
          </cell>
          <cell r="C250">
            <v>5</v>
          </cell>
          <cell r="D250" t="str">
            <v>DC</v>
          </cell>
          <cell r="E250">
            <v>0</v>
          </cell>
          <cell r="F250">
            <v>0</v>
          </cell>
        </row>
        <row r="251">
          <cell r="A251" t="str">
            <v>T_Carrefour-5-RD</v>
          </cell>
          <cell r="B251" t="str">
            <v>T_Carrefour</v>
          </cell>
          <cell r="C251">
            <v>5</v>
          </cell>
          <cell r="D251" t="str">
            <v>RD</v>
          </cell>
          <cell r="E251">
            <v>0</v>
          </cell>
          <cell r="F251">
            <v>0</v>
          </cell>
        </row>
        <row r="252">
          <cell r="A252" t="str">
            <v>T_Carrefour-6-DC</v>
          </cell>
          <cell r="B252" t="str">
            <v>T_Carrefour</v>
          </cell>
          <cell r="C252">
            <v>6</v>
          </cell>
          <cell r="D252" t="str">
            <v>DC</v>
          </cell>
          <cell r="E252">
            <v>0</v>
          </cell>
          <cell r="F252">
            <v>0</v>
          </cell>
        </row>
        <row r="253">
          <cell r="A253" t="str">
            <v>T_Carrefour-6-RD</v>
          </cell>
          <cell r="B253" t="str">
            <v>T_Carrefour</v>
          </cell>
          <cell r="C253">
            <v>6</v>
          </cell>
          <cell r="D253" t="str">
            <v>RD</v>
          </cell>
          <cell r="E253">
            <v>0</v>
          </cell>
          <cell r="F253">
            <v>0</v>
          </cell>
        </row>
        <row r="254">
          <cell r="A254" t="str">
            <v>T_Carrefour-7-DC</v>
          </cell>
          <cell r="B254" t="str">
            <v>T_Carrefour</v>
          </cell>
          <cell r="C254">
            <v>7</v>
          </cell>
          <cell r="D254" t="str">
            <v>DC</v>
          </cell>
          <cell r="E254">
            <v>0</v>
          </cell>
          <cell r="F254">
            <v>0</v>
          </cell>
        </row>
        <row r="255">
          <cell r="A255" t="str">
            <v>T_Carrefour-7-RD</v>
          </cell>
          <cell r="B255" t="str">
            <v>T_Carrefour</v>
          </cell>
          <cell r="C255">
            <v>7</v>
          </cell>
          <cell r="D255" t="str">
            <v>RD</v>
          </cell>
          <cell r="E255">
            <v>0</v>
          </cell>
          <cell r="F255">
            <v>0</v>
          </cell>
        </row>
        <row r="256">
          <cell r="A256" t="str">
            <v>T_Carrefour-8-DC</v>
          </cell>
          <cell r="B256" t="str">
            <v>T_Carrefour</v>
          </cell>
          <cell r="C256">
            <v>8</v>
          </cell>
          <cell r="D256" t="str">
            <v>DC</v>
          </cell>
          <cell r="E256">
            <v>0</v>
          </cell>
          <cell r="F256">
            <v>0</v>
          </cell>
        </row>
        <row r="257">
          <cell r="A257" t="str">
            <v>T_Carrefour-8-RD</v>
          </cell>
          <cell r="B257" t="str">
            <v>T_Carrefour</v>
          </cell>
          <cell r="C257">
            <v>8</v>
          </cell>
          <cell r="D257" t="str">
            <v>RD</v>
          </cell>
          <cell r="E257">
            <v>0</v>
          </cell>
          <cell r="F257">
            <v>0</v>
          </cell>
        </row>
        <row r="258">
          <cell r="A258" t="str">
            <v>T_Cetelem_1-1-DC</v>
          </cell>
          <cell r="B258" t="str">
            <v>T_Cetelem_1</v>
          </cell>
          <cell r="C258">
            <v>1</v>
          </cell>
          <cell r="D258" t="str">
            <v>DC</v>
          </cell>
          <cell r="E258">
            <v>0</v>
          </cell>
          <cell r="F258">
            <v>0</v>
          </cell>
        </row>
        <row r="259">
          <cell r="A259" t="str">
            <v>T_Cetelem_1-1-RD</v>
          </cell>
          <cell r="B259" t="str">
            <v>T_Cetelem_1</v>
          </cell>
          <cell r="C259">
            <v>1</v>
          </cell>
          <cell r="D259" t="str">
            <v>RD</v>
          </cell>
          <cell r="E259">
            <v>0</v>
          </cell>
          <cell r="F259">
            <v>0</v>
          </cell>
        </row>
        <row r="260">
          <cell r="A260" t="str">
            <v>T_Cetelem_1-2-DC</v>
          </cell>
          <cell r="B260" t="str">
            <v>T_Cetelem_1</v>
          </cell>
          <cell r="C260">
            <v>2</v>
          </cell>
          <cell r="D260" t="str">
            <v>DC</v>
          </cell>
          <cell r="E260">
            <v>0</v>
          </cell>
          <cell r="F260">
            <v>0</v>
          </cell>
        </row>
        <row r="261">
          <cell r="A261" t="str">
            <v>T_Cetelem_1-2-RD</v>
          </cell>
          <cell r="B261" t="str">
            <v>T_Cetelem_1</v>
          </cell>
          <cell r="C261">
            <v>2</v>
          </cell>
          <cell r="D261" t="str">
            <v>RD</v>
          </cell>
          <cell r="E261">
            <v>0</v>
          </cell>
          <cell r="F261">
            <v>0</v>
          </cell>
        </row>
        <row r="262">
          <cell r="A262" t="str">
            <v>T_Cetelem_1-3-DC</v>
          </cell>
          <cell r="B262" t="str">
            <v>T_Cetelem_1</v>
          </cell>
          <cell r="C262">
            <v>3</v>
          </cell>
          <cell r="D262" t="str">
            <v>DC</v>
          </cell>
          <cell r="E262">
            <v>0</v>
          </cell>
          <cell r="F262">
            <v>0</v>
          </cell>
        </row>
        <row r="263">
          <cell r="A263" t="str">
            <v>T_Cetelem_1-3-RD</v>
          </cell>
          <cell r="B263" t="str">
            <v>T_Cetelem_1</v>
          </cell>
          <cell r="C263">
            <v>3</v>
          </cell>
          <cell r="D263" t="str">
            <v>RD</v>
          </cell>
          <cell r="E263">
            <v>0</v>
          </cell>
          <cell r="F263">
            <v>0</v>
          </cell>
        </row>
        <row r="264">
          <cell r="A264" t="str">
            <v>T_Cetelem_1-4-DC</v>
          </cell>
          <cell r="B264" t="str">
            <v>T_Cetelem_1</v>
          </cell>
          <cell r="C264">
            <v>4</v>
          </cell>
          <cell r="D264" t="str">
            <v>DC</v>
          </cell>
          <cell r="E264">
            <v>0</v>
          </cell>
          <cell r="F264">
            <v>0</v>
          </cell>
        </row>
        <row r="265">
          <cell r="A265" t="str">
            <v>T_Cetelem_1-4-RD</v>
          </cell>
          <cell r="B265" t="str">
            <v>T_Cetelem_1</v>
          </cell>
          <cell r="C265">
            <v>4</v>
          </cell>
          <cell r="D265" t="str">
            <v>RD</v>
          </cell>
          <cell r="E265">
            <v>0</v>
          </cell>
          <cell r="F265">
            <v>0</v>
          </cell>
        </row>
        <row r="266">
          <cell r="A266" t="str">
            <v>T_Cetelem_1-5-DC</v>
          </cell>
          <cell r="B266" t="str">
            <v>T_Cetelem_1</v>
          </cell>
          <cell r="C266">
            <v>5</v>
          </cell>
          <cell r="D266" t="str">
            <v>DC</v>
          </cell>
          <cell r="E266">
            <v>0</v>
          </cell>
          <cell r="F266">
            <v>0</v>
          </cell>
        </row>
        <row r="267">
          <cell r="A267" t="str">
            <v>T_Cetelem_1-5-RD</v>
          </cell>
          <cell r="B267" t="str">
            <v>T_Cetelem_1</v>
          </cell>
          <cell r="C267">
            <v>5</v>
          </cell>
          <cell r="D267" t="str">
            <v>RD</v>
          </cell>
          <cell r="E267">
            <v>0</v>
          </cell>
          <cell r="F267">
            <v>0</v>
          </cell>
        </row>
        <row r="268">
          <cell r="A268" t="str">
            <v>T_Cetelem_1-6-DC</v>
          </cell>
          <cell r="B268" t="str">
            <v>T_Cetelem_1</v>
          </cell>
          <cell r="C268">
            <v>6</v>
          </cell>
          <cell r="D268" t="str">
            <v>DC</v>
          </cell>
          <cell r="E268">
            <v>0</v>
          </cell>
          <cell r="F268">
            <v>0</v>
          </cell>
        </row>
        <row r="269">
          <cell r="A269" t="str">
            <v>T_Cetelem_1-6-RD</v>
          </cell>
          <cell r="B269" t="str">
            <v>T_Cetelem_1</v>
          </cell>
          <cell r="C269">
            <v>6</v>
          </cell>
          <cell r="D269" t="str">
            <v>RD</v>
          </cell>
          <cell r="E269">
            <v>0</v>
          </cell>
          <cell r="F269">
            <v>0</v>
          </cell>
        </row>
        <row r="270">
          <cell r="A270" t="str">
            <v>T_Cetelem_1-7-DC</v>
          </cell>
          <cell r="B270" t="str">
            <v>T_Cetelem_1</v>
          </cell>
          <cell r="C270">
            <v>7</v>
          </cell>
          <cell r="D270" t="str">
            <v>DC</v>
          </cell>
          <cell r="E270">
            <v>0</v>
          </cell>
          <cell r="F270">
            <v>0</v>
          </cell>
        </row>
        <row r="271">
          <cell r="A271" t="str">
            <v>T_Cetelem_1-7-RD</v>
          </cell>
          <cell r="B271" t="str">
            <v>T_Cetelem_1</v>
          </cell>
          <cell r="C271">
            <v>7</v>
          </cell>
          <cell r="D271" t="str">
            <v>RD</v>
          </cell>
          <cell r="E271">
            <v>0</v>
          </cell>
          <cell r="F271">
            <v>0</v>
          </cell>
        </row>
        <row r="272">
          <cell r="A272" t="str">
            <v>T_Cetelem_1-8-DC</v>
          </cell>
          <cell r="B272" t="str">
            <v>T_Cetelem_1</v>
          </cell>
          <cell r="C272">
            <v>8</v>
          </cell>
          <cell r="D272" t="str">
            <v>DC</v>
          </cell>
          <cell r="E272">
            <v>0</v>
          </cell>
          <cell r="F272">
            <v>0</v>
          </cell>
        </row>
        <row r="273">
          <cell r="A273" t="str">
            <v>T_Cetelem_1-8-RD</v>
          </cell>
          <cell r="B273" t="str">
            <v>T_Cetelem_1</v>
          </cell>
          <cell r="C273">
            <v>8</v>
          </cell>
          <cell r="D273" t="str">
            <v>RD</v>
          </cell>
          <cell r="E273">
            <v>0</v>
          </cell>
          <cell r="F273">
            <v>0</v>
          </cell>
        </row>
        <row r="274">
          <cell r="A274" t="str">
            <v>T_Cetelem_2-1-DC</v>
          </cell>
          <cell r="B274" t="str">
            <v>T_Cetelem_2</v>
          </cell>
          <cell r="C274">
            <v>1</v>
          </cell>
          <cell r="D274" t="str">
            <v>DC</v>
          </cell>
          <cell r="E274">
            <v>9.6351708618279641</v>
          </cell>
          <cell r="F274">
            <v>22.816275904109396</v>
          </cell>
        </row>
        <row r="275">
          <cell r="A275" t="str">
            <v>T_Cetelem_2-1-RD</v>
          </cell>
          <cell r="B275" t="str">
            <v>T_Cetelem_2</v>
          </cell>
          <cell r="C275">
            <v>1</v>
          </cell>
          <cell r="D275" t="str">
            <v>RD</v>
          </cell>
          <cell r="E275">
            <v>0</v>
          </cell>
          <cell r="F275">
            <v>0</v>
          </cell>
        </row>
        <row r="276">
          <cell r="A276" t="str">
            <v>T_Cetelem_2-2-DC</v>
          </cell>
          <cell r="B276" t="str">
            <v>T_Cetelem_2</v>
          </cell>
          <cell r="C276">
            <v>2</v>
          </cell>
          <cell r="D276" t="str">
            <v>DC</v>
          </cell>
          <cell r="E276">
            <v>0</v>
          </cell>
          <cell r="F276">
            <v>0</v>
          </cell>
        </row>
        <row r="277">
          <cell r="A277" t="str">
            <v>T_Cetelem_2-2-RD</v>
          </cell>
          <cell r="B277" t="str">
            <v>T_Cetelem_2</v>
          </cell>
          <cell r="C277">
            <v>2</v>
          </cell>
          <cell r="D277" t="str">
            <v>RD</v>
          </cell>
          <cell r="E277">
            <v>0</v>
          </cell>
          <cell r="F277">
            <v>0</v>
          </cell>
        </row>
        <row r="278">
          <cell r="A278" t="str">
            <v>T_Cetelem_2-3-DC</v>
          </cell>
          <cell r="B278" t="str">
            <v>T_Cetelem_2</v>
          </cell>
          <cell r="C278">
            <v>3</v>
          </cell>
          <cell r="D278" t="str">
            <v>DC</v>
          </cell>
          <cell r="E278">
            <v>0</v>
          </cell>
          <cell r="F278">
            <v>0</v>
          </cell>
        </row>
        <row r="279">
          <cell r="A279" t="str">
            <v>T_Cetelem_2-3-RD</v>
          </cell>
          <cell r="B279" t="str">
            <v>T_Cetelem_2</v>
          </cell>
          <cell r="C279">
            <v>3</v>
          </cell>
          <cell r="D279" t="str">
            <v>RD</v>
          </cell>
          <cell r="E279">
            <v>0</v>
          </cell>
          <cell r="F279">
            <v>0</v>
          </cell>
        </row>
        <row r="280">
          <cell r="A280" t="str">
            <v>T_Cetelem_2-4-DC</v>
          </cell>
          <cell r="B280" t="str">
            <v>T_Cetelem_2</v>
          </cell>
          <cell r="C280">
            <v>4</v>
          </cell>
          <cell r="D280" t="str">
            <v>DC</v>
          </cell>
          <cell r="E280">
            <v>0</v>
          </cell>
          <cell r="F280">
            <v>0</v>
          </cell>
        </row>
        <row r="281">
          <cell r="A281" t="str">
            <v>T_Cetelem_2-4-RD</v>
          </cell>
          <cell r="B281" t="str">
            <v>T_Cetelem_2</v>
          </cell>
          <cell r="C281">
            <v>4</v>
          </cell>
          <cell r="D281" t="str">
            <v>RD</v>
          </cell>
          <cell r="E281">
            <v>0</v>
          </cell>
          <cell r="F281">
            <v>0</v>
          </cell>
        </row>
        <row r="282">
          <cell r="A282" t="str">
            <v>T_Cetelem_2-5-DC</v>
          </cell>
          <cell r="B282" t="str">
            <v>T_Cetelem_2</v>
          </cell>
          <cell r="C282">
            <v>5</v>
          </cell>
          <cell r="D282" t="str">
            <v>DC</v>
          </cell>
          <cell r="E282">
            <v>0</v>
          </cell>
          <cell r="F282">
            <v>0</v>
          </cell>
        </row>
        <row r="283">
          <cell r="A283" t="str">
            <v>T_Cetelem_2-5-RD</v>
          </cell>
          <cell r="B283" t="str">
            <v>T_Cetelem_2</v>
          </cell>
          <cell r="C283">
            <v>5</v>
          </cell>
          <cell r="D283" t="str">
            <v>RD</v>
          </cell>
          <cell r="E283">
            <v>0</v>
          </cell>
          <cell r="F283">
            <v>0</v>
          </cell>
        </row>
        <row r="284">
          <cell r="A284" t="str">
            <v>T_Cetelem_2-6-DC</v>
          </cell>
          <cell r="B284" t="str">
            <v>T_Cetelem_2</v>
          </cell>
          <cell r="C284">
            <v>6</v>
          </cell>
          <cell r="D284" t="str">
            <v>DC</v>
          </cell>
          <cell r="E284">
            <v>0</v>
          </cell>
          <cell r="F284">
            <v>0</v>
          </cell>
        </row>
        <row r="285">
          <cell r="A285" t="str">
            <v>T_Cetelem_2-6-RD</v>
          </cell>
          <cell r="B285" t="str">
            <v>T_Cetelem_2</v>
          </cell>
          <cell r="C285">
            <v>6</v>
          </cell>
          <cell r="D285" t="str">
            <v>RD</v>
          </cell>
          <cell r="E285">
            <v>0</v>
          </cell>
          <cell r="F285">
            <v>0</v>
          </cell>
        </row>
        <row r="286">
          <cell r="A286" t="str">
            <v>T_Cetelem_2-7-DC</v>
          </cell>
          <cell r="B286" t="str">
            <v>T_Cetelem_2</v>
          </cell>
          <cell r="C286">
            <v>7</v>
          </cell>
          <cell r="D286" t="str">
            <v>DC</v>
          </cell>
          <cell r="E286">
            <v>0</v>
          </cell>
          <cell r="F286">
            <v>0</v>
          </cell>
        </row>
        <row r="287">
          <cell r="A287" t="str">
            <v>T_Cetelem_2-7-RD</v>
          </cell>
          <cell r="B287" t="str">
            <v>T_Cetelem_2</v>
          </cell>
          <cell r="C287">
            <v>7</v>
          </cell>
          <cell r="D287" t="str">
            <v>RD</v>
          </cell>
          <cell r="E287">
            <v>0</v>
          </cell>
          <cell r="F287">
            <v>0</v>
          </cell>
        </row>
        <row r="288">
          <cell r="A288" t="str">
            <v>T_Cetelem_2-8-DC</v>
          </cell>
          <cell r="B288" t="str">
            <v>T_Cetelem_2</v>
          </cell>
          <cell r="C288">
            <v>8</v>
          </cell>
          <cell r="D288" t="str">
            <v>DC</v>
          </cell>
          <cell r="E288">
            <v>0</v>
          </cell>
          <cell r="F288">
            <v>0</v>
          </cell>
        </row>
        <row r="289">
          <cell r="A289" t="str">
            <v>T_Cetelem_2-8-RD</v>
          </cell>
          <cell r="B289" t="str">
            <v>T_Cetelem_2</v>
          </cell>
          <cell r="C289">
            <v>8</v>
          </cell>
          <cell r="D289" t="str">
            <v>RD</v>
          </cell>
          <cell r="E289">
            <v>0</v>
          </cell>
          <cell r="F289">
            <v>0</v>
          </cell>
        </row>
        <row r="290">
          <cell r="A290" t="str">
            <v>T_Eurocredito-1-DC</v>
          </cell>
          <cell r="B290" t="str">
            <v>T_Eurocredito</v>
          </cell>
          <cell r="C290">
            <v>1</v>
          </cell>
          <cell r="D290" t="str">
            <v>DC</v>
          </cell>
          <cell r="E290">
            <v>0</v>
          </cell>
          <cell r="F290">
            <v>0</v>
          </cell>
        </row>
        <row r="291">
          <cell r="A291" t="str">
            <v>T_Eurocredito-1-RD</v>
          </cell>
          <cell r="B291" t="str">
            <v>T_Eurocredito</v>
          </cell>
          <cell r="C291">
            <v>1</v>
          </cell>
          <cell r="D291" t="str">
            <v>RD</v>
          </cell>
          <cell r="E291">
            <v>0</v>
          </cell>
          <cell r="F291">
            <v>0</v>
          </cell>
        </row>
        <row r="292">
          <cell r="A292" t="str">
            <v>T_Eurocredito-2-DC</v>
          </cell>
          <cell r="B292" t="str">
            <v>T_Eurocredito</v>
          </cell>
          <cell r="C292">
            <v>2</v>
          </cell>
          <cell r="D292" t="str">
            <v>DC</v>
          </cell>
          <cell r="E292">
            <v>0</v>
          </cell>
          <cell r="F292">
            <v>0</v>
          </cell>
        </row>
        <row r="293">
          <cell r="A293" t="str">
            <v>T_Eurocredito-2-RD</v>
          </cell>
          <cell r="B293" t="str">
            <v>T_Eurocredito</v>
          </cell>
          <cell r="C293">
            <v>2</v>
          </cell>
          <cell r="D293" t="str">
            <v>RD</v>
          </cell>
          <cell r="E293">
            <v>0</v>
          </cell>
          <cell r="F293">
            <v>0</v>
          </cell>
        </row>
        <row r="294">
          <cell r="A294" t="str">
            <v>T_Eurocredito-3-DC</v>
          </cell>
          <cell r="B294" t="str">
            <v>T_Eurocredito</v>
          </cell>
          <cell r="C294">
            <v>3</v>
          </cell>
          <cell r="D294" t="str">
            <v>DC</v>
          </cell>
          <cell r="E294">
            <v>0</v>
          </cell>
          <cell r="F294">
            <v>0</v>
          </cell>
        </row>
        <row r="295">
          <cell r="A295" t="str">
            <v>T_Eurocredito-3-RD</v>
          </cell>
          <cell r="B295" t="str">
            <v>T_Eurocredito</v>
          </cell>
          <cell r="C295">
            <v>3</v>
          </cell>
          <cell r="D295" t="str">
            <v>RD</v>
          </cell>
          <cell r="E295">
            <v>0</v>
          </cell>
          <cell r="F295">
            <v>0</v>
          </cell>
        </row>
        <row r="296">
          <cell r="A296" t="str">
            <v>T_Eurocredito-4-DC</v>
          </cell>
          <cell r="B296" t="str">
            <v>T_Eurocredito</v>
          </cell>
          <cell r="C296">
            <v>4</v>
          </cell>
          <cell r="D296" t="str">
            <v>DC</v>
          </cell>
          <cell r="E296">
            <v>0</v>
          </cell>
          <cell r="F296">
            <v>0</v>
          </cell>
        </row>
        <row r="297">
          <cell r="A297" t="str">
            <v>T_Eurocredito-4-RD</v>
          </cell>
          <cell r="B297" t="str">
            <v>T_Eurocredito</v>
          </cell>
          <cell r="C297">
            <v>4</v>
          </cell>
          <cell r="D297" t="str">
            <v>RD</v>
          </cell>
          <cell r="E297">
            <v>0</v>
          </cell>
          <cell r="F297">
            <v>0</v>
          </cell>
        </row>
        <row r="298">
          <cell r="A298" t="str">
            <v>T_Eurocredito-5-DC</v>
          </cell>
          <cell r="B298" t="str">
            <v>T_Eurocredito</v>
          </cell>
          <cell r="C298">
            <v>5</v>
          </cell>
          <cell r="D298" t="str">
            <v>DC</v>
          </cell>
          <cell r="E298">
            <v>0</v>
          </cell>
          <cell r="F298">
            <v>0</v>
          </cell>
        </row>
        <row r="299">
          <cell r="A299" t="str">
            <v>T_Eurocredito-5-RD</v>
          </cell>
          <cell r="B299" t="str">
            <v>T_Eurocredito</v>
          </cell>
          <cell r="C299">
            <v>5</v>
          </cell>
          <cell r="D299" t="str">
            <v>RD</v>
          </cell>
          <cell r="E299">
            <v>0</v>
          </cell>
          <cell r="F299">
            <v>0</v>
          </cell>
        </row>
        <row r="300">
          <cell r="A300" t="str">
            <v>T_Eurocredito-6-DC</v>
          </cell>
          <cell r="B300" t="str">
            <v>T_Eurocredito</v>
          </cell>
          <cell r="C300">
            <v>6</v>
          </cell>
          <cell r="D300" t="str">
            <v>DC</v>
          </cell>
          <cell r="E300">
            <v>0</v>
          </cell>
          <cell r="F300">
            <v>0</v>
          </cell>
        </row>
        <row r="301">
          <cell r="A301" t="str">
            <v>T_Eurocredito-6-RD</v>
          </cell>
          <cell r="B301" t="str">
            <v>T_Eurocredito</v>
          </cell>
          <cell r="C301">
            <v>6</v>
          </cell>
          <cell r="D301" t="str">
            <v>RD</v>
          </cell>
          <cell r="E301">
            <v>0</v>
          </cell>
          <cell r="F301">
            <v>0</v>
          </cell>
        </row>
        <row r="302">
          <cell r="A302" t="str">
            <v>T_Eurocredito-7-DC</v>
          </cell>
          <cell r="B302" t="str">
            <v>T_Eurocredito</v>
          </cell>
          <cell r="C302">
            <v>7</v>
          </cell>
          <cell r="D302" t="str">
            <v>DC</v>
          </cell>
          <cell r="E302">
            <v>0</v>
          </cell>
          <cell r="F302">
            <v>0</v>
          </cell>
        </row>
        <row r="303">
          <cell r="A303" t="str">
            <v>T_Eurocredito-7-RD</v>
          </cell>
          <cell r="B303" t="str">
            <v>T_Eurocredito</v>
          </cell>
          <cell r="C303">
            <v>7</v>
          </cell>
          <cell r="D303" t="str">
            <v>RD</v>
          </cell>
          <cell r="E303">
            <v>0</v>
          </cell>
          <cell r="F303">
            <v>0</v>
          </cell>
        </row>
        <row r="304">
          <cell r="A304" t="str">
            <v>T_Eurocredito-8-DC</v>
          </cell>
          <cell r="B304" t="str">
            <v>T_Eurocredito</v>
          </cell>
          <cell r="C304">
            <v>8</v>
          </cell>
          <cell r="D304" t="str">
            <v>DC</v>
          </cell>
          <cell r="E304">
            <v>0</v>
          </cell>
          <cell r="F304">
            <v>0</v>
          </cell>
        </row>
        <row r="305">
          <cell r="A305" t="str">
            <v>T_Eurocredito-8-RD</v>
          </cell>
          <cell r="B305" t="str">
            <v>T_Eurocredito</v>
          </cell>
          <cell r="C305">
            <v>8</v>
          </cell>
          <cell r="D305" t="str">
            <v>RD</v>
          </cell>
          <cell r="E305">
            <v>0</v>
          </cell>
          <cell r="F305">
            <v>0</v>
          </cell>
        </row>
        <row r="306">
          <cell r="A306" t="str">
            <v>T_Esfinge-1-DC</v>
          </cell>
          <cell r="B306" t="str">
            <v>T_Esfinge</v>
          </cell>
          <cell r="C306">
            <v>1</v>
          </cell>
          <cell r="D306" t="str">
            <v>DC</v>
          </cell>
          <cell r="E306">
            <v>47307.044519098126</v>
          </cell>
          <cell r="F306">
            <v>36333.62025388336</v>
          </cell>
        </row>
        <row r="307">
          <cell r="A307" t="str">
            <v>T_Esfinge-1-RD</v>
          </cell>
          <cell r="B307" t="str">
            <v>T_Esfinge</v>
          </cell>
          <cell r="C307">
            <v>1</v>
          </cell>
          <cell r="D307" t="str">
            <v>RD</v>
          </cell>
          <cell r="E307">
            <v>0</v>
          </cell>
          <cell r="F307">
            <v>0</v>
          </cell>
        </row>
        <row r="308">
          <cell r="A308" t="str">
            <v>T_Esfinge-2-DC</v>
          </cell>
          <cell r="B308" t="str">
            <v>T_Esfinge</v>
          </cell>
          <cell r="C308">
            <v>2</v>
          </cell>
          <cell r="D308" t="str">
            <v>DC</v>
          </cell>
          <cell r="E308">
            <v>0</v>
          </cell>
          <cell r="F308">
            <v>0</v>
          </cell>
        </row>
        <row r="309">
          <cell r="A309" t="str">
            <v>T_Esfinge-2-RD</v>
          </cell>
          <cell r="B309" t="str">
            <v>T_Esfinge</v>
          </cell>
          <cell r="C309">
            <v>2</v>
          </cell>
          <cell r="D309" t="str">
            <v>RD</v>
          </cell>
          <cell r="E309">
            <v>0</v>
          </cell>
          <cell r="F309">
            <v>0</v>
          </cell>
        </row>
        <row r="310">
          <cell r="A310" t="str">
            <v>T_Esfinge-3-DC</v>
          </cell>
          <cell r="B310" t="str">
            <v>T_Esfinge</v>
          </cell>
          <cell r="C310">
            <v>3</v>
          </cell>
          <cell r="D310" t="str">
            <v>DC</v>
          </cell>
          <cell r="E310">
            <v>0</v>
          </cell>
          <cell r="F310">
            <v>0</v>
          </cell>
        </row>
        <row r="311">
          <cell r="A311" t="str">
            <v>T_Esfinge-3-RD</v>
          </cell>
          <cell r="B311" t="str">
            <v>T_Esfinge</v>
          </cell>
          <cell r="C311">
            <v>3</v>
          </cell>
          <cell r="D311" t="str">
            <v>RD</v>
          </cell>
          <cell r="E311">
            <v>0</v>
          </cell>
          <cell r="F311">
            <v>0</v>
          </cell>
        </row>
        <row r="312">
          <cell r="A312" t="str">
            <v>T_Esfinge-4-DC</v>
          </cell>
          <cell r="B312" t="str">
            <v>T_Esfinge</v>
          </cell>
          <cell r="C312">
            <v>4</v>
          </cell>
          <cell r="D312" t="str">
            <v>DC</v>
          </cell>
          <cell r="E312">
            <v>0</v>
          </cell>
          <cell r="F312">
            <v>0</v>
          </cell>
        </row>
        <row r="313">
          <cell r="A313" t="str">
            <v>T_Esfinge-4-RD</v>
          </cell>
          <cell r="B313" t="str">
            <v>T_Esfinge</v>
          </cell>
          <cell r="C313">
            <v>4</v>
          </cell>
          <cell r="D313" t="str">
            <v>RD</v>
          </cell>
          <cell r="E313">
            <v>0</v>
          </cell>
          <cell r="F313">
            <v>0</v>
          </cell>
        </row>
        <row r="314">
          <cell r="A314" t="str">
            <v>T_Esfinge-5-DC</v>
          </cell>
          <cell r="B314" t="str">
            <v>T_Esfinge</v>
          </cell>
          <cell r="C314">
            <v>5</v>
          </cell>
          <cell r="D314" t="str">
            <v>DC</v>
          </cell>
          <cell r="E314">
            <v>0</v>
          </cell>
          <cell r="F314">
            <v>0</v>
          </cell>
        </row>
        <row r="315">
          <cell r="A315" t="str">
            <v>T_Esfinge-5-RD</v>
          </cell>
          <cell r="B315" t="str">
            <v>T_Esfinge</v>
          </cell>
          <cell r="C315">
            <v>5</v>
          </cell>
          <cell r="D315" t="str">
            <v>RD</v>
          </cell>
          <cell r="E315">
            <v>0</v>
          </cell>
          <cell r="F315">
            <v>0</v>
          </cell>
        </row>
        <row r="316">
          <cell r="A316" t="str">
            <v>T_Esfinge-6-DC</v>
          </cell>
          <cell r="B316" t="str">
            <v>T_Esfinge</v>
          </cell>
          <cell r="C316">
            <v>6</v>
          </cell>
          <cell r="D316" t="str">
            <v>DC</v>
          </cell>
          <cell r="E316">
            <v>0</v>
          </cell>
          <cell r="F316">
            <v>0</v>
          </cell>
        </row>
        <row r="317">
          <cell r="A317" t="str">
            <v>T_Esfinge-6-RD</v>
          </cell>
          <cell r="B317" t="str">
            <v>T_Esfinge</v>
          </cell>
          <cell r="C317">
            <v>6</v>
          </cell>
          <cell r="D317" t="str">
            <v>RD</v>
          </cell>
          <cell r="E317">
            <v>0</v>
          </cell>
          <cell r="F317">
            <v>0</v>
          </cell>
        </row>
        <row r="318">
          <cell r="A318" t="str">
            <v>T_Esfinge-7-DC</v>
          </cell>
          <cell r="B318" t="str">
            <v>T_Esfinge</v>
          </cell>
          <cell r="C318">
            <v>7</v>
          </cell>
          <cell r="D318" t="str">
            <v>DC</v>
          </cell>
          <cell r="E318">
            <v>0</v>
          </cell>
          <cell r="F318">
            <v>0</v>
          </cell>
        </row>
        <row r="319">
          <cell r="A319" t="str">
            <v>T_Esfinge-7-RD</v>
          </cell>
          <cell r="B319" t="str">
            <v>T_Esfinge</v>
          </cell>
          <cell r="C319">
            <v>7</v>
          </cell>
          <cell r="D319" t="str">
            <v>RD</v>
          </cell>
          <cell r="E319">
            <v>0</v>
          </cell>
          <cell r="F319">
            <v>0</v>
          </cell>
        </row>
        <row r="320">
          <cell r="A320" t="str">
            <v>T_Esfinge-8-DC</v>
          </cell>
          <cell r="B320" t="str">
            <v>T_Esfinge</v>
          </cell>
          <cell r="C320">
            <v>8</v>
          </cell>
          <cell r="D320" t="str">
            <v>DC</v>
          </cell>
          <cell r="E320">
            <v>0</v>
          </cell>
          <cell r="F320">
            <v>0</v>
          </cell>
        </row>
        <row r="321">
          <cell r="A321" t="str">
            <v>T_Esfinge-8-RD</v>
          </cell>
          <cell r="B321" t="str">
            <v>T_Esfinge</v>
          </cell>
          <cell r="C321">
            <v>8</v>
          </cell>
          <cell r="D321" t="str">
            <v>RD</v>
          </cell>
          <cell r="E321">
            <v>0</v>
          </cell>
          <cell r="F321">
            <v>0</v>
          </cell>
        </row>
        <row r="322">
          <cell r="A322" t="str">
            <v>T_gallego_1-1-DC</v>
          </cell>
          <cell r="B322" t="str">
            <v>T_gallego_1</v>
          </cell>
          <cell r="C322">
            <v>1</v>
          </cell>
          <cell r="D322" t="str">
            <v>DC</v>
          </cell>
          <cell r="E322">
            <v>333176.95276742103</v>
          </cell>
          <cell r="F322">
            <v>125626.23990997604</v>
          </cell>
        </row>
        <row r="323">
          <cell r="A323" t="str">
            <v>T_gallego_1-1-RD</v>
          </cell>
          <cell r="B323" t="str">
            <v>T_gallego_1</v>
          </cell>
          <cell r="C323">
            <v>1</v>
          </cell>
          <cell r="D323" t="str">
            <v>RD</v>
          </cell>
          <cell r="E323">
            <v>0</v>
          </cell>
          <cell r="F323">
            <v>0</v>
          </cell>
        </row>
        <row r="324">
          <cell r="A324" t="str">
            <v>T_gallego_1-2-DC</v>
          </cell>
          <cell r="B324" t="str">
            <v>T_gallego_1</v>
          </cell>
          <cell r="C324">
            <v>2</v>
          </cell>
          <cell r="D324" t="str">
            <v>DC</v>
          </cell>
          <cell r="E324">
            <v>0</v>
          </cell>
          <cell r="F324">
            <v>0</v>
          </cell>
        </row>
        <row r="325">
          <cell r="A325" t="str">
            <v>T_gallego_1-2-RD</v>
          </cell>
          <cell r="B325" t="str">
            <v>T_gallego_1</v>
          </cell>
          <cell r="C325">
            <v>2</v>
          </cell>
          <cell r="D325" t="str">
            <v>RD</v>
          </cell>
          <cell r="E325">
            <v>0</v>
          </cell>
          <cell r="F325">
            <v>0</v>
          </cell>
        </row>
        <row r="326">
          <cell r="A326" t="str">
            <v>T_gallego_1-3-DC</v>
          </cell>
          <cell r="B326" t="str">
            <v>T_gallego_1</v>
          </cell>
          <cell r="C326">
            <v>3</v>
          </cell>
          <cell r="D326" t="str">
            <v>DC</v>
          </cell>
          <cell r="E326">
            <v>2195.4118371390041</v>
          </cell>
          <cell r="F326">
            <v>862.27132128502717</v>
          </cell>
        </row>
        <row r="327">
          <cell r="A327" t="str">
            <v>T_gallego_1-3-RD</v>
          </cell>
          <cell r="B327" t="str">
            <v>T_gallego_1</v>
          </cell>
          <cell r="C327">
            <v>3</v>
          </cell>
          <cell r="D327" t="str">
            <v>RD</v>
          </cell>
          <cell r="E327">
            <v>4313.1905793601591</v>
          </cell>
          <cell r="F327">
            <v>1437.7301931200529</v>
          </cell>
        </row>
        <row r="328">
          <cell r="A328" t="str">
            <v>T_gallego_1-4-DC</v>
          </cell>
          <cell r="B328" t="str">
            <v>T_gallego_1</v>
          </cell>
          <cell r="C328">
            <v>4</v>
          </cell>
          <cell r="D328" t="str">
            <v>DC</v>
          </cell>
          <cell r="E328">
            <v>73674.994965608013</v>
          </cell>
          <cell r="F328">
            <v>14796.088995428174</v>
          </cell>
        </row>
        <row r="329">
          <cell r="A329" t="str">
            <v>T_gallego_1-4-RD</v>
          </cell>
          <cell r="B329" t="str">
            <v>T_gallego_1</v>
          </cell>
          <cell r="C329">
            <v>4</v>
          </cell>
          <cell r="D329" t="str">
            <v>RD</v>
          </cell>
          <cell r="E329">
            <v>0</v>
          </cell>
          <cell r="F329">
            <v>0</v>
          </cell>
        </row>
        <row r="330">
          <cell r="A330" t="str">
            <v>T_gallego_1-5-DC</v>
          </cell>
          <cell r="B330" t="str">
            <v>T_gallego_1</v>
          </cell>
          <cell r="C330">
            <v>5</v>
          </cell>
          <cell r="D330" t="str">
            <v>DC</v>
          </cell>
          <cell r="E330">
            <v>209.94152772905329</v>
          </cell>
          <cell r="F330">
            <v>47.187645034246572</v>
          </cell>
        </row>
        <row r="331">
          <cell r="A331" t="str">
            <v>T_gallego_1-5-RD</v>
          </cell>
          <cell r="B331" t="str">
            <v>T_gallego_1</v>
          </cell>
          <cell r="C331">
            <v>5</v>
          </cell>
          <cell r="D331" t="str">
            <v>RD</v>
          </cell>
          <cell r="E331">
            <v>204.90352768264842</v>
          </cell>
          <cell r="F331">
            <v>36.159446061643834</v>
          </cell>
        </row>
        <row r="332">
          <cell r="A332" t="str">
            <v>T_gallego_1-6-DC</v>
          </cell>
          <cell r="B332" t="str">
            <v>T_gallego_1</v>
          </cell>
          <cell r="C332">
            <v>6</v>
          </cell>
          <cell r="D332" t="str">
            <v>DC</v>
          </cell>
          <cell r="E332">
            <v>119403.90171148229</v>
          </cell>
          <cell r="F332">
            <v>23663.463774568525</v>
          </cell>
        </row>
        <row r="333">
          <cell r="A333" t="str">
            <v>T_gallego_1-6-RD</v>
          </cell>
          <cell r="B333" t="str">
            <v>T_gallego_1</v>
          </cell>
          <cell r="C333">
            <v>6</v>
          </cell>
          <cell r="D333" t="str">
            <v>RD</v>
          </cell>
          <cell r="E333">
            <v>0</v>
          </cell>
          <cell r="F333">
            <v>0</v>
          </cell>
        </row>
        <row r="334">
          <cell r="A334" t="str">
            <v>T_gallego_1-7-DC</v>
          </cell>
          <cell r="B334" t="str">
            <v>T_gallego_1</v>
          </cell>
          <cell r="C334">
            <v>7</v>
          </cell>
          <cell r="D334" t="str">
            <v>DC</v>
          </cell>
          <cell r="E334">
            <v>7965.0355578853296</v>
          </cell>
          <cell r="F334">
            <v>1537.6446601816135</v>
          </cell>
        </row>
        <row r="335">
          <cell r="A335" t="str">
            <v>T_gallego_1-7-RD</v>
          </cell>
          <cell r="B335" t="str">
            <v>T_gallego_1</v>
          </cell>
          <cell r="C335">
            <v>7</v>
          </cell>
          <cell r="D335" t="str">
            <v>RD</v>
          </cell>
          <cell r="E335">
            <v>0</v>
          </cell>
          <cell r="F335">
            <v>0</v>
          </cell>
        </row>
        <row r="336">
          <cell r="A336" t="str">
            <v>T_gallego_1-8-DC</v>
          </cell>
          <cell r="B336" t="str">
            <v>T_gallego_1</v>
          </cell>
          <cell r="C336">
            <v>8</v>
          </cell>
          <cell r="D336" t="str">
            <v>DC</v>
          </cell>
          <cell r="E336">
            <v>1090.353315525067</v>
          </cell>
          <cell r="F336">
            <v>221.12417305287494</v>
          </cell>
        </row>
        <row r="337">
          <cell r="A337" t="str">
            <v>T_gallego_1-8-RD</v>
          </cell>
          <cell r="B337" t="str">
            <v>T_gallego_1</v>
          </cell>
          <cell r="C337">
            <v>8</v>
          </cell>
          <cell r="D337" t="str">
            <v>RD</v>
          </cell>
          <cell r="E337">
            <v>1948.6829373829014</v>
          </cell>
          <cell r="F337">
            <v>343.88522424404147</v>
          </cell>
        </row>
        <row r="338">
          <cell r="A338" t="str">
            <v>T_gallego_2-1-DC</v>
          </cell>
          <cell r="B338" t="str">
            <v>T_gallego_2</v>
          </cell>
          <cell r="C338">
            <v>1</v>
          </cell>
          <cell r="D338" t="str">
            <v>DC</v>
          </cell>
          <cell r="E338">
            <v>3596.3388432656989</v>
          </cell>
          <cell r="F338">
            <v>698.06729279456965</v>
          </cell>
        </row>
        <row r="339">
          <cell r="A339" t="str">
            <v>T_gallego_2-1-RD</v>
          </cell>
          <cell r="B339" t="str">
            <v>T_gallego_2</v>
          </cell>
          <cell r="C339">
            <v>1</v>
          </cell>
          <cell r="D339" t="str">
            <v>RD</v>
          </cell>
          <cell r="E339">
            <v>0</v>
          </cell>
          <cell r="F339">
            <v>0</v>
          </cell>
        </row>
        <row r="340">
          <cell r="A340" t="str">
            <v>T_gallego_2-2-DC</v>
          </cell>
          <cell r="B340" t="str">
            <v>T_gallego_2</v>
          </cell>
          <cell r="C340">
            <v>2</v>
          </cell>
          <cell r="D340" t="str">
            <v>DC</v>
          </cell>
          <cell r="E340">
            <v>239.14978449150883</v>
          </cell>
          <cell r="F340">
            <v>46.10838845285835</v>
          </cell>
        </row>
        <row r="341">
          <cell r="A341" t="str">
            <v>T_gallego_2-2-RD</v>
          </cell>
          <cell r="B341" t="str">
            <v>T_gallego_2</v>
          </cell>
          <cell r="C341">
            <v>2</v>
          </cell>
          <cell r="D341" t="str">
            <v>RD</v>
          </cell>
          <cell r="E341">
            <v>406.32388544069266</v>
          </cell>
          <cell r="F341">
            <v>71.704215077769291</v>
          </cell>
        </row>
        <row r="342">
          <cell r="A342" t="str">
            <v>T_gallego_2-3-DC</v>
          </cell>
          <cell r="B342" t="str">
            <v>T_gallego_2</v>
          </cell>
          <cell r="C342">
            <v>3</v>
          </cell>
          <cell r="D342" t="str">
            <v>DC</v>
          </cell>
          <cell r="E342">
            <v>2196.1418057642081</v>
          </cell>
          <cell r="F342">
            <v>416.16667076668574</v>
          </cell>
        </row>
        <row r="343">
          <cell r="A343" t="str">
            <v>T_gallego_2-3-RD</v>
          </cell>
          <cell r="B343" t="str">
            <v>T_gallego_2</v>
          </cell>
          <cell r="C343">
            <v>3</v>
          </cell>
          <cell r="D343" t="str">
            <v>RD</v>
          </cell>
          <cell r="E343">
            <v>1807.1490972584004</v>
          </cell>
          <cell r="F343">
            <v>318.90866422207068</v>
          </cell>
        </row>
        <row r="344">
          <cell r="A344" t="str">
            <v>T_gallego_2-4-DC</v>
          </cell>
          <cell r="B344" t="str">
            <v>T_gallego_2</v>
          </cell>
          <cell r="C344">
            <v>4</v>
          </cell>
          <cell r="D344" t="str">
            <v>DC</v>
          </cell>
          <cell r="E344">
            <v>0</v>
          </cell>
          <cell r="F344">
            <v>0</v>
          </cell>
        </row>
        <row r="345">
          <cell r="A345" t="str">
            <v>T_gallego_2-4-RD</v>
          </cell>
          <cell r="B345" t="str">
            <v>T_gallego_2</v>
          </cell>
          <cell r="C345">
            <v>4</v>
          </cell>
          <cell r="D345" t="str">
            <v>RD</v>
          </cell>
          <cell r="E345">
            <v>0</v>
          </cell>
          <cell r="F345">
            <v>0</v>
          </cell>
        </row>
        <row r="346">
          <cell r="A346" t="str">
            <v>T_gallego_2-5-DC</v>
          </cell>
          <cell r="B346" t="str">
            <v>T_gallego_2</v>
          </cell>
          <cell r="C346">
            <v>5</v>
          </cell>
          <cell r="D346" t="str">
            <v>DC</v>
          </cell>
          <cell r="E346">
            <v>0</v>
          </cell>
          <cell r="F346">
            <v>0</v>
          </cell>
        </row>
        <row r="347">
          <cell r="A347" t="str">
            <v>T_gallego_2-5-RD</v>
          </cell>
          <cell r="B347" t="str">
            <v>T_gallego_2</v>
          </cell>
          <cell r="C347">
            <v>5</v>
          </cell>
          <cell r="D347" t="str">
            <v>RD</v>
          </cell>
          <cell r="E347">
            <v>0</v>
          </cell>
          <cell r="F347">
            <v>0</v>
          </cell>
        </row>
        <row r="348">
          <cell r="A348" t="str">
            <v>T_gallego_2-6-DC</v>
          </cell>
          <cell r="B348" t="str">
            <v>T_gallego_2</v>
          </cell>
          <cell r="C348">
            <v>6</v>
          </cell>
          <cell r="D348" t="str">
            <v>DC</v>
          </cell>
          <cell r="E348">
            <v>0</v>
          </cell>
          <cell r="F348">
            <v>0</v>
          </cell>
        </row>
        <row r="349">
          <cell r="A349" t="str">
            <v>T_gallego_2-6-RD</v>
          </cell>
          <cell r="B349" t="str">
            <v>T_gallego_2</v>
          </cell>
          <cell r="C349">
            <v>6</v>
          </cell>
          <cell r="D349" t="str">
            <v>RD</v>
          </cell>
          <cell r="E349">
            <v>0</v>
          </cell>
          <cell r="F349">
            <v>0</v>
          </cell>
        </row>
        <row r="350">
          <cell r="A350" t="str">
            <v>T_gallego_2-7-DC</v>
          </cell>
          <cell r="B350" t="str">
            <v>T_gallego_2</v>
          </cell>
          <cell r="C350">
            <v>7</v>
          </cell>
          <cell r="D350" t="str">
            <v>DC</v>
          </cell>
          <cell r="E350">
            <v>0</v>
          </cell>
          <cell r="F350">
            <v>0</v>
          </cell>
        </row>
        <row r="351">
          <cell r="A351" t="str">
            <v>T_gallego_2-7-RD</v>
          </cell>
          <cell r="B351" t="str">
            <v>T_gallego_2</v>
          </cell>
          <cell r="C351">
            <v>7</v>
          </cell>
          <cell r="D351" t="str">
            <v>RD</v>
          </cell>
          <cell r="E351">
            <v>0</v>
          </cell>
          <cell r="F351">
            <v>0</v>
          </cell>
        </row>
        <row r="352">
          <cell r="A352" t="str">
            <v>T_gallego_2-8-DC</v>
          </cell>
          <cell r="B352" t="str">
            <v>T_gallego_2</v>
          </cell>
          <cell r="C352">
            <v>8</v>
          </cell>
          <cell r="D352" t="str">
            <v>DC</v>
          </cell>
          <cell r="E352">
            <v>0</v>
          </cell>
          <cell r="F352">
            <v>0</v>
          </cell>
        </row>
        <row r="353">
          <cell r="A353" t="str">
            <v>T_gallego_2-8-RD</v>
          </cell>
          <cell r="B353" t="str">
            <v>T_gallego_2</v>
          </cell>
          <cell r="C353">
            <v>8</v>
          </cell>
          <cell r="D353" t="str">
            <v>RD</v>
          </cell>
          <cell r="E353">
            <v>0</v>
          </cell>
          <cell r="F353">
            <v>0</v>
          </cell>
        </row>
        <row r="354">
          <cell r="A354" t="str">
            <v>T_GECB-1-DC</v>
          </cell>
          <cell r="B354" t="str">
            <v>T_GECB</v>
          </cell>
          <cell r="C354">
            <v>1</v>
          </cell>
          <cell r="D354" t="str">
            <v>DC</v>
          </cell>
          <cell r="E354">
            <v>64.827173387456824</v>
          </cell>
          <cell r="F354">
            <v>100.29212999143836</v>
          </cell>
        </row>
        <row r="355">
          <cell r="A355" t="str">
            <v>T_GECB-1-RD</v>
          </cell>
          <cell r="B355" t="str">
            <v>T_GECB</v>
          </cell>
          <cell r="C355">
            <v>1</v>
          </cell>
          <cell r="D355" t="str">
            <v>RD</v>
          </cell>
          <cell r="E355">
            <v>0</v>
          </cell>
          <cell r="F355">
            <v>0</v>
          </cell>
        </row>
        <row r="356">
          <cell r="A356" t="str">
            <v>T_GECB-2-DC</v>
          </cell>
          <cell r="B356" t="str">
            <v>T_GECB</v>
          </cell>
          <cell r="C356">
            <v>2</v>
          </cell>
          <cell r="D356" t="str">
            <v>DC</v>
          </cell>
          <cell r="E356">
            <v>58.422499635693512</v>
          </cell>
          <cell r="F356">
            <v>86.718668804223753</v>
          </cell>
        </row>
        <row r="357">
          <cell r="A357" t="str">
            <v>T_GECB-2-RD</v>
          </cell>
          <cell r="B357" t="str">
            <v>T_GECB</v>
          </cell>
          <cell r="C357">
            <v>2</v>
          </cell>
          <cell r="D357" t="str">
            <v>RD</v>
          </cell>
          <cell r="E357">
            <v>40.547036238584475</v>
          </cell>
          <cell r="F357">
            <v>40.547036238584475</v>
          </cell>
        </row>
        <row r="358">
          <cell r="A358" t="str">
            <v>T_GECB-3-DC</v>
          </cell>
          <cell r="B358" t="str">
            <v>T_GECB</v>
          </cell>
          <cell r="C358">
            <v>3</v>
          </cell>
          <cell r="D358" t="str">
            <v>DC</v>
          </cell>
          <cell r="E358">
            <v>5074.153224256359</v>
          </cell>
          <cell r="F358">
            <v>6519.9440936073061</v>
          </cell>
        </row>
        <row r="359">
          <cell r="A359" t="str">
            <v>T_GECB-3-RD</v>
          </cell>
          <cell r="B359" t="str">
            <v>T_GECB</v>
          </cell>
          <cell r="C359">
            <v>3</v>
          </cell>
          <cell r="D359" t="str">
            <v>RD</v>
          </cell>
          <cell r="E359">
            <v>0</v>
          </cell>
          <cell r="F359">
            <v>0</v>
          </cell>
        </row>
        <row r="360">
          <cell r="A360" t="str">
            <v>T_GECB-4-DC</v>
          </cell>
          <cell r="B360" t="str">
            <v>T_GECB</v>
          </cell>
          <cell r="C360">
            <v>4</v>
          </cell>
          <cell r="D360" t="str">
            <v>DC</v>
          </cell>
          <cell r="E360">
            <v>39799.191896906086</v>
          </cell>
          <cell r="F360">
            <v>47684.968170672772</v>
          </cell>
        </row>
        <row r="361">
          <cell r="A361" t="str">
            <v>T_GECB-4-RD</v>
          </cell>
          <cell r="B361" t="str">
            <v>T_GECB</v>
          </cell>
          <cell r="C361">
            <v>4</v>
          </cell>
          <cell r="D361" t="str">
            <v>RD</v>
          </cell>
          <cell r="E361">
            <v>25717.691885263303</v>
          </cell>
          <cell r="F361">
            <v>25717.691885263303</v>
          </cell>
        </row>
        <row r="362">
          <cell r="A362" t="str">
            <v>T_GECB-5-DC</v>
          </cell>
          <cell r="B362" t="str">
            <v>T_GECB</v>
          </cell>
          <cell r="C362">
            <v>5</v>
          </cell>
          <cell r="D362" t="str">
            <v>DC</v>
          </cell>
          <cell r="E362">
            <v>0</v>
          </cell>
          <cell r="F362">
            <v>0</v>
          </cell>
        </row>
        <row r="363">
          <cell r="A363" t="str">
            <v>T_GECB-5-RD</v>
          </cell>
          <cell r="B363" t="str">
            <v>T_GECB</v>
          </cell>
          <cell r="C363">
            <v>5</v>
          </cell>
          <cell r="D363" t="str">
            <v>RD</v>
          </cell>
          <cell r="E363">
            <v>0</v>
          </cell>
          <cell r="F363">
            <v>0</v>
          </cell>
        </row>
        <row r="364">
          <cell r="A364" t="str">
            <v>T_GECB-6-DC</v>
          </cell>
          <cell r="B364" t="str">
            <v>T_GECB</v>
          </cell>
          <cell r="C364">
            <v>6</v>
          </cell>
          <cell r="D364" t="str">
            <v>DC</v>
          </cell>
          <cell r="E364">
            <v>0</v>
          </cell>
          <cell r="F364">
            <v>0</v>
          </cell>
        </row>
        <row r="365">
          <cell r="A365" t="str">
            <v>T_GECB-6-RD</v>
          </cell>
          <cell r="B365" t="str">
            <v>T_GECB</v>
          </cell>
          <cell r="C365">
            <v>6</v>
          </cell>
          <cell r="D365" t="str">
            <v>RD</v>
          </cell>
          <cell r="E365">
            <v>0</v>
          </cell>
          <cell r="F365">
            <v>0</v>
          </cell>
        </row>
        <row r="366">
          <cell r="A366" t="str">
            <v>T_GECB-7-DC</v>
          </cell>
          <cell r="B366" t="str">
            <v>T_GECB</v>
          </cell>
          <cell r="C366">
            <v>7</v>
          </cell>
          <cell r="D366" t="str">
            <v>DC</v>
          </cell>
          <cell r="E366">
            <v>0</v>
          </cell>
          <cell r="F366">
            <v>0</v>
          </cell>
        </row>
        <row r="367">
          <cell r="A367" t="str">
            <v>T_GECB-7-RD</v>
          </cell>
          <cell r="B367" t="str">
            <v>T_GECB</v>
          </cell>
          <cell r="C367">
            <v>7</v>
          </cell>
          <cell r="D367" t="str">
            <v>RD</v>
          </cell>
          <cell r="E367">
            <v>0</v>
          </cell>
          <cell r="F367">
            <v>0</v>
          </cell>
        </row>
        <row r="368">
          <cell r="A368" t="str">
            <v>T_GECB-8-DC</v>
          </cell>
          <cell r="B368" t="str">
            <v>T_GECB</v>
          </cell>
          <cell r="C368">
            <v>8</v>
          </cell>
          <cell r="D368" t="str">
            <v>DC</v>
          </cell>
          <cell r="E368">
            <v>0</v>
          </cell>
          <cell r="F368">
            <v>0</v>
          </cell>
        </row>
        <row r="369">
          <cell r="A369" t="str">
            <v>T_GECB-8-RD</v>
          </cell>
          <cell r="B369" t="str">
            <v>T_GECB</v>
          </cell>
          <cell r="C369">
            <v>8</v>
          </cell>
          <cell r="D369" t="str">
            <v>RD</v>
          </cell>
          <cell r="E369">
            <v>0</v>
          </cell>
          <cell r="F369">
            <v>0</v>
          </cell>
        </row>
        <row r="370">
          <cell r="A370" t="str">
            <v>T_Many_cars-1-DC</v>
          </cell>
          <cell r="B370" t="str">
            <v>T_Many_cars</v>
          </cell>
          <cell r="C370">
            <v>1</v>
          </cell>
          <cell r="D370" t="str">
            <v>DC</v>
          </cell>
          <cell r="E370">
            <v>56429.536044971959</v>
          </cell>
          <cell r="F370">
            <v>101514.03486732653</v>
          </cell>
        </row>
        <row r="371">
          <cell r="A371" t="str">
            <v>T_Many_cars-1-RD</v>
          </cell>
          <cell r="B371" t="str">
            <v>T_Many_cars</v>
          </cell>
          <cell r="C371">
            <v>1</v>
          </cell>
          <cell r="D371" t="str">
            <v>RD</v>
          </cell>
          <cell r="E371">
            <v>0</v>
          </cell>
          <cell r="F371">
            <v>0</v>
          </cell>
        </row>
        <row r="372">
          <cell r="A372" t="str">
            <v>T_Many_cars-2-DC</v>
          </cell>
          <cell r="B372" t="str">
            <v>T_Many_cars</v>
          </cell>
          <cell r="C372">
            <v>2</v>
          </cell>
          <cell r="D372" t="str">
            <v>DC</v>
          </cell>
          <cell r="E372">
            <v>50106.661577598432</v>
          </cell>
          <cell r="F372">
            <v>84178.827510844829</v>
          </cell>
        </row>
        <row r="373">
          <cell r="A373" t="str">
            <v>T_Many_cars-2-RD</v>
          </cell>
          <cell r="B373" t="str">
            <v>T_Many_cars</v>
          </cell>
          <cell r="C373">
            <v>2</v>
          </cell>
          <cell r="D373" t="str">
            <v>RD</v>
          </cell>
          <cell r="E373">
            <v>81248.328018395739</v>
          </cell>
          <cell r="F373">
            <v>54165.552012263841</v>
          </cell>
        </row>
        <row r="374">
          <cell r="A374" t="str">
            <v>T_Many_cars-3-DC</v>
          </cell>
          <cell r="B374" t="str">
            <v>T_Many_cars</v>
          </cell>
          <cell r="C374">
            <v>3</v>
          </cell>
          <cell r="D374" t="str">
            <v>DC</v>
          </cell>
          <cell r="E374">
            <v>39612.014193117815</v>
          </cell>
          <cell r="F374">
            <v>103303.8615087176</v>
          </cell>
        </row>
        <row r="375">
          <cell r="A375" t="str">
            <v>T_Many_cars-3-RD</v>
          </cell>
          <cell r="B375" t="str">
            <v>T_Many_cars</v>
          </cell>
          <cell r="C375">
            <v>3</v>
          </cell>
          <cell r="D375" t="str">
            <v>RD</v>
          </cell>
          <cell r="E375">
            <v>0</v>
          </cell>
          <cell r="F375">
            <v>0</v>
          </cell>
        </row>
        <row r="376">
          <cell r="A376" t="str">
            <v>T_Many_cars-4-DC</v>
          </cell>
          <cell r="B376" t="str">
            <v>T_Many_cars</v>
          </cell>
          <cell r="C376">
            <v>4</v>
          </cell>
          <cell r="D376" t="str">
            <v>DC</v>
          </cell>
          <cell r="E376">
            <v>28671.035065364391</v>
          </cell>
          <cell r="F376">
            <v>71098.065517869851</v>
          </cell>
        </row>
        <row r="377">
          <cell r="A377" t="str">
            <v>T_Many_cars-4-RD</v>
          </cell>
          <cell r="B377" t="str">
            <v>T_Many_cars</v>
          </cell>
          <cell r="C377">
            <v>4</v>
          </cell>
          <cell r="D377" t="str">
            <v>RD</v>
          </cell>
          <cell r="E377">
            <v>68812.647830322385</v>
          </cell>
          <cell r="F377">
            <v>45875.098553548276</v>
          </cell>
        </row>
        <row r="378">
          <cell r="A378" t="str">
            <v>T_Many_cars-5-DC</v>
          </cell>
          <cell r="B378" t="str">
            <v>T_Many_cars</v>
          </cell>
          <cell r="C378">
            <v>5</v>
          </cell>
          <cell r="D378" t="str">
            <v>DC</v>
          </cell>
          <cell r="E378">
            <v>14034.028285235385</v>
          </cell>
          <cell r="F378">
            <v>25517.881811613806</v>
          </cell>
        </row>
        <row r="379">
          <cell r="A379" t="str">
            <v>T_Many_cars-5-RD</v>
          </cell>
          <cell r="B379" t="str">
            <v>T_Many_cars</v>
          </cell>
          <cell r="C379">
            <v>5</v>
          </cell>
          <cell r="D379" t="str">
            <v>RD</v>
          </cell>
          <cell r="E379">
            <v>0</v>
          </cell>
          <cell r="F379">
            <v>0</v>
          </cell>
        </row>
        <row r="380">
          <cell r="A380" t="str">
            <v>T_Many_cars-6-DC</v>
          </cell>
          <cell r="B380" t="str">
            <v>T_Many_cars</v>
          </cell>
          <cell r="C380">
            <v>6</v>
          </cell>
          <cell r="D380" t="str">
            <v>DC</v>
          </cell>
          <cell r="E380">
            <v>16764.792851429644</v>
          </cell>
          <cell r="F380">
            <v>30382.035412148653</v>
          </cell>
        </row>
        <row r="381">
          <cell r="A381" t="str">
            <v>T_Many_cars-6-RD</v>
          </cell>
          <cell r="B381" t="str">
            <v>T_Many_cars</v>
          </cell>
          <cell r="C381">
            <v>6</v>
          </cell>
          <cell r="D381" t="str">
            <v>RD</v>
          </cell>
          <cell r="E381">
            <v>25658.795505823226</v>
          </cell>
          <cell r="F381">
            <v>20160.482183146818</v>
          </cell>
        </row>
        <row r="382">
          <cell r="A382" t="str">
            <v>T_Many_cars-7-DC</v>
          </cell>
          <cell r="B382" t="str">
            <v>T_Many_cars</v>
          </cell>
          <cell r="C382">
            <v>7</v>
          </cell>
          <cell r="D382" t="str">
            <v>DC</v>
          </cell>
          <cell r="E382">
            <v>13939.417738065789</v>
          </cell>
          <cell r="F382">
            <v>37601.608012269542</v>
          </cell>
        </row>
        <row r="383">
          <cell r="A383" t="str">
            <v>T_Many_cars-7-RD</v>
          </cell>
          <cell r="B383" t="str">
            <v>T_Many_cars</v>
          </cell>
          <cell r="C383">
            <v>7</v>
          </cell>
          <cell r="D383" t="str">
            <v>RD</v>
          </cell>
          <cell r="E383">
            <v>0</v>
          </cell>
          <cell r="F383">
            <v>0</v>
          </cell>
        </row>
        <row r="384">
          <cell r="A384" t="str">
            <v>T_Many_cars-8-DC</v>
          </cell>
          <cell r="B384" t="str">
            <v>T_Many_cars</v>
          </cell>
          <cell r="C384">
            <v>8</v>
          </cell>
          <cell r="D384" t="str">
            <v>DC</v>
          </cell>
          <cell r="E384">
            <v>7802.1689062677842</v>
          </cell>
          <cell r="F384">
            <v>21029.100365733615</v>
          </cell>
        </row>
        <row r="385">
          <cell r="A385" t="str">
            <v>T_Many_cars-8-RD</v>
          </cell>
          <cell r="B385" t="str">
            <v>T_Many_cars</v>
          </cell>
          <cell r="C385">
            <v>8</v>
          </cell>
          <cell r="D385" t="str">
            <v>RD</v>
          </cell>
          <cell r="E385">
            <v>18131.587541053923</v>
          </cell>
          <cell r="F385">
            <v>14246.247353685225</v>
          </cell>
        </row>
        <row r="386">
          <cell r="A386" t="str">
            <v>T_Mercedes_Benz_1-1-DC</v>
          </cell>
          <cell r="B386" t="str">
            <v>T_Mercedes_Benz_1</v>
          </cell>
          <cell r="C386">
            <v>1</v>
          </cell>
          <cell r="D386" t="str">
            <v>DC</v>
          </cell>
          <cell r="E386">
            <v>17585.009656515907</v>
          </cell>
          <cell r="F386">
            <v>22010.579232936645</v>
          </cell>
        </row>
        <row r="387">
          <cell r="A387" t="str">
            <v>T_Mercedes_Benz_1-1-RD</v>
          </cell>
          <cell r="B387" t="str">
            <v>T_Mercedes_Benz_1</v>
          </cell>
          <cell r="C387">
            <v>1</v>
          </cell>
          <cell r="D387" t="str">
            <v>RD</v>
          </cell>
          <cell r="E387">
            <v>16907.954416433844</v>
          </cell>
          <cell r="F387">
            <v>16907.954416433844</v>
          </cell>
        </row>
        <row r="388">
          <cell r="A388" t="str">
            <v>T_Mercedes_Benz_1-2-DC</v>
          </cell>
          <cell r="B388" t="str">
            <v>T_Mercedes_Benz_1</v>
          </cell>
          <cell r="C388">
            <v>2</v>
          </cell>
          <cell r="D388" t="str">
            <v>DC</v>
          </cell>
          <cell r="E388">
            <v>427287.67803483398</v>
          </cell>
          <cell r="F388">
            <v>705543.50477118278</v>
          </cell>
        </row>
        <row r="389">
          <cell r="A389" t="str">
            <v>T_Mercedes_Benz_1-2-RD</v>
          </cell>
          <cell r="B389" t="str">
            <v>T_Mercedes_Benz_1</v>
          </cell>
          <cell r="C389">
            <v>2</v>
          </cell>
          <cell r="D389" t="str">
            <v>RD</v>
          </cell>
          <cell r="E389">
            <v>0</v>
          </cell>
          <cell r="F389">
            <v>0</v>
          </cell>
        </row>
        <row r="390">
          <cell r="A390" t="str">
            <v>T_Mercedes_Benz_1-3-DC</v>
          </cell>
          <cell r="B390" t="str">
            <v>T_Mercedes_Benz_1</v>
          </cell>
          <cell r="C390">
            <v>3</v>
          </cell>
          <cell r="D390" t="str">
            <v>DC</v>
          </cell>
          <cell r="E390">
            <v>782.02385942793603</v>
          </cell>
          <cell r="F390">
            <v>629.87978774813428</v>
          </cell>
        </row>
        <row r="391">
          <cell r="A391" t="str">
            <v>T_Mercedes_Benz_1-3-RD</v>
          </cell>
          <cell r="B391" t="str">
            <v>T_Mercedes_Benz_1</v>
          </cell>
          <cell r="C391">
            <v>3</v>
          </cell>
          <cell r="D391" t="str">
            <v>RD</v>
          </cell>
          <cell r="E391">
            <v>1902.7270256080255</v>
          </cell>
          <cell r="F391">
            <v>1268.4846837386838</v>
          </cell>
        </row>
        <row r="392">
          <cell r="A392" t="str">
            <v>T_Mercedes_Benz_1-4-DC</v>
          </cell>
          <cell r="B392" t="str">
            <v>T_Mercedes_Benz_1</v>
          </cell>
          <cell r="C392">
            <v>4</v>
          </cell>
          <cell r="D392" t="str">
            <v>DC</v>
          </cell>
          <cell r="E392">
            <v>6409.3111020801362</v>
          </cell>
          <cell r="F392">
            <v>11126.434838162528</v>
          </cell>
        </row>
        <row r="393">
          <cell r="A393" t="str">
            <v>T_Mercedes_Benz_1-4-RD</v>
          </cell>
          <cell r="B393" t="str">
            <v>T_Mercedes_Benz_1</v>
          </cell>
          <cell r="C393">
            <v>4</v>
          </cell>
          <cell r="D393" t="str">
            <v>RD</v>
          </cell>
          <cell r="E393">
            <v>0</v>
          </cell>
          <cell r="F393">
            <v>0</v>
          </cell>
        </row>
        <row r="394">
          <cell r="A394" t="str">
            <v>T_Mercedes_Benz_1-5-DC</v>
          </cell>
          <cell r="B394" t="str">
            <v>T_Mercedes_Benz_1</v>
          </cell>
          <cell r="C394">
            <v>5</v>
          </cell>
          <cell r="D394" t="str">
            <v>DC</v>
          </cell>
          <cell r="E394">
            <v>30.749701190199197</v>
          </cell>
          <cell r="F394">
            <v>36.335508144398531</v>
          </cell>
        </row>
        <row r="395">
          <cell r="A395" t="str">
            <v>T_Mercedes_Benz_1-5-RD</v>
          </cell>
          <cell r="B395" t="str">
            <v>T_Mercedes_Benz_1</v>
          </cell>
          <cell r="C395">
            <v>5</v>
          </cell>
          <cell r="D395" t="str">
            <v>RD</v>
          </cell>
          <cell r="E395">
            <v>69.957529490106552</v>
          </cell>
          <cell r="F395">
            <v>69.957529490106552</v>
          </cell>
        </row>
        <row r="396">
          <cell r="A396" t="str">
            <v>T_Mercedes_Benz_1-6-DC</v>
          </cell>
          <cell r="B396" t="str">
            <v>T_Mercedes_Benz_1</v>
          </cell>
          <cell r="C396">
            <v>6</v>
          </cell>
          <cell r="D396" t="str">
            <v>DC</v>
          </cell>
          <cell r="E396">
            <v>5.3058237173012213</v>
          </cell>
          <cell r="F396">
            <v>5.3195398956076749</v>
          </cell>
        </row>
        <row r="397">
          <cell r="A397" t="str">
            <v>T_Mercedes_Benz_1-6-RD</v>
          </cell>
          <cell r="B397" t="str">
            <v>T_Mercedes_Benz_1</v>
          </cell>
          <cell r="C397">
            <v>6</v>
          </cell>
          <cell r="D397" t="str">
            <v>RD</v>
          </cell>
          <cell r="E397">
            <v>34.027394819026881</v>
          </cell>
          <cell r="F397">
            <v>22.684929879351259</v>
          </cell>
        </row>
        <row r="398">
          <cell r="A398" t="str">
            <v>T_Mercedes_Benz_1-7-DC</v>
          </cell>
          <cell r="B398" t="str">
            <v>T_Mercedes_Benz_1</v>
          </cell>
          <cell r="C398">
            <v>7</v>
          </cell>
          <cell r="D398" t="str">
            <v>DC</v>
          </cell>
          <cell r="E398">
            <v>0</v>
          </cell>
          <cell r="F398">
            <v>0</v>
          </cell>
        </row>
        <row r="399">
          <cell r="A399" t="str">
            <v>T_Mercedes_Benz_1-7-RD</v>
          </cell>
          <cell r="B399" t="str">
            <v>T_Mercedes_Benz_1</v>
          </cell>
          <cell r="C399">
            <v>7</v>
          </cell>
          <cell r="D399" t="str">
            <v>RD</v>
          </cell>
          <cell r="E399">
            <v>0</v>
          </cell>
          <cell r="F399">
            <v>0</v>
          </cell>
        </row>
        <row r="400">
          <cell r="A400" t="str">
            <v>T_Mercedes_Benz_1-8-DC</v>
          </cell>
          <cell r="B400" t="str">
            <v>T_Mercedes_Benz_1</v>
          </cell>
          <cell r="C400">
            <v>8</v>
          </cell>
          <cell r="D400" t="str">
            <v>DC</v>
          </cell>
          <cell r="E400">
            <v>0</v>
          </cell>
          <cell r="F400">
            <v>0</v>
          </cell>
        </row>
        <row r="401">
          <cell r="A401" t="str">
            <v>T_Mercedes_Benz_1-8-RD</v>
          </cell>
          <cell r="B401" t="str">
            <v>T_Mercedes_Benz_1</v>
          </cell>
          <cell r="C401">
            <v>8</v>
          </cell>
          <cell r="D401" t="str">
            <v>RD</v>
          </cell>
          <cell r="E401">
            <v>0</v>
          </cell>
          <cell r="F401">
            <v>0</v>
          </cell>
        </row>
        <row r="402">
          <cell r="A402" t="str">
            <v>T_Mercedes_Benz_2-1-DC</v>
          </cell>
          <cell r="B402" t="str">
            <v>T_Mercedes_Benz_2</v>
          </cell>
          <cell r="C402">
            <v>1</v>
          </cell>
          <cell r="D402" t="str">
            <v>DC</v>
          </cell>
          <cell r="E402">
            <v>0</v>
          </cell>
          <cell r="F402">
            <v>0</v>
          </cell>
        </row>
        <row r="403">
          <cell r="A403" t="str">
            <v>T_Mercedes_Benz_2-1-RD</v>
          </cell>
          <cell r="B403" t="str">
            <v>T_Mercedes_Benz_2</v>
          </cell>
          <cell r="C403">
            <v>1</v>
          </cell>
          <cell r="D403" t="str">
            <v>RD</v>
          </cell>
          <cell r="E403">
            <v>0</v>
          </cell>
          <cell r="F403">
            <v>0</v>
          </cell>
        </row>
        <row r="404">
          <cell r="A404" t="str">
            <v>T_Mercedes_Benz_2-2-DC</v>
          </cell>
          <cell r="B404" t="str">
            <v>T_Mercedes_Benz_2</v>
          </cell>
          <cell r="C404">
            <v>2</v>
          </cell>
          <cell r="D404" t="str">
            <v>DC</v>
          </cell>
          <cell r="E404">
            <v>0</v>
          </cell>
          <cell r="F404">
            <v>0</v>
          </cell>
        </row>
        <row r="405">
          <cell r="A405" t="str">
            <v>T_Mercedes_Benz_2-2-RD</v>
          </cell>
          <cell r="B405" t="str">
            <v>T_Mercedes_Benz_2</v>
          </cell>
          <cell r="C405">
            <v>2</v>
          </cell>
          <cell r="D405" t="str">
            <v>RD</v>
          </cell>
          <cell r="E405">
            <v>0</v>
          </cell>
          <cell r="F405">
            <v>0</v>
          </cell>
        </row>
        <row r="406">
          <cell r="A406" t="str">
            <v>T_Mercedes_Benz_2-3-DC</v>
          </cell>
          <cell r="B406" t="str">
            <v>T_Mercedes_Benz_2</v>
          </cell>
          <cell r="C406">
            <v>3</v>
          </cell>
          <cell r="D406" t="str">
            <v>DC</v>
          </cell>
          <cell r="E406">
            <v>0</v>
          </cell>
          <cell r="F406">
            <v>0</v>
          </cell>
        </row>
        <row r="407">
          <cell r="A407" t="str">
            <v>T_Mercedes_Benz_2-3-RD</v>
          </cell>
          <cell r="B407" t="str">
            <v>T_Mercedes_Benz_2</v>
          </cell>
          <cell r="C407">
            <v>3</v>
          </cell>
          <cell r="D407" t="str">
            <v>RD</v>
          </cell>
          <cell r="E407">
            <v>0</v>
          </cell>
          <cell r="F407">
            <v>0</v>
          </cell>
        </row>
        <row r="408">
          <cell r="A408" t="str">
            <v>T_Mercedes_Benz_2-4-DC</v>
          </cell>
          <cell r="B408" t="str">
            <v>T_Mercedes_Benz_2</v>
          </cell>
          <cell r="C408">
            <v>4</v>
          </cell>
          <cell r="D408" t="str">
            <v>DC</v>
          </cell>
          <cell r="E408">
            <v>0</v>
          </cell>
          <cell r="F408">
            <v>0</v>
          </cell>
        </row>
        <row r="409">
          <cell r="A409" t="str">
            <v>T_Mercedes_Benz_2-4-RD</v>
          </cell>
          <cell r="B409" t="str">
            <v>T_Mercedes_Benz_2</v>
          </cell>
          <cell r="C409">
            <v>4</v>
          </cell>
          <cell r="D409" t="str">
            <v>RD</v>
          </cell>
          <cell r="E409">
            <v>0</v>
          </cell>
          <cell r="F409">
            <v>0</v>
          </cell>
        </row>
        <row r="410">
          <cell r="A410" t="str">
            <v>T_Mercedes_Benz_2-5-DC</v>
          </cell>
          <cell r="B410" t="str">
            <v>T_Mercedes_Benz_2</v>
          </cell>
          <cell r="C410">
            <v>5</v>
          </cell>
          <cell r="D410" t="str">
            <v>DC</v>
          </cell>
          <cell r="E410">
            <v>0</v>
          </cell>
          <cell r="F410">
            <v>0</v>
          </cell>
        </row>
        <row r="411">
          <cell r="A411" t="str">
            <v>T_Mercedes_Benz_2-5-RD</v>
          </cell>
          <cell r="B411" t="str">
            <v>T_Mercedes_Benz_2</v>
          </cell>
          <cell r="C411">
            <v>5</v>
          </cell>
          <cell r="D411" t="str">
            <v>RD</v>
          </cell>
          <cell r="E411">
            <v>0</v>
          </cell>
          <cell r="F411">
            <v>0</v>
          </cell>
        </row>
        <row r="412">
          <cell r="A412" t="str">
            <v>T_Mercedes_Benz_2-6-DC</v>
          </cell>
          <cell r="B412" t="str">
            <v>T_Mercedes_Benz_2</v>
          </cell>
          <cell r="C412">
            <v>6</v>
          </cell>
          <cell r="D412" t="str">
            <v>DC</v>
          </cell>
          <cell r="E412">
            <v>0</v>
          </cell>
          <cell r="F412">
            <v>0</v>
          </cell>
        </row>
        <row r="413">
          <cell r="A413" t="str">
            <v>T_Mercedes_Benz_2-6-RD</v>
          </cell>
          <cell r="B413" t="str">
            <v>T_Mercedes_Benz_2</v>
          </cell>
          <cell r="C413">
            <v>6</v>
          </cell>
          <cell r="D413" t="str">
            <v>RD</v>
          </cell>
          <cell r="E413">
            <v>0</v>
          </cell>
          <cell r="F413">
            <v>0</v>
          </cell>
        </row>
        <row r="414">
          <cell r="A414" t="str">
            <v>T_Mercedes_Benz_2-7-DC</v>
          </cell>
          <cell r="B414" t="str">
            <v>T_Mercedes_Benz_2</v>
          </cell>
          <cell r="C414">
            <v>7</v>
          </cell>
          <cell r="D414" t="str">
            <v>DC</v>
          </cell>
          <cell r="E414">
            <v>0</v>
          </cell>
          <cell r="F414">
            <v>0</v>
          </cell>
        </row>
        <row r="415">
          <cell r="A415" t="str">
            <v>T_Mercedes_Benz_2-7-RD</v>
          </cell>
          <cell r="B415" t="str">
            <v>T_Mercedes_Benz_2</v>
          </cell>
          <cell r="C415">
            <v>7</v>
          </cell>
          <cell r="D415" t="str">
            <v>RD</v>
          </cell>
          <cell r="E415">
            <v>0</v>
          </cell>
          <cell r="F415">
            <v>0</v>
          </cell>
        </row>
        <row r="416">
          <cell r="A416" t="str">
            <v>T_Mercedes_Benz_2-8-DC</v>
          </cell>
          <cell r="B416" t="str">
            <v>T_Mercedes_Benz_2</v>
          </cell>
          <cell r="C416">
            <v>8</v>
          </cell>
          <cell r="D416" t="str">
            <v>DC</v>
          </cell>
          <cell r="E416">
            <v>0</v>
          </cell>
          <cell r="F416">
            <v>0</v>
          </cell>
        </row>
        <row r="417">
          <cell r="A417" t="str">
            <v>T_Mercedes_Benz_2-8-RD</v>
          </cell>
          <cell r="B417" t="str">
            <v>T_Mercedes_Benz_2</v>
          </cell>
          <cell r="C417">
            <v>8</v>
          </cell>
          <cell r="D417" t="str">
            <v>RD</v>
          </cell>
          <cell r="E417">
            <v>0</v>
          </cell>
          <cell r="F417">
            <v>0</v>
          </cell>
        </row>
        <row r="418">
          <cell r="A418" t="str">
            <v>T_Pastor_SF-1-DC</v>
          </cell>
          <cell r="B418" t="str">
            <v>T_Pastor_SF</v>
          </cell>
          <cell r="C418">
            <v>1</v>
          </cell>
          <cell r="D418" t="str">
            <v>DC</v>
          </cell>
          <cell r="E418">
            <v>0</v>
          </cell>
          <cell r="F418">
            <v>0</v>
          </cell>
        </row>
        <row r="419">
          <cell r="A419" t="str">
            <v>T_Pastor_SF-1-RD</v>
          </cell>
          <cell r="B419" t="str">
            <v>T_Pastor_SF</v>
          </cell>
          <cell r="C419">
            <v>1</v>
          </cell>
          <cell r="D419" t="str">
            <v>RD</v>
          </cell>
          <cell r="E419">
            <v>0</v>
          </cell>
          <cell r="F419">
            <v>0</v>
          </cell>
        </row>
        <row r="420">
          <cell r="A420" t="str">
            <v>T_Pastor_SF-2-DC</v>
          </cell>
          <cell r="B420" t="str">
            <v>T_Pastor_SF</v>
          </cell>
          <cell r="C420">
            <v>2</v>
          </cell>
          <cell r="D420" t="str">
            <v>DC</v>
          </cell>
          <cell r="E420">
            <v>68.798384609172274</v>
          </cell>
          <cell r="F420">
            <v>134.2676445268992</v>
          </cell>
        </row>
        <row r="421">
          <cell r="A421" t="str">
            <v>T_Pastor_SF-2-RD</v>
          </cell>
          <cell r="B421" t="str">
            <v>T_Pastor_SF</v>
          </cell>
          <cell r="C421">
            <v>2</v>
          </cell>
          <cell r="D421" t="str">
            <v>RD</v>
          </cell>
          <cell r="E421">
            <v>254.53291292202712</v>
          </cell>
          <cell r="F421">
            <v>472.7039811409075</v>
          </cell>
        </row>
        <row r="422">
          <cell r="A422" t="str">
            <v>T_Pastor_SF-3-DC</v>
          </cell>
          <cell r="B422" t="str">
            <v>T_Pastor_SF</v>
          </cell>
          <cell r="C422">
            <v>3</v>
          </cell>
          <cell r="D422" t="str">
            <v>DC</v>
          </cell>
          <cell r="E422">
            <v>0</v>
          </cell>
          <cell r="F422">
            <v>0</v>
          </cell>
        </row>
        <row r="423">
          <cell r="A423" t="str">
            <v>T_Pastor_SF-3-RD</v>
          </cell>
          <cell r="B423" t="str">
            <v>T_Pastor_SF</v>
          </cell>
          <cell r="C423">
            <v>3</v>
          </cell>
          <cell r="D423" t="str">
            <v>RD</v>
          </cell>
          <cell r="E423">
            <v>0</v>
          </cell>
          <cell r="F423">
            <v>0</v>
          </cell>
        </row>
        <row r="424">
          <cell r="A424" t="str">
            <v>T_Pastor_SF-4-DC</v>
          </cell>
          <cell r="B424" t="str">
            <v>T_Pastor_SF</v>
          </cell>
          <cell r="C424">
            <v>4</v>
          </cell>
          <cell r="D424" t="str">
            <v>DC</v>
          </cell>
          <cell r="E424">
            <v>0</v>
          </cell>
          <cell r="F424">
            <v>0</v>
          </cell>
        </row>
        <row r="425">
          <cell r="A425" t="str">
            <v>T_Pastor_SF-4-RD</v>
          </cell>
          <cell r="B425" t="str">
            <v>T_Pastor_SF</v>
          </cell>
          <cell r="C425">
            <v>4</v>
          </cell>
          <cell r="D425" t="str">
            <v>RD</v>
          </cell>
          <cell r="E425">
            <v>0</v>
          </cell>
          <cell r="F425">
            <v>0</v>
          </cell>
        </row>
        <row r="426">
          <cell r="A426" t="str">
            <v>T_Pastor_SF-5-DC</v>
          </cell>
          <cell r="B426" t="str">
            <v>T_Pastor_SF</v>
          </cell>
          <cell r="C426">
            <v>5</v>
          </cell>
          <cell r="D426" t="str">
            <v>DC</v>
          </cell>
          <cell r="E426">
            <v>0</v>
          </cell>
          <cell r="F426">
            <v>0</v>
          </cell>
        </row>
        <row r="427">
          <cell r="A427" t="str">
            <v>T_Pastor_SF-5-RD</v>
          </cell>
          <cell r="B427" t="str">
            <v>T_Pastor_SF</v>
          </cell>
          <cell r="C427">
            <v>5</v>
          </cell>
          <cell r="D427" t="str">
            <v>RD</v>
          </cell>
          <cell r="E427">
            <v>0</v>
          </cell>
          <cell r="F427">
            <v>0</v>
          </cell>
        </row>
        <row r="428">
          <cell r="A428" t="str">
            <v>T_Pastor_SF-6-DC</v>
          </cell>
          <cell r="B428" t="str">
            <v>T_Pastor_SF</v>
          </cell>
          <cell r="C428">
            <v>6</v>
          </cell>
          <cell r="D428" t="str">
            <v>DC</v>
          </cell>
          <cell r="E428">
            <v>0</v>
          </cell>
          <cell r="F428">
            <v>0</v>
          </cell>
        </row>
        <row r="429">
          <cell r="A429" t="str">
            <v>T_Pastor_SF-6-RD</v>
          </cell>
          <cell r="B429" t="str">
            <v>T_Pastor_SF</v>
          </cell>
          <cell r="C429">
            <v>6</v>
          </cell>
          <cell r="D429" t="str">
            <v>RD</v>
          </cell>
          <cell r="E429">
            <v>0</v>
          </cell>
          <cell r="F429">
            <v>0</v>
          </cell>
        </row>
        <row r="430">
          <cell r="A430" t="str">
            <v>T_Pastor_SF-7-DC</v>
          </cell>
          <cell r="B430" t="str">
            <v>T_Pastor_SF</v>
          </cell>
          <cell r="C430">
            <v>7</v>
          </cell>
          <cell r="D430" t="str">
            <v>DC</v>
          </cell>
          <cell r="E430">
            <v>0</v>
          </cell>
          <cell r="F430">
            <v>0</v>
          </cell>
        </row>
        <row r="431">
          <cell r="A431" t="str">
            <v>T_Pastor_SF-7-RD</v>
          </cell>
          <cell r="B431" t="str">
            <v>T_Pastor_SF</v>
          </cell>
          <cell r="C431">
            <v>7</v>
          </cell>
          <cell r="D431" t="str">
            <v>RD</v>
          </cell>
          <cell r="E431">
            <v>0</v>
          </cell>
          <cell r="F431">
            <v>0</v>
          </cell>
        </row>
        <row r="432">
          <cell r="A432" t="str">
            <v>T_Pastor_SF-8-DC</v>
          </cell>
          <cell r="B432" t="str">
            <v>T_Pastor_SF</v>
          </cell>
          <cell r="C432">
            <v>8</v>
          </cell>
          <cell r="D432" t="str">
            <v>DC</v>
          </cell>
          <cell r="E432">
            <v>0</v>
          </cell>
          <cell r="F432">
            <v>0</v>
          </cell>
        </row>
        <row r="433">
          <cell r="A433" t="str">
            <v>T_Pastor_SF-8-RD</v>
          </cell>
          <cell r="B433" t="str">
            <v>T_Pastor_SF</v>
          </cell>
          <cell r="C433">
            <v>8</v>
          </cell>
          <cell r="D433" t="str">
            <v>RD</v>
          </cell>
          <cell r="E433">
            <v>0</v>
          </cell>
          <cell r="F433">
            <v>0</v>
          </cell>
        </row>
        <row r="434">
          <cell r="A434" t="str">
            <v>T_PSA_1-1-DC</v>
          </cell>
          <cell r="B434" t="str">
            <v>T_PSA_1</v>
          </cell>
          <cell r="C434">
            <v>1</v>
          </cell>
          <cell r="D434" t="str">
            <v>DC</v>
          </cell>
          <cell r="E434">
            <v>0</v>
          </cell>
          <cell r="F434">
            <v>0</v>
          </cell>
        </row>
        <row r="435">
          <cell r="A435" t="str">
            <v>T_PSA_1-1-RD</v>
          </cell>
          <cell r="B435" t="str">
            <v>T_PSA_1</v>
          </cell>
          <cell r="C435">
            <v>1</v>
          </cell>
          <cell r="D435" t="str">
            <v>RD</v>
          </cell>
          <cell r="E435">
            <v>0</v>
          </cell>
          <cell r="F435">
            <v>0</v>
          </cell>
        </row>
        <row r="436">
          <cell r="A436" t="str">
            <v>T_PSA_1-2-DC</v>
          </cell>
          <cell r="B436" t="str">
            <v>T_PSA_1</v>
          </cell>
          <cell r="C436">
            <v>2</v>
          </cell>
          <cell r="D436" t="str">
            <v>DC</v>
          </cell>
          <cell r="E436">
            <v>0</v>
          </cell>
          <cell r="F436">
            <v>0</v>
          </cell>
        </row>
        <row r="437">
          <cell r="A437" t="str">
            <v>T_PSA_1-2-RD</v>
          </cell>
          <cell r="B437" t="str">
            <v>T_PSA_1</v>
          </cell>
          <cell r="C437">
            <v>2</v>
          </cell>
          <cell r="D437" t="str">
            <v>RD</v>
          </cell>
          <cell r="E437">
            <v>0</v>
          </cell>
          <cell r="F437">
            <v>0</v>
          </cell>
        </row>
        <row r="438">
          <cell r="A438" t="str">
            <v>T_PSA_1-3-DC</v>
          </cell>
          <cell r="B438" t="str">
            <v>T_PSA_1</v>
          </cell>
          <cell r="C438">
            <v>3</v>
          </cell>
          <cell r="D438" t="str">
            <v>DC</v>
          </cell>
          <cell r="E438">
            <v>0</v>
          </cell>
          <cell r="F438">
            <v>0</v>
          </cell>
        </row>
        <row r="439">
          <cell r="A439" t="str">
            <v>T_PSA_1-3-RD</v>
          </cell>
          <cell r="B439" t="str">
            <v>T_PSA_1</v>
          </cell>
          <cell r="C439">
            <v>3</v>
          </cell>
          <cell r="D439" t="str">
            <v>RD</v>
          </cell>
          <cell r="E439">
            <v>0</v>
          </cell>
          <cell r="F439">
            <v>0</v>
          </cell>
        </row>
        <row r="440">
          <cell r="A440" t="str">
            <v>T_PSA_1-4-DC</v>
          </cell>
          <cell r="B440" t="str">
            <v>T_PSA_1</v>
          </cell>
          <cell r="C440">
            <v>4</v>
          </cell>
          <cell r="D440" t="str">
            <v>DC</v>
          </cell>
          <cell r="E440">
            <v>0</v>
          </cell>
          <cell r="F440">
            <v>0</v>
          </cell>
        </row>
        <row r="441">
          <cell r="A441" t="str">
            <v>T_PSA_1-4-RD</v>
          </cell>
          <cell r="B441" t="str">
            <v>T_PSA_1</v>
          </cell>
          <cell r="C441">
            <v>4</v>
          </cell>
          <cell r="D441" t="str">
            <v>RD</v>
          </cell>
          <cell r="E441">
            <v>0</v>
          </cell>
          <cell r="F441">
            <v>0</v>
          </cell>
        </row>
        <row r="442">
          <cell r="A442" t="str">
            <v>T_PSA_1-5-DC</v>
          </cell>
          <cell r="B442" t="str">
            <v>T_PSA_1</v>
          </cell>
          <cell r="C442">
            <v>5</v>
          </cell>
          <cell r="D442" t="str">
            <v>DC</v>
          </cell>
          <cell r="E442">
            <v>0</v>
          </cell>
          <cell r="F442">
            <v>0</v>
          </cell>
        </row>
        <row r="443">
          <cell r="A443" t="str">
            <v>T_PSA_1-5-RD</v>
          </cell>
          <cell r="B443" t="str">
            <v>T_PSA_1</v>
          </cell>
          <cell r="C443">
            <v>5</v>
          </cell>
          <cell r="D443" t="str">
            <v>RD</v>
          </cell>
          <cell r="E443">
            <v>0</v>
          </cell>
          <cell r="F443">
            <v>0</v>
          </cell>
        </row>
        <row r="444">
          <cell r="A444" t="str">
            <v>T_PSA_1-6-DC</v>
          </cell>
          <cell r="B444" t="str">
            <v>T_PSA_1</v>
          </cell>
          <cell r="C444">
            <v>6</v>
          </cell>
          <cell r="D444" t="str">
            <v>DC</v>
          </cell>
          <cell r="E444">
            <v>0</v>
          </cell>
          <cell r="F444">
            <v>0</v>
          </cell>
        </row>
        <row r="445">
          <cell r="A445" t="str">
            <v>T_PSA_1-6-RD</v>
          </cell>
          <cell r="B445" t="str">
            <v>T_PSA_1</v>
          </cell>
          <cell r="C445">
            <v>6</v>
          </cell>
          <cell r="D445" t="str">
            <v>RD</v>
          </cell>
          <cell r="E445">
            <v>0</v>
          </cell>
          <cell r="F445">
            <v>0</v>
          </cell>
        </row>
        <row r="446">
          <cell r="A446" t="str">
            <v>T_PSA_1-7-DC</v>
          </cell>
          <cell r="B446" t="str">
            <v>T_PSA_1</v>
          </cell>
          <cell r="C446">
            <v>7</v>
          </cell>
          <cell r="D446" t="str">
            <v>DC</v>
          </cell>
          <cell r="E446">
            <v>0</v>
          </cell>
          <cell r="F446">
            <v>0</v>
          </cell>
        </row>
        <row r="447">
          <cell r="A447" t="str">
            <v>T_PSA_1-7-RD</v>
          </cell>
          <cell r="B447" t="str">
            <v>T_PSA_1</v>
          </cell>
          <cell r="C447">
            <v>7</v>
          </cell>
          <cell r="D447" t="str">
            <v>RD</v>
          </cell>
          <cell r="E447">
            <v>0</v>
          </cell>
          <cell r="F447">
            <v>0</v>
          </cell>
        </row>
        <row r="448">
          <cell r="A448" t="str">
            <v>T_PSA_1-8-DC</v>
          </cell>
          <cell r="B448" t="str">
            <v>T_PSA_1</v>
          </cell>
          <cell r="C448">
            <v>8</v>
          </cell>
          <cell r="D448" t="str">
            <v>DC</v>
          </cell>
          <cell r="E448">
            <v>0</v>
          </cell>
          <cell r="F448">
            <v>0</v>
          </cell>
        </row>
        <row r="449">
          <cell r="A449" t="str">
            <v>T_PSA_1-8-RD</v>
          </cell>
          <cell r="B449" t="str">
            <v>T_PSA_1</v>
          </cell>
          <cell r="C449">
            <v>8</v>
          </cell>
          <cell r="D449" t="str">
            <v>RD</v>
          </cell>
          <cell r="E449">
            <v>0</v>
          </cell>
          <cell r="F449">
            <v>0</v>
          </cell>
        </row>
        <row r="450">
          <cell r="A450" t="str">
            <v>T_PSA_2-1-DC</v>
          </cell>
          <cell r="B450" t="str">
            <v>T_PSA_2</v>
          </cell>
          <cell r="C450">
            <v>1</v>
          </cell>
          <cell r="D450" t="str">
            <v>DC</v>
          </cell>
          <cell r="E450">
            <v>0</v>
          </cell>
          <cell r="F450">
            <v>0</v>
          </cell>
        </row>
        <row r="451">
          <cell r="A451" t="str">
            <v>T_PSA_2-1-RD</v>
          </cell>
          <cell r="B451" t="str">
            <v>T_PSA_2</v>
          </cell>
          <cell r="C451">
            <v>1</v>
          </cell>
          <cell r="D451" t="str">
            <v>RD</v>
          </cell>
          <cell r="E451">
            <v>0</v>
          </cell>
          <cell r="F451">
            <v>0</v>
          </cell>
        </row>
        <row r="452">
          <cell r="A452" t="str">
            <v>T_PSA_2-2-DC</v>
          </cell>
          <cell r="B452" t="str">
            <v>T_PSA_2</v>
          </cell>
          <cell r="C452">
            <v>2</v>
          </cell>
          <cell r="D452" t="str">
            <v>DC</v>
          </cell>
          <cell r="E452">
            <v>0</v>
          </cell>
          <cell r="F452">
            <v>0</v>
          </cell>
        </row>
        <row r="453">
          <cell r="A453" t="str">
            <v>T_PSA_2-2-RD</v>
          </cell>
          <cell r="B453" t="str">
            <v>T_PSA_2</v>
          </cell>
          <cell r="C453">
            <v>2</v>
          </cell>
          <cell r="D453" t="str">
            <v>RD</v>
          </cell>
          <cell r="E453">
            <v>0</v>
          </cell>
          <cell r="F453">
            <v>0</v>
          </cell>
        </row>
        <row r="454">
          <cell r="A454" t="str">
            <v>T_PSA_2-3-DC</v>
          </cell>
          <cell r="B454" t="str">
            <v>T_PSA_2</v>
          </cell>
          <cell r="C454">
            <v>3</v>
          </cell>
          <cell r="D454" t="str">
            <v>DC</v>
          </cell>
          <cell r="E454">
            <v>0</v>
          </cell>
          <cell r="F454">
            <v>0</v>
          </cell>
        </row>
        <row r="455">
          <cell r="A455" t="str">
            <v>T_PSA_2-3-RD</v>
          </cell>
          <cell r="B455" t="str">
            <v>T_PSA_2</v>
          </cell>
          <cell r="C455">
            <v>3</v>
          </cell>
          <cell r="D455" t="str">
            <v>RD</v>
          </cell>
          <cell r="E455">
            <v>0</v>
          </cell>
          <cell r="F455">
            <v>0</v>
          </cell>
        </row>
        <row r="456">
          <cell r="A456" t="str">
            <v>T_PSA_2-4-DC</v>
          </cell>
          <cell r="B456" t="str">
            <v>T_PSA_2</v>
          </cell>
          <cell r="C456">
            <v>4</v>
          </cell>
          <cell r="D456" t="str">
            <v>DC</v>
          </cell>
          <cell r="E456">
            <v>0</v>
          </cell>
          <cell r="F456">
            <v>0</v>
          </cell>
        </row>
        <row r="457">
          <cell r="A457" t="str">
            <v>T_PSA_2-4-RD</v>
          </cell>
          <cell r="B457" t="str">
            <v>T_PSA_2</v>
          </cell>
          <cell r="C457">
            <v>4</v>
          </cell>
          <cell r="D457" t="str">
            <v>RD</v>
          </cell>
          <cell r="E457">
            <v>0</v>
          </cell>
          <cell r="F457">
            <v>0</v>
          </cell>
        </row>
        <row r="458">
          <cell r="A458" t="str">
            <v>T_PSA_2-5-DC</v>
          </cell>
          <cell r="B458" t="str">
            <v>T_PSA_2</v>
          </cell>
          <cell r="C458">
            <v>5</v>
          </cell>
          <cell r="D458" t="str">
            <v>DC</v>
          </cell>
          <cell r="E458">
            <v>0</v>
          </cell>
          <cell r="F458">
            <v>0</v>
          </cell>
        </row>
        <row r="459">
          <cell r="A459" t="str">
            <v>T_PSA_2-5-RD</v>
          </cell>
          <cell r="B459" t="str">
            <v>T_PSA_2</v>
          </cell>
          <cell r="C459">
            <v>5</v>
          </cell>
          <cell r="D459" t="str">
            <v>RD</v>
          </cell>
          <cell r="E459">
            <v>0</v>
          </cell>
          <cell r="F459">
            <v>0</v>
          </cell>
        </row>
        <row r="460">
          <cell r="A460" t="str">
            <v>T_PSA_2-6-DC</v>
          </cell>
          <cell r="B460" t="str">
            <v>T_PSA_2</v>
          </cell>
          <cell r="C460">
            <v>6</v>
          </cell>
          <cell r="D460" t="str">
            <v>DC</v>
          </cell>
          <cell r="E460">
            <v>0</v>
          </cell>
          <cell r="F460">
            <v>0</v>
          </cell>
        </row>
        <row r="461">
          <cell r="A461" t="str">
            <v>T_PSA_2-6-RD</v>
          </cell>
          <cell r="B461" t="str">
            <v>T_PSA_2</v>
          </cell>
          <cell r="C461">
            <v>6</v>
          </cell>
          <cell r="D461" t="str">
            <v>RD</v>
          </cell>
          <cell r="E461">
            <v>0</v>
          </cell>
          <cell r="F461">
            <v>0</v>
          </cell>
        </row>
        <row r="462">
          <cell r="A462" t="str">
            <v>T_PSA_2-7-DC</v>
          </cell>
          <cell r="B462" t="str">
            <v>T_PSA_2</v>
          </cell>
          <cell r="C462">
            <v>7</v>
          </cell>
          <cell r="D462" t="str">
            <v>DC</v>
          </cell>
          <cell r="E462">
            <v>0</v>
          </cell>
          <cell r="F462">
            <v>0</v>
          </cell>
        </row>
        <row r="463">
          <cell r="A463" t="str">
            <v>T_PSA_2-7-RD</v>
          </cell>
          <cell r="B463" t="str">
            <v>T_PSA_2</v>
          </cell>
          <cell r="C463">
            <v>7</v>
          </cell>
          <cell r="D463" t="str">
            <v>RD</v>
          </cell>
          <cell r="E463">
            <v>0</v>
          </cell>
          <cell r="F463">
            <v>0</v>
          </cell>
        </row>
        <row r="464">
          <cell r="A464" t="str">
            <v>T_PSA_2-8-DC</v>
          </cell>
          <cell r="B464" t="str">
            <v>T_PSA_2</v>
          </cell>
          <cell r="C464">
            <v>8</v>
          </cell>
          <cell r="D464" t="str">
            <v>DC</v>
          </cell>
          <cell r="E464">
            <v>0</v>
          </cell>
          <cell r="F464">
            <v>0</v>
          </cell>
        </row>
        <row r="465">
          <cell r="A465" t="str">
            <v>T_PSA_2-8-RD</v>
          </cell>
          <cell r="B465" t="str">
            <v>T_PSA_2</v>
          </cell>
          <cell r="C465">
            <v>8</v>
          </cell>
          <cell r="D465" t="str">
            <v>RD</v>
          </cell>
          <cell r="E465">
            <v>0</v>
          </cell>
          <cell r="F465">
            <v>0</v>
          </cell>
        </row>
        <row r="466">
          <cell r="A466" t="str">
            <v>T_PSA_3-1-DC</v>
          </cell>
          <cell r="B466" t="str">
            <v>T_PSA_3</v>
          </cell>
          <cell r="C466">
            <v>1</v>
          </cell>
          <cell r="D466" t="str">
            <v>DC</v>
          </cell>
          <cell r="E466">
            <v>0</v>
          </cell>
          <cell r="F466">
            <v>0</v>
          </cell>
        </row>
        <row r="467">
          <cell r="A467" t="str">
            <v>T_PSA_3-1-RD</v>
          </cell>
          <cell r="B467" t="str">
            <v>T_PSA_3</v>
          </cell>
          <cell r="C467">
            <v>1</v>
          </cell>
          <cell r="D467" t="str">
            <v>RD</v>
          </cell>
          <cell r="E467">
            <v>0</v>
          </cell>
          <cell r="F467">
            <v>0</v>
          </cell>
        </row>
        <row r="468">
          <cell r="A468" t="str">
            <v>T_PSA_3-2-DC</v>
          </cell>
          <cell r="B468" t="str">
            <v>T_PSA_3</v>
          </cell>
          <cell r="C468">
            <v>2</v>
          </cell>
          <cell r="D468" t="str">
            <v>DC</v>
          </cell>
          <cell r="E468">
            <v>0</v>
          </cell>
          <cell r="F468">
            <v>0</v>
          </cell>
        </row>
        <row r="469">
          <cell r="A469" t="str">
            <v>T_PSA_3-2-RD</v>
          </cell>
          <cell r="B469" t="str">
            <v>T_PSA_3</v>
          </cell>
          <cell r="C469">
            <v>2</v>
          </cell>
          <cell r="D469" t="str">
            <v>RD</v>
          </cell>
          <cell r="E469">
            <v>0</v>
          </cell>
          <cell r="F469">
            <v>0</v>
          </cell>
        </row>
        <row r="470">
          <cell r="A470" t="str">
            <v>T_PSA_3-3-DC</v>
          </cell>
          <cell r="B470" t="str">
            <v>T_PSA_3</v>
          </cell>
          <cell r="C470">
            <v>3</v>
          </cell>
          <cell r="D470" t="str">
            <v>DC</v>
          </cell>
          <cell r="E470">
            <v>0</v>
          </cell>
          <cell r="F470">
            <v>0</v>
          </cell>
        </row>
        <row r="471">
          <cell r="A471" t="str">
            <v>T_PSA_3-3-RD</v>
          </cell>
          <cell r="B471" t="str">
            <v>T_PSA_3</v>
          </cell>
          <cell r="C471">
            <v>3</v>
          </cell>
          <cell r="D471" t="str">
            <v>RD</v>
          </cell>
          <cell r="E471">
            <v>0</v>
          </cell>
          <cell r="F471">
            <v>0</v>
          </cell>
        </row>
        <row r="472">
          <cell r="A472" t="str">
            <v>T_PSA_3-4-DC</v>
          </cell>
          <cell r="B472" t="str">
            <v>T_PSA_3</v>
          </cell>
          <cell r="C472">
            <v>4</v>
          </cell>
          <cell r="D472" t="str">
            <v>DC</v>
          </cell>
          <cell r="E472">
            <v>0</v>
          </cell>
          <cell r="F472">
            <v>0</v>
          </cell>
        </row>
        <row r="473">
          <cell r="A473" t="str">
            <v>T_PSA_3-4-RD</v>
          </cell>
          <cell r="B473" t="str">
            <v>T_PSA_3</v>
          </cell>
          <cell r="C473">
            <v>4</v>
          </cell>
          <cell r="D473" t="str">
            <v>RD</v>
          </cell>
          <cell r="E473">
            <v>0</v>
          </cell>
          <cell r="F473">
            <v>0</v>
          </cell>
        </row>
        <row r="474">
          <cell r="A474" t="str">
            <v>T_PSA_3-5-DC</v>
          </cell>
          <cell r="B474" t="str">
            <v>T_PSA_3</v>
          </cell>
          <cell r="C474">
            <v>5</v>
          </cell>
          <cell r="D474" t="str">
            <v>DC</v>
          </cell>
          <cell r="E474">
            <v>0</v>
          </cell>
          <cell r="F474">
            <v>0</v>
          </cell>
        </row>
        <row r="475">
          <cell r="A475" t="str">
            <v>T_PSA_3-5-RD</v>
          </cell>
          <cell r="B475" t="str">
            <v>T_PSA_3</v>
          </cell>
          <cell r="C475">
            <v>5</v>
          </cell>
          <cell r="D475" t="str">
            <v>RD</v>
          </cell>
          <cell r="E475">
            <v>0</v>
          </cell>
          <cell r="F475">
            <v>0</v>
          </cell>
        </row>
        <row r="476">
          <cell r="A476" t="str">
            <v>T_PSA_3-6-DC</v>
          </cell>
          <cell r="B476" t="str">
            <v>T_PSA_3</v>
          </cell>
          <cell r="C476">
            <v>6</v>
          </cell>
          <cell r="D476" t="str">
            <v>DC</v>
          </cell>
          <cell r="E476">
            <v>0</v>
          </cell>
          <cell r="F476">
            <v>0</v>
          </cell>
        </row>
        <row r="477">
          <cell r="A477" t="str">
            <v>T_PSA_3-6-RD</v>
          </cell>
          <cell r="B477" t="str">
            <v>T_PSA_3</v>
          </cell>
          <cell r="C477">
            <v>6</v>
          </cell>
          <cell r="D477" t="str">
            <v>RD</v>
          </cell>
          <cell r="E477">
            <v>0</v>
          </cell>
          <cell r="F477">
            <v>0</v>
          </cell>
        </row>
        <row r="478">
          <cell r="A478" t="str">
            <v>T_PSA_3-7-DC</v>
          </cell>
          <cell r="B478" t="str">
            <v>T_PSA_3</v>
          </cell>
          <cell r="C478">
            <v>7</v>
          </cell>
          <cell r="D478" t="str">
            <v>DC</v>
          </cell>
          <cell r="E478">
            <v>0</v>
          </cell>
          <cell r="F478">
            <v>0</v>
          </cell>
        </row>
        <row r="479">
          <cell r="A479" t="str">
            <v>T_PSA_3-7-RD</v>
          </cell>
          <cell r="B479" t="str">
            <v>T_PSA_3</v>
          </cell>
          <cell r="C479">
            <v>7</v>
          </cell>
          <cell r="D479" t="str">
            <v>RD</v>
          </cell>
          <cell r="E479">
            <v>0</v>
          </cell>
          <cell r="F479">
            <v>0</v>
          </cell>
        </row>
        <row r="480">
          <cell r="A480" t="str">
            <v>T_PSA_3-8-DC</v>
          </cell>
          <cell r="B480" t="str">
            <v>T_PSA_3</v>
          </cell>
          <cell r="C480">
            <v>8</v>
          </cell>
          <cell r="D480" t="str">
            <v>DC</v>
          </cell>
          <cell r="E480">
            <v>0</v>
          </cell>
          <cell r="F480">
            <v>0</v>
          </cell>
        </row>
        <row r="481">
          <cell r="A481" t="str">
            <v>T_PSA_3-8-RD</v>
          </cell>
          <cell r="B481" t="str">
            <v>T_PSA_3</v>
          </cell>
          <cell r="C481">
            <v>8</v>
          </cell>
          <cell r="D481" t="str">
            <v>RD</v>
          </cell>
          <cell r="E481">
            <v>0</v>
          </cell>
          <cell r="F481">
            <v>0</v>
          </cell>
        </row>
        <row r="482">
          <cell r="A482" t="str">
            <v>T_PSA_4-1-DC</v>
          </cell>
          <cell r="B482" t="str">
            <v>T_PSA_4</v>
          </cell>
          <cell r="C482">
            <v>1</v>
          </cell>
          <cell r="D482" t="str">
            <v>DC</v>
          </cell>
          <cell r="E482">
            <v>0</v>
          </cell>
          <cell r="F482">
            <v>0</v>
          </cell>
        </row>
        <row r="483">
          <cell r="A483" t="str">
            <v>T_PSA_4-1-RD</v>
          </cell>
          <cell r="B483" t="str">
            <v>T_PSA_4</v>
          </cell>
          <cell r="C483">
            <v>1</v>
          </cell>
          <cell r="D483" t="str">
            <v>RD</v>
          </cell>
          <cell r="E483">
            <v>0</v>
          </cell>
          <cell r="F483">
            <v>0</v>
          </cell>
        </row>
        <row r="484">
          <cell r="A484" t="str">
            <v>T_PSA_4-2-DC</v>
          </cell>
          <cell r="B484" t="str">
            <v>T_PSA_4</v>
          </cell>
          <cell r="C484">
            <v>2</v>
          </cell>
          <cell r="D484" t="str">
            <v>DC</v>
          </cell>
          <cell r="E484">
            <v>0</v>
          </cell>
          <cell r="F484">
            <v>0</v>
          </cell>
        </row>
        <row r="485">
          <cell r="A485" t="str">
            <v>T_PSA_4-2-RD</v>
          </cell>
          <cell r="B485" t="str">
            <v>T_PSA_4</v>
          </cell>
          <cell r="C485">
            <v>2</v>
          </cell>
          <cell r="D485" t="str">
            <v>RD</v>
          </cell>
          <cell r="E485">
            <v>0</v>
          </cell>
          <cell r="F485">
            <v>0</v>
          </cell>
        </row>
        <row r="486">
          <cell r="A486" t="str">
            <v>T_PSA_4-3-DC</v>
          </cell>
          <cell r="B486" t="str">
            <v>T_PSA_4</v>
          </cell>
          <cell r="C486">
            <v>3</v>
          </cell>
          <cell r="D486" t="str">
            <v>DC</v>
          </cell>
          <cell r="E486">
            <v>0</v>
          </cell>
          <cell r="F486">
            <v>0</v>
          </cell>
        </row>
        <row r="487">
          <cell r="A487" t="str">
            <v>T_PSA_4-3-RD</v>
          </cell>
          <cell r="B487" t="str">
            <v>T_PSA_4</v>
          </cell>
          <cell r="C487">
            <v>3</v>
          </cell>
          <cell r="D487" t="str">
            <v>RD</v>
          </cell>
          <cell r="E487">
            <v>0</v>
          </cell>
          <cell r="F487">
            <v>0</v>
          </cell>
        </row>
        <row r="488">
          <cell r="A488" t="str">
            <v>T_PSA_4-4-DC</v>
          </cell>
          <cell r="B488" t="str">
            <v>T_PSA_4</v>
          </cell>
          <cell r="C488">
            <v>4</v>
          </cell>
          <cell r="D488" t="str">
            <v>DC</v>
          </cell>
          <cell r="E488">
            <v>0</v>
          </cell>
          <cell r="F488">
            <v>0</v>
          </cell>
        </row>
        <row r="489">
          <cell r="A489" t="str">
            <v>T_PSA_4-4-RD</v>
          </cell>
          <cell r="B489" t="str">
            <v>T_PSA_4</v>
          </cell>
          <cell r="C489">
            <v>4</v>
          </cell>
          <cell r="D489" t="str">
            <v>RD</v>
          </cell>
          <cell r="E489">
            <v>0</v>
          </cell>
          <cell r="F489">
            <v>0</v>
          </cell>
        </row>
        <row r="490">
          <cell r="A490" t="str">
            <v>T_PSA_4-5-DC</v>
          </cell>
          <cell r="B490" t="str">
            <v>T_PSA_4</v>
          </cell>
          <cell r="C490">
            <v>5</v>
          </cell>
          <cell r="D490" t="str">
            <v>DC</v>
          </cell>
          <cell r="E490">
            <v>0</v>
          </cell>
          <cell r="F490">
            <v>0</v>
          </cell>
        </row>
        <row r="491">
          <cell r="A491" t="str">
            <v>T_PSA_4-5-RD</v>
          </cell>
          <cell r="B491" t="str">
            <v>T_PSA_4</v>
          </cell>
          <cell r="C491">
            <v>5</v>
          </cell>
          <cell r="D491" t="str">
            <v>RD</v>
          </cell>
          <cell r="E491">
            <v>0</v>
          </cell>
          <cell r="F491">
            <v>0</v>
          </cell>
        </row>
        <row r="492">
          <cell r="A492" t="str">
            <v>T_PSA_4-6-DC</v>
          </cell>
          <cell r="B492" t="str">
            <v>T_PSA_4</v>
          </cell>
          <cell r="C492">
            <v>6</v>
          </cell>
          <cell r="D492" t="str">
            <v>DC</v>
          </cell>
          <cell r="E492">
            <v>0</v>
          </cell>
          <cell r="F492">
            <v>0</v>
          </cell>
        </row>
        <row r="493">
          <cell r="A493" t="str">
            <v>T_PSA_4-6-RD</v>
          </cell>
          <cell r="B493" t="str">
            <v>T_PSA_4</v>
          </cell>
          <cell r="C493">
            <v>6</v>
          </cell>
          <cell r="D493" t="str">
            <v>RD</v>
          </cell>
          <cell r="E493">
            <v>0</v>
          </cell>
          <cell r="F493">
            <v>0</v>
          </cell>
        </row>
        <row r="494">
          <cell r="A494" t="str">
            <v>T_PSA_4-7-DC</v>
          </cell>
          <cell r="B494" t="str">
            <v>T_PSA_4</v>
          </cell>
          <cell r="C494">
            <v>7</v>
          </cell>
          <cell r="D494" t="str">
            <v>DC</v>
          </cell>
          <cell r="E494">
            <v>0</v>
          </cell>
          <cell r="F494">
            <v>0</v>
          </cell>
        </row>
        <row r="495">
          <cell r="A495" t="str">
            <v>T_PSA_4-7-RD</v>
          </cell>
          <cell r="B495" t="str">
            <v>T_PSA_4</v>
          </cell>
          <cell r="C495">
            <v>7</v>
          </cell>
          <cell r="D495" t="str">
            <v>RD</v>
          </cell>
          <cell r="E495">
            <v>0</v>
          </cell>
          <cell r="F495">
            <v>0</v>
          </cell>
        </row>
        <row r="496">
          <cell r="A496" t="str">
            <v>T_PSA_4-8-DC</v>
          </cell>
          <cell r="B496" t="str">
            <v>T_PSA_4</v>
          </cell>
          <cell r="C496">
            <v>8</v>
          </cell>
          <cell r="D496" t="str">
            <v>DC</v>
          </cell>
          <cell r="E496">
            <v>0</v>
          </cell>
          <cell r="F496">
            <v>0</v>
          </cell>
        </row>
        <row r="497">
          <cell r="A497" t="str">
            <v>T_PSA_4-8-RD</v>
          </cell>
          <cell r="B497" t="str">
            <v>T_PSA_4</v>
          </cell>
          <cell r="C497">
            <v>8</v>
          </cell>
          <cell r="D497" t="str">
            <v>RD</v>
          </cell>
          <cell r="E497">
            <v>0</v>
          </cell>
          <cell r="F497">
            <v>0</v>
          </cell>
        </row>
        <row r="498">
          <cell r="A498" t="str">
            <v>T_UCI_1-1-DC</v>
          </cell>
          <cell r="B498" t="str">
            <v>T_UCI_1</v>
          </cell>
          <cell r="C498">
            <v>1</v>
          </cell>
          <cell r="D498" t="str">
            <v>DC</v>
          </cell>
          <cell r="E498">
            <v>12366.092339251973</v>
          </cell>
          <cell r="F498">
            <v>1824169.4242392692</v>
          </cell>
        </row>
        <row r="499">
          <cell r="A499" t="str">
            <v>T_UCI_1-1-RD</v>
          </cell>
          <cell r="B499" t="str">
            <v>T_UCI_1</v>
          </cell>
          <cell r="C499">
            <v>1</v>
          </cell>
          <cell r="D499" t="str">
            <v>RD</v>
          </cell>
          <cell r="E499">
            <v>0</v>
          </cell>
          <cell r="F499">
            <v>0</v>
          </cell>
        </row>
        <row r="500">
          <cell r="A500" t="str">
            <v>T_UCI_1-2-DC</v>
          </cell>
          <cell r="B500" t="str">
            <v>T_UCI_1</v>
          </cell>
          <cell r="C500">
            <v>2</v>
          </cell>
          <cell r="D500" t="str">
            <v>DC</v>
          </cell>
          <cell r="E500">
            <v>303692.70460954815</v>
          </cell>
          <cell r="F500">
            <v>44573.538786558216</v>
          </cell>
        </row>
        <row r="501">
          <cell r="A501" t="str">
            <v>T_UCI_1-2-RD</v>
          </cell>
          <cell r="B501" t="str">
            <v>T_UCI_1</v>
          </cell>
          <cell r="C501">
            <v>2</v>
          </cell>
          <cell r="D501" t="str">
            <v>RD</v>
          </cell>
          <cell r="E501">
            <v>0</v>
          </cell>
          <cell r="F501">
            <v>0</v>
          </cell>
        </row>
        <row r="502">
          <cell r="A502" t="str">
            <v>T_UCI_1-3-DC</v>
          </cell>
          <cell r="B502" t="str">
            <v>T_UCI_1</v>
          </cell>
          <cell r="C502">
            <v>3</v>
          </cell>
          <cell r="D502" t="str">
            <v>DC</v>
          </cell>
          <cell r="E502">
            <v>0</v>
          </cell>
          <cell r="F502">
            <v>0</v>
          </cell>
        </row>
        <row r="503">
          <cell r="A503" t="str">
            <v>T_UCI_1-3-RD</v>
          </cell>
          <cell r="B503" t="str">
            <v>T_UCI_1</v>
          </cell>
          <cell r="C503">
            <v>3</v>
          </cell>
          <cell r="D503" t="str">
            <v>RD</v>
          </cell>
          <cell r="E503">
            <v>0</v>
          </cell>
          <cell r="F503">
            <v>0</v>
          </cell>
        </row>
        <row r="504">
          <cell r="A504" t="str">
            <v>T_UCI_1-4-DC</v>
          </cell>
          <cell r="B504" t="str">
            <v>T_UCI_1</v>
          </cell>
          <cell r="C504">
            <v>4</v>
          </cell>
          <cell r="D504" t="str">
            <v>DC</v>
          </cell>
          <cell r="E504">
            <v>0</v>
          </cell>
          <cell r="F504">
            <v>0</v>
          </cell>
        </row>
        <row r="505">
          <cell r="A505" t="str">
            <v>T_UCI_1-4-RD</v>
          </cell>
          <cell r="B505" t="str">
            <v>T_UCI_1</v>
          </cell>
          <cell r="C505">
            <v>4</v>
          </cell>
          <cell r="D505" t="str">
            <v>RD</v>
          </cell>
          <cell r="E505">
            <v>0</v>
          </cell>
          <cell r="F505">
            <v>0</v>
          </cell>
        </row>
        <row r="506">
          <cell r="A506" t="str">
            <v>T_UCI_1-5-DC</v>
          </cell>
          <cell r="B506" t="str">
            <v>T_UCI_1</v>
          </cell>
          <cell r="C506">
            <v>5</v>
          </cell>
          <cell r="D506" t="str">
            <v>DC</v>
          </cell>
          <cell r="E506">
            <v>0</v>
          </cell>
          <cell r="F506">
            <v>0</v>
          </cell>
        </row>
        <row r="507">
          <cell r="A507" t="str">
            <v>T_UCI_1-5-RD</v>
          </cell>
          <cell r="B507" t="str">
            <v>T_UCI_1</v>
          </cell>
          <cell r="C507">
            <v>5</v>
          </cell>
          <cell r="D507" t="str">
            <v>RD</v>
          </cell>
          <cell r="E507">
            <v>0</v>
          </cell>
          <cell r="F507">
            <v>0</v>
          </cell>
        </row>
        <row r="508">
          <cell r="A508" t="str">
            <v>T_UCI_1-6-DC</v>
          </cell>
          <cell r="B508" t="str">
            <v>T_UCI_1</v>
          </cell>
          <cell r="C508">
            <v>6</v>
          </cell>
          <cell r="D508" t="str">
            <v>DC</v>
          </cell>
          <cell r="E508">
            <v>0</v>
          </cell>
          <cell r="F508">
            <v>0</v>
          </cell>
        </row>
        <row r="509">
          <cell r="A509" t="str">
            <v>T_UCI_1-6-RD</v>
          </cell>
          <cell r="B509" t="str">
            <v>T_UCI_1</v>
          </cell>
          <cell r="C509">
            <v>6</v>
          </cell>
          <cell r="D509" t="str">
            <v>RD</v>
          </cell>
          <cell r="E509">
            <v>0</v>
          </cell>
          <cell r="F509">
            <v>0</v>
          </cell>
        </row>
        <row r="510">
          <cell r="A510" t="str">
            <v>T_UCI_1-7-DC</v>
          </cell>
          <cell r="B510" t="str">
            <v>T_UCI_1</v>
          </cell>
          <cell r="C510">
            <v>7</v>
          </cell>
          <cell r="D510" t="str">
            <v>DC</v>
          </cell>
          <cell r="E510">
            <v>0</v>
          </cell>
          <cell r="F510">
            <v>0</v>
          </cell>
        </row>
        <row r="511">
          <cell r="A511" t="str">
            <v>T_UCI_1-7-RD</v>
          </cell>
          <cell r="B511" t="str">
            <v>T_UCI_1</v>
          </cell>
          <cell r="C511">
            <v>7</v>
          </cell>
          <cell r="D511" t="str">
            <v>RD</v>
          </cell>
          <cell r="E511">
            <v>0</v>
          </cell>
          <cell r="F511">
            <v>0</v>
          </cell>
        </row>
        <row r="512">
          <cell r="A512" t="str">
            <v>T_UCI_1-8-DC</v>
          </cell>
          <cell r="B512" t="str">
            <v>T_UCI_1</v>
          </cell>
          <cell r="C512">
            <v>8</v>
          </cell>
          <cell r="D512" t="str">
            <v>DC</v>
          </cell>
          <cell r="E512">
            <v>0</v>
          </cell>
          <cell r="F512">
            <v>0</v>
          </cell>
        </row>
        <row r="513">
          <cell r="A513" t="str">
            <v>T_UCI_1-8-RD</v>
          </cell>
          <cell r="B513" t="str">
            <v>T_UCI_1</v>
          </cell>
          <cell r="C513">
            <v>8</v>
          </cell>
          <cell r="D513" t="str">
            <v>RD</v>
          </cell>
          <cell r="E513">
            <v>0</v>
          </cell>
          <cell r="F513">
            <v>0</v>
          </cell>
        </row>
        <row r="514">
          <cell r="A514" t="str">
            <v>T_UCI_2-1-DC</v>
          </cell>
          <cell r="B514" t="str">
            <v>T_UCI_2</v>
          </cell>
          <cell r="C514">
            <v>1</v>
          </cell>
          <cell r="D514" t="str">
            <v>DC</v>
          </cell>
          <cell r="E514">
            <v>0</v>
          </cell>
          <cell r="F514">
            <v>0</v>
          </cell>
        </row>
        <row r="515">
          <cell r="A515" t="str">
            <v>T_UCI_2-1-RD</v>
          </cell>
          <cell r="B515" t="str">
            <v>T_UCI_2</v>
          </cell>
          <cell r="C515">
            <v>1</v>
          </cell>
          <cell r="D515" t="str">
            <v>RD</v>
          </cell>
          <cell r="E515">
            <v>392501.334894069</v>
          </cell>
          <cell r="F515">
            <v>268609.21739508206</v>
          </cell>
        </row>
        <row r="516">
          <cell r="A516" t="str">
            <v>T_UCI_2-2-DC</v>
          </cell>
          <cell r="B516" t="str">
            <v>T_UCI_2</v>
          </cell>
          <cell r="C516">
            <v>2</v>
          </cell>
          <cell r="D516" t="str">
            <v>DC</v>
          </cell>
          <cell r="E516">
            <v>614075.16714051971</v>
          </cell>
          <cell r="F516">
            <v>349567.37550100032</v>
          </cell>
        </row>
        <row r="517">
          <cell r="A517" t="str">
            <v>T_UCI_2-2-RD</v>
          </cell>
          <cell r="B517" t="str">
            <v>T_UCI_2</v>
          </cell>
          <cell r="C517">
            <v>2</v>
          </cell>
          <cell r="D517" t="str">
            <v>RD</v>
          </cell>
          <cell r="E517">
            <v>0</v>
          </cell>
          <cell r="F517">
            <v>0</v>
          </cell>
        </row>
        <row r="518">
          <cell r="A518" t="str">
            <v>T_UCI_2-3-DC</v>
          </cell>
          <cell r="B518" t="str">
            <v>T_UCI_2</v>
          </cell>
          <cell r="C518">
            <v>3</v>
          </cell>
          <cell r="D518" t="str">
            <v>DC</v>
          </cell>
          <cell r="E518">
            <v>17515.6641464737</v>
          </cell>
          <cell r="F518">
            <v>9764.7246148458889</v>
          </cell>
        </row>
        <row r="519">
          <cell r="A519" t="str">
            <v>T_UCI_2-3-RD</v>
          </cell>
          <cell r="B519" t="str">
            <v>T_UCI_2</v>
          </cell>
          <cell r="C519">
            <v>3</v>
          </cell>
          <cell r="D519" t="str">
            <v>RD</v>
          </cell>
          <cell r="E519">
            <v>0</v>
          </cell>
          <cell r="F519">
            <v>0</v>
          </cell>
        </row>
        <row r="520">
          <cell r="A520" t="str">
            <v>T_UCI_2-4-DC</v>
          </cell>
          <cell r="B520" t="str">
            <v>T_UCI_2</v>
          </cell>
          <cell r="C520">
            <v>4</v>
          </cell>
          <cell r="D520" t="str">
            <v>DC</v>
          </cell>
          <cell r="E520">
            <v>5650.2003181162609</v>
          </cell>
          <cell r="F520">
            <v>3127.7759108257223</v>
          </cell>
        </row>
        <row r="521">
          <cell r="A521" t="str">
            <v>T_UCI_2-4-RD</v>
          </cell>
          <cell r="B521" t="str">
            <v>T_UCI_2</v>
          </cell>
          <cell r="C521">
            <v>4</v>
          </cell>
          <cell r="D521" t="str">
            <v>RD</v>
          </cell>
          <cell r="E521">
            <v>0</v>
          </cell>
          <cell r="F521">
            <v>0</v>
          </cell>
        </row>
        <row r="522">
          <cell r="A522" t="str">
            <v>T_UCI_2-5-DC</v>
          </cell>
          <cell r="B522" t="str">
            <v>T_UCI_2</v>
          </cell>
          <cell r="C522">
            <v>5</v>
          </cell>
          <cell r="D522" t="str">
            <v>DC</v>
          </cell>
          <cell r="E522">
            <v>0</v>
          </cell>
          <cell r="F522">
            <v>0</v>
          </cell>
        </row>
        <row r="523">
          <cell r="A523" t="str">
            <v>T_UCI_2-5-RD</v>
          </cell>
          <cell r="B523" t="str">
            <v>T_UCI_2</v>
          </cell>
          <cell r="C523">
            <v>5</v>
          </cell>
          <cell r="D523" t="str">
            <v>RD</v>
          </cell>
          <cell r="E523">
            <v>0</v>
          </cell>
          <cell r="F523">
            <v>0</v>
          </cell>
        </row>
        <row r="524">
          <cell r="A524" t="str">
            <v>T_UCI_2-6-DC</v>
          </cell>
          <cell r="B524" t="str">
            <v>T_UCI_2</v>
          </cell>
          <cell r="C524">
            <v>6</v>
          </cell>
          <cell r="D524" t="str">
            <v>DC</v>
          </cell>
          <cell r="E524">
            <v>0</v>
          </cell>
          <cell r="F524">
            <v>0</v>
          </cell>
        </row>
        <row r="525">
          <cell r="A525" t="str">
            <v>T_UCI_2-6-RD</v>
          </cell>
          <cell r="B525" t="str">
            <v>T_UCI_2</v>
          </cell>
          <cell r="C525">
            <v>6</v>
          </cell>
          <cell r="D525" t="str">
            <v>RD</v>
          </cell>
          <cell r="E525">
            <v>0</v>
          </cell>
          <cell r="F525">
            <v>0</v>
          </cell>
        </row>
        <row r="526">
          <cell r="A526" t="str">
            <v>T_UCI_2-7-DC</v>
          </cell>
          <cell r="B526" t="str">
            <v>T_UCI_2</v>
          </cell>
          <cell r="C526">
            <v>7</v>
          </cell>
          <cell r="D526" t="str">
            <v>DC</v>
          </cell>
          <cell r="E526">
            <v>0</v>
          </cell>
          <cell r="F526">
            <v>0</v>
          </cell>
        </row>
        <row r="527">
          <cell r="A527" t="str">
            <v>T_UCI_2-7-RD</v>
          </cell>
          <cell r="B527" t="str">
            <v>T_UCI_2</v>
          </cell>
          <cell r="C527">
            <v>7</v>
          </cell>
          <cell r="D527" t="str">
            <v>RD</v>
          </cell>
          <cell r="E527">
            <v>0</v>
          </cell>
          <cell r="F527">
            <v>0</v>
          </cell>
        </row>
        <row r="528">
          <cell r="A528" t="str">
            <v>T_UCI_2-8-DC</v>
          </cell>
          <cell r="B528" t="str">
            <v>T_UCI_2</v>
          </cell>
          <cell r="C528">
            <v>8</v>
          </cell>
          <cell r="D528" t="str">
            <v>DC</v>
          </cell>
          <cell r="E528">
            <v>0</v>
          </cell>
          <cell r="F528">
            <v>0</v>
          </cell>
        </row>
        <row r="529">
          <cell r="A529" t="str">
            <v>T_UCI_2-8-RD</v>
          </cell>
          <cell r="B529" t="str">
            <v>T_UCI_2</v>
          </cell>
          <cell r="C529">
            <v>8</v>
          </cell>
          <cell r="D529" t="str">
            <v>RD</v>
          </cell>
          <cell r="E529">
            <v>0</v>
          </cell>
          <cell r="F529">
            <v>0</v>
          </cell>
        </row>
        <row r="530">
          <cell r="A530" t="str">
            <v>T_BPLG_1-1-DC</v>
          </cell>
          <cell r="B530" t="str">
            <v>T_BPLG_1</v>
          </cell>
          <cell r="C530">
            <v>1</v>
          </cell>
          <cell r="D530" t="str">
            <v>DC</v>
          </cell>
          <cell r="E530">
            <v>39216.580074141057</v>
          </cell>
          <cell r="F530">
            <v>30858.978116541097</v>
          </cell>
        </row>
        <row r="531">
          <cell r="A531" t="str">
            <v>T_BPLG_1-1-RD</v>
          </cell>
          <cell r="B531" t="str">
            <v>T_BPLG_1</v>
          </cell>
          <cell r="C531">
            <v>1</v>
          </cell>
          <cell r="D531" t="str">
            <v>RD</v>
          </cell>
          <cell r="E531">
            <v>55441.879921347041</v>
          </cell>
          <cell r="F531">
            <v>38527.408080936068</v>
          </cell>
        </row>
        <row r="532">
          <cell r="A532" t="str">
            <v>T_BPLG_1-2-DC</v>
          </cell>
          <cell r="B532" t="str">
            <v>T_BPLG_1</v>
          </cell>
          <cell r="C532">
            <v>2</v>
          </cell>
          <cell r="D532" t="str">
            <v>DC</v>
          </cell>
          <cell r="E532">
            <v>7160.3170102588683</v>
          </cell>
          <cell r="F532">
            <v>5634.9643966552512</v>
          </cell>
        </row>
        <row r="533">
          <cell r="A533" t="str">
            <v>T_BPLG_1-2-RD</v>
          </cell>
          <cell r="B533" t="str">
            <v>T_BPLG_1</v>
          </cell>
          <cell r="C533">
            <v>2</v>
          </cell>
          <cell r="D533" t="str">
            <v>RD</v>
          </cell>
          <cell r="E533">
            <v>0</v>
          </cell>
          <cell r="F533">
            <v>0</v>
          </cell>
        </row>
        <row r="534">
          <cell r="A534" t="str">
            <v>T_BPLG_1-3-DC</v>
          </cell>
          <cell r="B534" t="str">
            <v>T_BPLG_1</v>
          </cell>
          <cell r="C534">
            <v>3</v>
          </cell>
          <cell r="D534" t="str">
            <v>DC</v>
          </cell>
          <cell r="E534">
            <v>0</v>
          </cell>
          <cell r="F534">
            <v>0</v>
          </cell>
        </row>
        <row r="535">
          <cell r="A535" t="str">
            <v>T_BPLG_1-3-RD</v>
          </cell>
          <cell r="B535" t="str">
            <v>T_BPLG_1</v>
          </cell>
          <cell r="C535">
            <v>3</v>
          </cell>
          <cell r="D535" t="str">
            <v>RD</v>
          </cell>
          <cell r="E535">
            <v>0</v>
          </cell>
          <cell r="F535">
            <v>0</v>
          </cell>
        </row>
        <row r="536">
          <cell r="A536" t="str">
            <v>T_BPLG_1-4-DC</v>
          </cell>
          <cell r="B536" t="str">
            <v>T_BPLG_1</v>
          </cell>
          <cell r="C536">
            <v>4</v>
          </cell>
          <cell r="D536" t="str">
            <v>DC</v>
          </cell>
          <cell r="E536">
            <v>0</v>
          </cell>
          <cell r="F536">
            <v>0</v>
          </cell>
        </row>
        <row r="537">
          <cell r="A537" t="str">
            <v>T_BPLG_1-4-RD</v>
          </cell>
          <cell r="B537" t="str">
            <v>T_BPLG_1</v>
          </cell>
          <cell r="C537">
            <v>4</v>
          </cell>
          <cell r="D537" t="str">
            <v>RD</v>
          </cell>
          <cell r="E537">
            <v>0</v>
          </cell>
          <cell r="F537">
            <v>0</v>
          </cell>
        </row>
        <row r="538">
          <cell r="A538" t="str">
            <v>T_BPLG_1-5-DC</v>
          </cell>
          <cell r="B538" t="str">
            <v>T_BPLG_1</v>
          </cell>
          <cell r="C538">
            <v>5</v>
          </cell>
          <cell r="D538" t="str">
            <v>DC</v>
          </cell>
          <cell r="E538">
            <v>0</v>
          </cell>
          <cell r="F538">
            <v>0</v>
          </cell>
        </row>
        <row r="539">
          <cell r="A539" t="str">
            <v>T_BPLG_1-5-RD</v>
          </cell>
          <cell r="B539" t="str">
            <v>T_BPLG_1</v>
          </cell>
          <cell r="C539">
            <v>5</v>
          </cell>
          <cell r="D539" t="str">
            <v>RD</v>
          </cell>
          <cell r="E539">
            <v>0</v>
          </cell>
          <cell r="F539">
            <v>0</v>
          </cell>
        </row>
        <row r="540">
          <cell r="A540" t="str">
            <v>T_BPLG_1-6-DC</v>
          </cell>
          <cell r="B540" t="str">
            <v>T_BPLG_1</v>
          </cell>
          <cell r="C540">
            <v>6</v>
          </cell>
          <cell r="D540" t="str">
            <v>DC</v>
          </cell>
          <cell r="E540">
            <v>0</v>
          </cell>
          <cell r="F540">
            <v>0</v>
          </cell>
        </row>
        <row r="541">
          <cell r="A541" t="str">
            <v>T_BPLG_1-6-RD</v>
          </cell>
          <cell r="B541" t="str">
            <v>T_BPLG_1</v>
          </cell>
          <cell r="C541">
            <v>6</v>
          </cell>
          <cell r="D541" t="str">
            <v>RD</v>
          </cell>
          <cell r="E541">
            <v>0</v>
          </cell>
          <cell r="F541">
            <v>0</v>
          </cell>
        </row>
        <row r="542">
          <cell r="A542" t="str">
            <v>T_BPLG_1-7-DC</v>
          </cell>
          <cell r="B542" t="str">
            <v>T_BPLG_1</v>
          </cell>
          <cell r="C542">
            <v>7</v>
          </cell>
          <cell r="D542" t="str">
            <v>DC</v>
          </cell>
          <cell r="E542">
            <v>0</v>
          </cell>
          <cell r="F542">
            <v>0</v>
          </cell>
        </row>
        <row r="543">
          <cell r="A543" t="str">
            <v>T_BPLG_1-7-RD</v>
          </cell>
          <cell r="B543" t="str">
            <v>T_BPLG_1</v>
          </cell>
          <cell r="C543">
            <v>7</v>
          </cell>
          <cell r="D543" t="str">
            <v>RD</v>
          </cell>
          <cell r="E543">
            <v>0</v>
          </cell>
          <cell r="F543">
            <v>0</v>
          </cell>
        </row>
        <row r="544">
          <cell r="A544" t="str">
            <v>T_BPLG_1-8-DC</v>
          </cell>
          <cell r="B544" t="str">
            <v>T_BPLG_1</v>
          </cell>
          <cell r="C544">
            <v>8</v>
          </cell>
          <cell r="D544" t="str">
            <v>DC</v>
          </cell>
          <cell r="E544">
            <v>0</v>
          </cell>
          <cell r="F544">
            <v>0</v>
          </cell>
        </row>
        <row r="545">
          <cell r="A545" t="str">
            <v>T_BPLG_1-8-RD</v>
          </cell>
          <cell r="B545" t="str">
            <v>T_BPLG_1</v>
          </cell>
          <cell r="C545">
            <v>8</v>
          </cell>
          <cell r="D545" t="str">
            <v>RD</v>
          </cell>
          <cell r="E545">
            <v>0</v>
          </cell>
          <cell r="F545">
            <v>0</v>
          </cell>
        </row>
        <row r="546">
          <cell r="A546" t="str">
            <v>T_BPLG_2-1-DC</v>
          </cell>
          <cell r="B546" t="str">
            <v>T_BPLG_2</v>
          </cell>
          <cell r="C546">
            <v>1</v>
          </cell>
          <cell r="D546" t="str">
            <v>DC</v>
          </cell>
          <cell r="E546">
            <v>42318.324794210945</v>
          </cell>
          <cell r="F546">
            <v>47469.781931224752</v>
          </cell>
        </row>
        <row r="547">
          <cell r="A547" t="str">
            <v>T_BPLG_2-1-RD</v>
          </cell>
          <cell r="B547" t="str">
            <v>T_BPLG_2</v>
          </cell>
          <cell r="C547">
            <v>1</v>
          </cell>
          <cell r="D547" t="str">
            <v>RD</v>
          </cell>
          <cell r="E547">
            <v>59260.753939310365</v>
          </cell>
          <cell r="F547">
            <v>59260.753939310365</v>
          </cell>
        </row>
        <row r="548">
          <cell r="A548" t="str">
            <v>T_BPLG_2-2-DC</v>
          </cell>
          <cell r="B548" t="str">
            <v>T_BPLG_2</v>
          </cell>
          <cell r="C548">
            <v>2</v>
          </cell>
          <cell r="D548" t="str">
            <v>DC</v>
          </cell>
          <cell r="E548">
            <v>5709.2976079201208</v>
          </cell>
          <cell r="F548">
            <v>4471.2480786574015</v>
          </cell>
        </row>
        <row r="549">
          <cell r="A549" t="str">
            <v>T_BPLG_2-2-RD</v>
          </cell>
          <cell r="B549" t="str">
            <v>T_BPLG_2</v>
          </cell>
          <cell r="C549">
            <v>2</v>
          </cell>
          <cell r="D549" t="str">
            <v>RD</v>
          </cell>
          <cell r="E549">
            <v>0</v>
          </cell>
          <cell r="F549">
            <v>0</v>
          </cell>
        </row>
        <row r="550">
          <cell r="A550" t="str">
            <v>T_BPLG_2-3-DC</v>
          </cell>
          <cell r="B550" t="str">
            <v>T_BPLG_2</v>
          </cell>
          <cell r="C550">
            <v>3</v>
          </cell>
          <cell r="D550" t="str">
            <v>DC</v>
          </cell>
          <cell r="E550">
            <v>17134.229880265993</v>
          </cell>
          <cell r="F550">
            <v>25524.160210819551</v>
          </cell>
        </row>
        <row r="551">
          <cell r="A551" t="str">
            <v>T_BPLG_2-3-RD</v>
          </cell>
          <cell r="B551" t="str">
            <v>T_BPLG_2</v>
          </cell>
          <cell r="C551">
            <v>3</v>
          </cell>
          <cell r="D551" t="str">
            <v>RD</v>
          </cell>
          <cell r="E551">
            <v>9644.3018440946489</v>
          </cell>
          <cell r="F551">
            <v>13318.321594225941</v>
          </cell>
        </row>
        <row r="552">
          <cell r="A552" t="str">
            <v>T_BPLG_2-4-DC</v>
          </cell>
          <cell r="B552" t="str">
            <v>T_BPLG_2</v>
          </cell>
          <cell r="C552">
            <v>4</v>
          </cell>
          <cell r="D552" t="str">
            <v>DC</v>
          </cell>
          <cell r="E552">
            <v>0</v>
          </cell>
          <cell r="F552">
            <v>0</v>
          </cell>
        </row>
        <row r="553">
          <cell r="A553" t="str">
            <v>T_BPLG_2-4-RD</v>
          </cell>
          <cell r="B553" t="str">
            <v>T_BPLG_2</v>
          </cell>
          <cell r="C553">
            <v>4</v>
          </cell>
          <cell r="D553" t="str">
            <v>RD</v>
          </cell>
          <cell r="E553">
            <v>0</v>
          </cell>
          <cell r="F553">
            <v>0</v>
          </cell>
        </row>
        <row r="554">
          <cell r="A554" t="str">
            <v>T_BPLG_2-5-DC</v>
          </cell>
          <cell r="B554" t="str">
            <v>T_BPLG_2</v>
          </cell>
          <cell r="C554">
            <v>5</v>
          </cell>
          <cell r="D554" t="str">
            <v>DC</v>
          </cell>
          <cell r="E554">
            <v>0</v>
          </cell>
          <cell r="F554">
            <v>0</v>
          </cell>
        </row>
        <row r="555">
          <cell r="A555" t="str">
            <v>T_BPLG_2-5-RD</v>
          </cell>
          <cell r="B555" t="str">
            <v>T_BPLG_2</v>
          </cell>
          <cell r="C555">
            <v>5</v>
          </cell>
          <cell r="D555" t="str">
            <v>RD</v>
          </cell>
          <cell r="E555">
            <v>0</v>
          </cell>
          <cell r="F555">
            <v>0</v>
          </cell>
        </row>
        <row r="556">
          <cell r="A556" t="str">
            <v>T_BPLG_2-6-DC</v>
          </cell>
          <cell r="B556" t="str">
            <v>T_BPLG_2</v>
          </cell>
          <cell r="C556">
            <v>6</v>
          </cell>
          <cell r="D556" t="str">
            <v>DC</v>
          </cell>
          <cell r="E556">
            <v>0</v>
          </cell>
          <cell r="F556">
            <v>0</v>
          </cell>
        </row>
        <row r="557">
          <cell r="A557" t="str">
            <v>T_BPLG_2-6-RD</v>
          </cell>
          <cell r="B557" t="str">
            <v>T_BPLG_2</v>
          </cell>
          <cell r="C557">
            <v>6</v>
          </cell>
          <cell r="D557" t="str">
            <v>RD</v>
          </cell>
          <cell r="E557">
            <v>0</v>
          </cell>
          <cell r="F557">
            <v>0</v>
          </cell>
        </row>
        <row r="558">
          <cell r="A558" t="str">
            <v>T_BPLG_2-7-DC</v>
          </cell>
          <cell r="B558" t="str">
            <v>T_BPLG_2</v>
          </cell>
          <cell r="C558">
            <v>7</v>
          </cell>
          <cell r="D558" t="str">
            <v>DC</v>
          </cell>
          <cell r="E558">
            <v>0</v>
          </cell>
          <cell r="F558">
            <v>0</v>
          </cell>
        </row>
        <row r="559">
          <cell r="A559" t="str">
            <v>T_BPLG_2-7-RD</v>
          </cell>
          <cell r="B559" t="str">
            <v>T_BPLG_2</v>
          </cell>
          <cell r="C559">
            <v>7</v>
          </cell>
          <cell r="D559" t="str">
            <v>RD</v>
          </cell>
          <cell r="E559">
            <v>0</v>
          </cell>
          <cell r="F559">
            <v>0</v>
          </cell>
        </row>
        <row r="560">
          <cell r="A560" t="str">
            <v>T_BPLG_2-8-DC</v>
          </cell>
          <cell r="B560" t="str">
            <v>T_BPLG_2</v>
          </cell>
          <cell r="C560">
            <v>8</v>
          </cell>
          <cell r="D560" t="str">
            <v>DC</v>
          </cell>
          <cell r="E560">
            <v>0</v>
          </cell>
          <cell r="F560">
            <v>0</v>
          </cell>
        </row>
        <row r="561">
          <cell r="A561" t="str">
            <v>T_BPLG_2-8-RD</v>
          </cell>
          <cell r="B561" t="str">
            <v>T_BPLG_2</v>
          </cell>
          <cell r="C561">
            <v>8</v>
          </cell>
          <cell r="D561" t="str">
            <v>RD</v>
          </cell>
          <cell r="E561">
            <v>0</v>
          </cell>
          <cell r="F561">
            <v>0</v>
          </cell>
        </row>
        <row r="562">
          <cell r="A562" t="str">
            <v>T_VW_Finance_1-1-DC</v>
          </cell>
          <cell r="B562" t="str">
            <v>T_VW_Finance_1</v>
          </cell>
          <cell r="C562">
            <v>1</v>
          </cell>
          <cell r="D562" t="str">
            <v>DC</v>
          </cell>
          <cell r="E562">
            <v>34992.193942448612</v>
          </cell>
          <cell r="F562">
            <v>34054.133485804879</v>
          </cell>
        </row>
        <row r="563">
          <cell r="A563" t="str">
            <v>T_VW_Finance_1-1-RD</v>
          </cell>
          <cell r="B563" t="str">
            <v>T_VW_Finance_1</v>
          </cell>
          <cell r="C563">
            <v>1</v>
          </cell>
          <cell r="D563" t="str">
            <v>RD</v>
          </cell>
          <cell r="E563">
            <v>136155.49136544607</v>
          </cell>
          <cell r="F563">
            <v>90770.327576964031</v>
          </cell>
        </row>
        <row r="564">
          <cell r="A564" t="str">
            <v>T_VW_Finance_1-2-DC</v>
          </cell>
          <cell r="B564" t="str">
            <v>T_VW_Finance_1</v>
          </cell>
          <cell r="C564">
            <v>2</v>
          </cell>
          <cell r="D564" t="str">
            <v>DC</v>
          </cell>
          <cell r="E564">
            <v>133785.78380900255</v>
          </cell>
          <cell r="F564">
            <v>158027.42403372869</v>
          </cell>
        </row>
        <row r="565">
          <cell r="A565" t="str">
            <v>T_VW_Finance_1-2-RD</v>
          </cell>
          <cell r="B565" t="str">
            <v>T_VW_Finance_1</v>
          </cell>
          <cell r="C565">
            <v>2</v>
          </cell>
          <cell r="D565" t="str">
            <v>RD</v>
          </cell>
          <cell r="E565">
            <v>0</v>
          </cell>
          <cell r="F565">
            <v>0</v>
          </cell>
        </row>
        <row r="566">
          <cell r="A566" t="str">
            <v>T_VW_Finance_1-3-DC</v>
          </cell>
          <cell r="B566" t="str">
            <v>T_VW_Finance_1</v>
          </cell>
          <cell r="C566">
            <v>3</v>
          </cell>
          <cell r="D566" t="str">
            <v>DC</v>
          </cell>
          <cell r="E566">
            <v>2787590.7065820019</v>
          </cell>
          <cell r="F566">
            <v>5192952.8974017361</v>
          </cell>
        </row>
        <row r="567">
          <cell r="A567" t="str">
            <v>T_VW_Finance_1-3-RD</v>
          </cell>
          <cell r="B567" t="str">
            <v>T_VW_Finance_1</v>
          </cell>
          <cell r="C567">
            <v>3</v>
          </cell>
          <cell r="D567" t="str">
            <v>RD</v>
          </cell>
          <cell r="E567">
            <v>0</v>
          </cell>
          <cell r="F567">
            <v>0</v>
          </cell>
        </row>
        <row r="568">
          <cell r="A568" t="str">
            <v>T_VW_Finance_1-4-DC</v>
          </cell>
          <cell r="B568" t="str">
            <v>T_VW_Finance_1</v>
          </cell>
          <cell r="C568">
            <v>4</v>
          </cell>
          <cell r="D568" t="str">
            <v>DC</v>
          </cell>
          <cell r="E568">
            <v>223480.18268380844</v>
          </cell>
          <cell r="F568">
            <v>262620.23178471264</v>
          </cell>
        </row>
        <row r="569">
          <cell r="A569" t="str">
            <v>T_VW_Finance_1-4-RD</v>
          </cell>
          <cell r="B569" t="str">
            <v>T_VW_Finance_1</v>
          </cell>
          <cell r="C569">
            <v>4</v>
          </cell>
          <cell r="D569" t="str">
            <v>RD</v>
          </cell>
          <cell r="E569">
            <v>1262445.134008514</v>
          </cell>
          <cell r="F569">
            <v>1307559.9869689986</v>
          </cell>
        </row>
        <row r="570">
          <cell r="A570" t="str">
            <v>T_VW_Finance_1-5-DC</v>
          </cell>
          <cell r="B570" t="str">
            <v>T_VW_Finance_1</v>
          </cell>
          <cell r="C570">
            <v>5</v>
          </cell>
          <cell r="D570" t="str">
            <v>DC</v>
          </cell>
          <cell r="E570">
            <v>320041.82624558901</v>
          </cell>
          <cell r="F570">
            <v>416453.17848868616</v>
          </cell>
        </row>
        <row r="571">
          <cell r="A571" t="str">
            <v>T_VW_Finance_1-5-RD</v>
          </cell>
          <cell r="B571" t="str">
            <v>T_VW_Finance_1</v>
          </cell>
          <cell r="C571">
            <v>5</v>
          </cell>
          <cell r="D571" t="str">
            <v>RD</v>
          </cell>
          <cell r="E571">
            <v>0</v>
          </cell>
          <cell r="F571">
            <v>0</v>
          </cell>
        </row>
        <row r="572">
          <cell r="A572" t="str">
            <v>T_VW_Finance_1-6-DC</v>
          </cell>
          <cell r="B572" t="str">
            <v>T_VW_Finance_1</v>
          </cell>
          <cell r="C572">
            <v>6</v>
          </cell>
          <cell r="D572" t="str">
            <v>DC</v>
          </cell>
          <cell r="E572">
            <v>46021.865025356528</v>
          </cell>
          <cell r="F572">
            <v>47109.064109219355</v>
          </cell>
        </row>
        <row r="573">
          <cell r="A573" t="str">
            <v>T_VW_Finance_1-6-RD</v>
          </cell>
          <cell r="B573" t="str">
            <v>T_VW_Finance_1</v>
          </cell>
          <cell r="C573">
            <v>6</v>
          </cell>
          <cell r="D573" t="str">
            <v>RD</v>
          </cell>
          <cell r="E573">
            <v>75485.166516489378</v>
          </cell>
          <cell r="F573">
            <v>69362.672045889107</v>
          </cell>
        </row>
        <row r="574">
          <cell r="A574" t="str">
            <v>T_VW_Finance_1-7-DC</v>
          </cell>
          <cell r="B574" t="str">
            <v>T_VW_Finance_1</v>
          </cell>
          <cell r="C574">
            <v>7</v>
          </cell>
          <cell r="D574" t="str">
            <v>DC</v>
          </cell>
          <cell r="E574">
            <v>17880.78270775477</v>
          </cell>
          <cell r="F574">
            <v>15661.027019941826</v>
          </cell>
        </row>
        <row r="575">
          <cell r="A575" t="str">
            <v>T_VW_Finance_1-7-RD</v>
          </cell>
          <cell r="B575" t="str">
            <v>T_VW_Finance_1</v>
          </cell>
          <cell r="C575">
            <v>7</v>
          </cell>
          <cell r="D575" t="str">
            <v>RD</v>
          </cell>
          <cell r="E575">
            <v>0</v>
          </cell>
          <cell r="F575">
            <v>0</v>
          </cell>
        </row>
        <row r="576">
          <cell r="A576" t="str">
            <v>T_VW_Finance_1-8-DC</v>
          </cell>
          <cell r="B576" t="str">
            <v>T_VW_Finance_1</v>
          </cell>
          <cell r="C576">
            <v>8</v>
          </cell>
          <cell r="D576" t="str">
            <v>DC</v>
          </cell>
          <cell r="E576">
            <v>3861.1702503090582</v>
          </cell>
          <cell r="F576">
            <v>2106.0081770274601</v>
          </cell>
        </row>
        <row r="577">
          <cell r="A577" t="str">
            <v>T_VW_Finance_1-8-RD</v>
          </cell>
          <cell r="B577" t="str">
            <v>T_VW_Finance_1</v>
          </cell>
          <cell r="C577">
            <v>8</v>
          </cell>
          <cell r="D577" t="str">
            <v>RD</v>
          </cell>
          <cell r="E577">
            <v>12566.525994760039</v>
          </cell>
          <cell r="F577">
            <v>5697.7279636418025</v>
          </cell>
        </row>
        <row r="578">
          <cell r="A578" t="str">
            <v>T_VW_Finance_2-1-DC</v>
          </cell>
          <cell r="B578" t="str">
            <v>T_VW_Finance_2</v>
          </cell>
          <cell r="C578">
            <v>1</v>
          </cell>
          <cell r="D578" t="str">
            <v>DC</v>
          </cell>
          <cell r="E578">
            <v>6288.3283302662639</v>
          </cell>
          <cell r="F578">
            <v>4453.4162181134416</v>
          </cell>
        </row>
        <row r="579">
          <cell r="A579" t="str">
            <v>T_VW_Finance_2-1-RD</v>
          </cell>
          <cell r="B579" t="str">
            <v>T_VW_Finance_2</v>
          </cell>
          <cell r="C579">
            <v>1</v>
          </cell>
          <cell r="D579" t="str">
            <v>RD</v>
          </cell>
          <cell r="E579">
            <v>18036.475762776809</v>
          </cell>
          <cell r="F579">
            <v>11800.53956026175</v>
          </cell>
        </row>
        <row r="580">
          <cell r="A580" t="str">
            <v>T_VW_Finance_2-2-DC</v>
          </cell>
          <cell r="B580" t="str">
            <v>T_VW_Finance_2</v>
          </cell>
          <cell r="C580">
            <v>2</v>
          </cell>
          <cell r="D580" t="str">
            <v>DC</v>
          </cell>
          <cell r="E580">
            <v>25248.691084214362</v>
          </cell>
          <cell r="F580">
            <v>41945.812388422339</v>
          </cell>
        </row>
        <row r="581">
          <cell r="A581" t="str">
            <v>T_VW_Finance_2-2-RD</v>
          </cell>
          <cell r="B581" t="str">
            <v>T_VW_Finance_2</v>
          </cell>
          <cell r="C581">
            <v>2</v>
          </cell>
          <cell r="D581" t="str">
            <v>RD</v>
          </cell>
          <cell r="E581">
            <v>0</v>
          </cell>
          <cell r="F581">
            <v>0</v>
          </cell>
        </row>
        <row r="582">
          <cell r="A582" t="str">
            <v>T_VW_Finance_2-3-DC</v>
          </cell>
          <cell r="B582" t="str">
            <v>T_VW_Finance_2</v>
          </cell>
          <cell r="C582">
            <v>3</v>
          </cell>
          <cell r="D582" t="str">
            <v>DC</v>
          </cell>
          <cell r="E582">
            <v>126905.80861252878</v>
          </cell>
          <cell r="F582">
            <v>201122.62423494362</v>
          </cell>
        </row>
        <row r="583">
          <cell r="A583" t="str">
            <v>T_VW_Finance_2-3-RD</v>
          </cell>
          <cell r="B583" t="str">
            <v>T_VW_Finance_2</v>
          </cell>
          <cell r="C583">
            <v>3</v>
          </cell>
          <cell r="D583" t="str">
            <v>RD</v>
          </cell>
          <cell r="E583">
            <v>0</v>
          </cell>
          <cell r="F583">
            <v>0</v>
          </cell>
        </row>
        <row r="584">
          <cell r="A584" t="str">
            <v>T_VW_Finance_2-4-DC</v>
          </cell>
          <cell r="B584" t="str">
            <v>T_VW_Finance_2</v>
          </cell>
          <cell r="C584">
            <v>4</v>
          </cell>
          <cell r="D584" t="str">
            <v>DC</v>
          </cell>
          <cell r="E584">
            <v>10975.225556294527</v>
          </cell>
          <cell r="F584">
            <v>11588.876363902848</v>
          </cell>
        </row>
        <row r="585">
          <cell r="A585" t="str">
            <v>T_VW_Finance_2-4-RD</v>
          </cell>
          <cell r="B585" t="str">
            <v>T_VW_Finance_2</v>
          </cell>
          <cell r="C585">
            <v>4</v>
          </cell>
          <cell r="D585" t="str">
            <v>RD</v>
          </cell>
          <cell r="E585">
            <v>16394.416612714795</v>
          </cell>
          <cell r="F585">
            <v>17063.576474458256</v>
          </cell>
        </row>
        <row r="586">
          <cell r="A586" t="str">
            <v>T_VW_Finance_2-5-DC</v>
          </cell>
          <cell r="B586" t="str">
            <v>T_VW_Finance_2</v>
          </cell>
          <cell r="C586">
            <v>5</v>
          </cell>
          <cell r="D586" t="str">
            <v>DC</v>
          </cell>
          <cell r="E586">
            <v>25156.976872057989</v>
          </cell>
          <cell r="F586">
            <v>49883.781265115118</v>
          </cell>
        </row>
        <row r="587">
          <cell r="A587" t="str">
            <v>T_VW_Finance_2-5-RD</v>
          </cell>
          <cell r="B587" t="str">
            <v>T_VW_Finance_2</v>
          </cell>
          <cell r="C587">
            <v>5</v>
          </cell>
          <cell r="D587" t="str">
            <v>RD</v>
          </cell>
          <cell r="E587">
            <v>0</v>
          </cell>
          <cell r="F587">
            <v>0</v>
          </cell>
        </row>
        <row r="588">
          <cell r="A588" t="str">
            <v>T_VW_Finance_2-6-DC</v>
          </cell>
          <cell r="B588" t="str">
            <v>T_VW_Finance_2</v>
          </cell>
          <cell r="C588">
            <v>6</v>
          </cell>
          <cell r="D588" t="str">
            <v>DC</v>
          </cell>
          <cell r="E588">
            <v>2416.238896610811</v>
          </cell>
          <cell r="F588">
            <v>2826.9929576402201</v>
          </cell>
        </row>
        <row r="589">
          <cell r="A589" t="str">
            <v>T_VW_Finance_2-6-RD</v>
          </cell>
          <cell r="B589" t="str">
            <v>T_VW_Finance_2</v>
          </cell>
          <cell r="C589">
            <v>6</v>
          </cell>
          <cell r="D589" t="str">
            <v>RD</v>
          </cell>
          <cell r="E589">
            <v>9676.7264900319915</v>
          </cell>
          <cell r="F589">
            <v>11200.784815322899</v>
          </cell>
        </row>
        <row r="590">
          <cell r="A590" t="str">
            <v>T_VW_Finance_2-7-DC</v>
          </cell>
          <cell r="B590" t="str">
            <v>T_VW_Finance_2</v>
          </cell>
          <cell r="C590">
            <v>7</v>
          </cell>
          <cell r="D590" t="str">
            <v>DC</v>
          </cell>
          <cell r="E590">
            <v>0</v>
          </cell>
          <cell r="F590">
            <v>0</v>
          </cell>
        </row>
        <row r="591">
          <cell r="A591" t="str">
            <v>T_VW_Finance_2-7-RD</v>
          </cell>
          <cell r="B591" t="str">
            <v>T_VW_Finance_2</v>
          </cell>
          <cell r="C591">
            <v>7</v>
          </cell>
          <cell r="D591" t="str">
            <v>RD</v>
          </cell>
          <cell r="E591">
            <v>0</v>
          </cell>
          <cell r="F591">
            <v>0</v>
          </cell>
        </row>
        <row r="592">
          <cell r="A592" t="str">
            <v>T_VW_Finance_2-8-DC</v>
          </cell>
          <cell r="B592" t="str">
            <v>T_VW_Finance_2</v>
          </cell>
          <cell r="C592">
            <v>8</v>
          </cell>
          <cell r="D592" t="str">
            <v>DC</v>
          </cell>
          <cell r="E592">
            <v>0</v>
          </cell>
          <cell r="F592">
            <v>0</v>
          </cell>
        </row>
        <row r="593">
          <cell r="A593" t="str">
            <v>T_VW_Finance_2-8-RD</v>
          </cell>
          <cell r="B593" t="str">
            <v>T_VW_Finance_2</v>
          </cell>
          <cell r="C593">
            <v>8</v>
          </cell>
          <cell r="D593" t="str">
            <v>RD</v>
          </cell>
          <cell r="E593">
            <v>0</v>
          </cell>
          <cell r="F593">
            <v>0</v>
          </cell>
        </row>
        <row r="594">
          <cell r="A594" t="str">
            <v>T_VW_Bank-1-DC</v>
          </cell>
          <cell r="B594" t="str">
            <v>T_VW_Bank</v>
          </cell>
          <cell r="C594">
            <v>1</v>
          </cell>
          <cell r="D594" t="str">
            <v>DC</v>
          </cell>
          <cell r="E594">
            <v>0</v>
          </cell>
          <cell r="F594">
            <v>0</v>
          </cell>
        </row>
        <row r="595">
          <cell r="A595" t="str">
            <v>T_VW_Bank-1-RD</v>
          </cell>
          <cell r="B595" t="str">
            <v>T_VW_Bank</v>
          </cell>
          <cell r="C595">
            <v>1</v>
          </cell>
          <cell r="D595" t="str">
            <v>RD</v>
          </cell>
          <cell r="E595">
            <v>0</v>
          </cell>
          <cell r="F595">
            <v>0</v>
          </cell>
        </row>
        <row r="596">
          <cell r="A596" t="str">
            <v>T_VW_Bank-2-DC</v>
          </cell>
          <cell r="B596" t="str">
            <v>T_VW_Bank</v>
          </cell>
          <cell r="C596">
            <v>2</v>
          </cell>
          <cell r="D596" t="str">
            <v>DC</v>
          </cell>
          <cell r="E596">
            <v>0</v>
          </cell>
          <cell r="F596">
            <v>0</v>
          </cell>
        </row>
        <row r="597">
          <cell r="A597" t="str">
            <v>T_VW_Bank-2-RD</v>
          </cell>
          <cell r="B597" t="str">
            <v>T_VW_Bank</v>
          </cell>
          <cell r="C597">
            <v>2</v>
          </cell>
          <cell r="D597" t="str">
            <v>RD</v>
          </cell>
          <cell r="E597">
            <v>0</v>
          </cell>
          <cell r="F597">
            <v>0</v>
          </cell>
        </row>
        <row r="598">
          <cell r="A598" t="str">
            <v>T_VW_Bank-3-DC</v>
          </cell>
          <cell r="B598" t="str">
            <v>T_VW_Bank</v>
          </cell>
          <cell r="C598">
            <v>3</v>
          </cell>
          <cell r="D598" t="str">
            <v>DC</v>
          </cell>
          <cell r="E598">
            <v>0</v>
          </cell>
          <cell r="F598">
            <v>0</v>
          </cell>
        </row>
        <row r="599">
          <cell r="A599" t="str">
            <v>T_VW_Bank-3-RD</v>
          </cell>
          <cell r="B599" t="str">
            <v>T_VW_Bank</v>
          </cell>
          <cell r="C599">
            <v>3</v>
          </cell>
          <cell r="D599" t="str">
            <v>RD</v>
          </cell>
          <cell r="E599">
            <v>0</v>
          </cell>
          <cell r="F599">
            <v>0</v>
          </cell>
        </row>
        <row r="600">
          <cell r="A600" t="str">
            <v>T_VW_Bank-4-DC</v>
          </cell>
          <cell r="B600" t="str">
            <v>T_VW_Bank</v>
          </cell>
          <cell r="C600">
            <v>4</v>
          </cell>
          <cell r="D600" t="str">
            <v>DC</v>
          </cell>
          <cell r="E600">
            <v>0</v>
          </cell>
          <cell r="F600">
            <v>0</v>
          </cell>
        </row>
        <row r="601">
          <cell r="A601" t="str">
            <v>T_VW_Bank-4-RD</v>
          </cell>
          <cell r="B601" t="str">
            <v>T_VW_Bank</v>
          </cell>
          <cell r="C601">
            <v>4</v>
          </cell>
          <cell r="D601" t="str">
            <v>RD</v>
          </cell>
          <cell r="E601">
            <v>0</v>
          </cell>
          <cell r="F601">
            <v>0</v>
          </cell>
        </row>
        <row r="602">
          <cell r="A602" t="str">
            <v>T_VW_Bank-5-DC</v>
          </cell>
          <cell r="B602" t="str">
            <v>T_VW_Bank</v>
          </cell>
          <cell r="C602">
            <v>5</v>
          </cell>
          <cell r="D602" t="str">
            <v>DC</v>
          </cell>
          <cell r="E602">
            <v>0</v>
          </cell>
          <cell r="F602">
            <v>0</v>
          </cell>
        </row>
        <row r="603">
          <cell r="A603" t="str">
            <v>T_VW_Bank-5-RD</v>
          </cell>
          <cell r="B603" t="str">
            <v>T_VW_Bank</v>
          </cell>
          <cell r="C603">
            <v>5</v>
          </cell>
          <cell r="D603" t="str">
            <v>RD</v>
          </cell>
          <cell r="E603">
            <v>0</v>
          </cell>
          <cell r="F603">
            <v>0</v>
          </cell>
        </row>
        <row r="604">
          <cell r="A604" t="str">
            <v>T_VW_Bank-6-DC</v>
          </cell>
          <cell r="B604" t="str">
            <v>T_VW_Bank</v>
          </cell>
          <cell r="C604">
            <v>6</v>
          </cell>
          <cell r="D604" t="str">
            <v>DC</v>
          </cell>
          <cell r="E604">
            <v>0</v>
          </cell>
          <cell r="F604">
            <v>0</v>
          </cell>
        </row>
        <row r="605">
          <cell r="A605" t="str">
            <v>T_VW_Bank-6-RD</v>
          </cell>
          <cell r="B605" t="str">
            <v>T_VW_Bank</v>
          </cell>
          <cell r="C605">
            <v>6</v>
          </cell>
          <cell r="D605" t="str">
            <v>RD</v>
          </cell>
          <cell r="E605">
            <v>0</v>
          </cell>
          <cell r="F605">
            <v>0</v>
          </cell>
        </row>
        <row r="606">
          <cell r="A606" t="str">
            <v>T_VW_Bank-7-DC</v>
          </cell>
          <cell r="B606" t="str">
            <v>T_VW_Bank</v>
          </cell>
          <cell r="C606">
            <v>7</v>
          </cell>
          <cell r="D606" t="str">
            <v>DC</v>
          </cell>
          <cell r="E606">
            <v>0</v>
          </cell>
          <cell r="F606">
            <v>0</v>
          </cell>
        </row>
        <row r="607">
          <cell r="A607" t="str">
            <v>T_VW_Bank-7-RD</v>
          </cell>
          <cell r="B607" t="str">
            <v>T_VW_Bank</v>
          </cell>
          <cell r="C607">
            <v>7</v>
          </cell>
          <cell r="D607" t="str">
            <v>RD</v>
          </cell>
          <cell r="E607">
            <v>0</v>
          </cell>
          <cell r="F607">
            <v>0</v>
          </cell>
        </row>
        <row r="608">
          <cell r="A608" t="str">
            <v>T_VW_Bank-8-DC</v>
          </cell>
          <cell r="B608" t="str">
            <v>T_VW_Bank</v>
          </cell>
          <cell r="C608">
            <v>8</v>
          </cell>
          <cell r="D608" t="str">
            <v>DC</v>
          </cell>
          <cell r="E608">
            <v>0</v>
          </cell>
          <cell r="F608">
            <v>0</v>
          </cell>
        </row>
        <row r="609">
          <cell r="A609" t="str">
            <v>T_VW_Bank-8-RD</v>
          </cell>
          <cell r="B609" t="str">
            <v>T_VW_Bank</v>
          </cell>
          <cell r="C609">
            <v>8</v>
          </cell>
          <cell r="D609" t="str">
            <v>RD</v>
          </cell>
          <cell r="E609">
            <v>0</v>
          </cell>
          <cell r="F609">
            <v>0</v>
          </cell>
        </row>
        <row r="610">
          <cell r="A610" t="str">
            <v>T_Vodafone-1-DC</v>
          </cell>
          <cell r="B610" t="str">
            <v>T_Vodafone</v>
          </cell>
          <cell r="C610">
            <v>1</v>
          </cell>
          <cell r="D610" t="str">
            <v>DC</v>
          </cell>
          <cell r="E610">
            <v>0</v>
          </cell>
          <cell r="F610">
            <v>0</v>
          </cell>
        </row>
        <row r="611">
          <cell r="A611" t="str">
            <v>T_Vodafone-1-RD</v>
          </cell>
          <cell r="B611" t="str">
            <v>T_Vodafone</v>
          </cell>
          <cell r="C611">
            <v>1</v>
          </cell>
          <cell r="D611" t="str">
            <v>RD</v>
          </cell>
          <cell r="E611">
            <v>0</v>
          </cell>
          <cell r="F611">
            <v>0</v>
          </cell>
        </row>
        <row r="612">
          <cell r="A612" t="str">
            <v>T_Vodafone-2-DC</v>
          </cell>
          <cell r="B612" t="str">
            <v>T_Vodafone</v>
          </cell>
          <cell r="C612">
            <v>2</v>
          </cell>
          <cell r="D612" t="str">
            <v>DC</v>
          </cell>
          <cell r="E612">
            <v>0</v>
          </cell>
          <cell r="F612">
            <v>0</v>
          </cell>
        </row>
        <row r="613">
          <cell r="A613" t="str">
            <v>T_Vodafone-2-RD</v>
          </cell>
          <cell r="B613" t="str">
            <v>T_Vodafone</v>
          </cell>
          <cell r="C613">
            <v>2</v>
          </cell>
          <cell r="D613" t="str">
            <v>RD</v>
          </cell>
          <cell r="E613">
            <v>0</v>
          </cell>
          <cell r="F613">
            <v>0</v>
          </cell>
        </row>
        <row r="614">
          <cell r="A614" t="str">
            <v>T_Vodafone-3-DC</v>
          </cell>
          <cell r="B614" t="str">
            <v>T_Vodafone</v>
          </cell>
          <cell r="C614">
            <v>3</v>
          </cell>
          <cell r="D614" t="str">
            <v>DC</v>
          </cell>
          <cell r="E614">
            <v>0</v>
          </cell>
          <cell r="F614">
            <v>0</v>
          </cell>
        </row>
        <row r="615">
          <cell r="A615" t="str">
            <v>T_Vodafone-3-RD</v>
          </cell>
          <cell r="B615" t="str">
            <v>T_Vodafone</v>
          </cell>
          <cell r="C615">
            <v>3</v>
          </cell>
          <cell r="D615" t="str">
            <v>RD</v>
          </cell>
          <cell r="E615">
            <v>0</v>
          </cell>
          <cell r="F615">
            <v>0</v>
          </cell>
        </row>
        <row r="616">
          <cell r="A616" t="str">
            <v>T_Vodafone-4-DC</v>
          </cell>
          <cell r="B616" t="str">
            <v>T_Vodafone</v>
          </cell>
          <cell r="C616">
            <v>4</v>
          </cell>
          <cell r="D616" t="str">
            <v>DC</v>
          </cell>
          <cell r="E616">
            <v>0</v>
          </cell>
          <cell r="F616">
            <v>0</v>
          </cell>
        </row>
        <row r="617">
          <cell r="A617" t="str">
            <v>T_Vodafone-4-RD</v>
          </cell>
          <cell r="B617" t="str">
            <v>T_Vodafone</v>
          </cell>
          <cell r="C617">
            <v>4</v>
          </cell>
          <cell r="D617" t="str">
            <v>RD</v>
          </cell>
          <cell r="E617">
            <v>0</v>
          </cell>
          <cell r="F617">
            <v>0</v>
          </cell>
        </row>
        <row r="618">
          <cell r="A618" t="str">
            <v>T_Vodafone-5-DC</v>
          </cell>
          <cell r="B618" t="str">
            <v>T_Vodafone</v>
          </cell>
          <cell r="C618">
            <v>5</v>
          </cell>
          <cell r="D618" t="str">
            <v>DC</v>
          </cell>
          <cell r="E618">
            <v>0</v>
          </cell>
          <cell r="F618">
            <v>0</v>
          </cell>
        </row>
        <row r="619">
          <cell r="A619" t="str">
            <v>T_Vodafone-5-RD</v>
          </cell>
          <cell r="B619" t="str">
            <v>T_Vodafone</v>
          </cell>
          <cell r="C619">
            <v>5</v>
          </cell>
          <cell r="D619" t="str">
            <v>RD</v>
          </cell>
          <cell r="E619">
            <v>0</v>
          </cell>
          <cell r="F619">
            <v>0</v>
          </cell>
        </row>
        <row r="620">
          <cell r="A620" t="str">
            <v>T_Vodafone-6-DC</v>
          </cell>
          <cell r="B620" t="str">
            <v>T_Vodafone</v>
          </cell>
          <cell r="C620">
            <v>6</v>
          </cell>
          <cell r="D620" t="str">
            <v>DC</v>
          </cell>
          <cell r="E620">
            <v>0</v>
          </cell>
          <cell r="F620">
            <v>0</v>
          </cell>
        </row>
        <row r="621">
          <cell r="A621" t="str">
            <v>T_Vodafone-6-RD</v>
          </cell>
          <cell r="B621" t="str">
            <v>T_Vodafone</v>
          </cell>
          <cell r="C621">
            <v>6</v>
          </cell>
          <cell r="D621" t="str">
            <v>RD</v>
          </cell>
          <cell r="E621">
            <v>0</v>
          </cell>
          <cell r="F621">
            <v>0</v>
          </cell>
        </row>
        <row r="622">
          <cell r="A622" t="str">
            <v>T_Vodafone-7-DC</v>
          </cell>
          <cell r="B622" t="str">
            <v>T_Vodafone</v>
          </cell>
          <cell r="C622">
            <v>7</v>
          </cell>
          <cell r="D622" t="str">
            <v>DC</v>
          </cell>
          <cell r="E622">
            <v>0</v>
          </cell>
          <cell r="F622">
            <v>0</v>
          </cell>
        </row>
        <row r="623">
          <cell r="A623" t="str">
            <v>T_Vodafone-7-RD</v>
          </cell>
          <cell r="B623" t="str">
            <v>T_Vodafone</v>
          </cell>
          <cell r="C623">
            <v>7</v>
          </cell>
          <cell r="D623" t="str">
            <v>RD</v>
          </cell>
          <cell r="E623">
            <v>0</v>
          </cell>
          <cell r="F623">
            <v>0</v>
          </cell>
        </row>
        <row r="624">
          <cell r="A624" t="str">
            <v>T_Vodafone-8-DC</v>
          </cell>
          <cell r="B624" t="str">
            <v>T_Vodafone</v>
          </cell>
          <cell r="C624">
            <v>8</v>
          </cell>
          <cell r="D624" t="str">
            <v>DC</v>
          </cell>
          <cell r="E624">
            <v>0</v>
          </cell>
          <cell r="F624">
            <v>0</v>
          </cell>
        </row>
        <row r="625">
          <cell r="A625" t="str">
            <v>T_Vodafone-8-RD</v>
          </cell>
          <cell r="B625" t="str">
            <v>T_Vodafone</v>
          </cell>
          <cell r="C625">
            <v>8</v>
          </cell>
          <cell r="D625" t="str">
            <v>RD</v>
          </cell>
          <cell r="E625">
            <v>0</v>
          </cell>
          <cell r="F625">
            <v>0</v>
          </cell>
        </row>
        <row r="626">
          <cell r="A626" t="str">
            <v>T_fracciona-1-DC</v>
          </cell>
          <cell r="B626" t="str">
            <v>T_fracciona</v>
          </cell>
          <cell r="C626">
            <v>1</v>
          </cell>
          <cell r="D626" t="str">
            <v>DC</v>
          </cell>
          <cell r="E626">
            <v>238.98945077968696</v>
          </cell>
          <cell r="F626">
            <v>163.87771671156875</v>
          </cell>
        </row>
        <row r="627">
          <cell r="A627" t="str">
            <v>T_fracciona-1-RD</v>
          </cell>
          <cell r="B627" t="str">
            <v>T_fracciona</v>
          </cell>
          <cell r="C627">
            <v>1</v>
          </cell>
          <cell r="D627" t="str">
            <v>RD</v>
          </cell>
          <cell r="E627">
            <v>246.43622622687161</v>
          </cell>
          <cell r="F627">
            <v>164.29081748458111</v>
          </cell>
        </row>
        <row r="628">
          <cell r="A628" t="str">
            <v>T_fracciona-2-DC</v>
          </cell>
          <cell r="B628" t="str">
            <v>T_fracciona</v>
          </cell>
          <cell r="C628">
            <v>2</v>
          </cell>
          <cell r="D628" t="str">
            <v>DC</v>
          </cell>
          <cell r="E628">
            <v>7673.4213309475799</v>
          </cell>
          <cell r="F628">
            <v>5251.5481815072144</v>
          </cell>
        </row>
        <row r="629">
          <cell r="A629" t="str">
            <v>T_fracciona-2-RD</v>
          </cell>
          <cell r="B629" t="str">
            <v>T_fracciona</v>
          </cell>
          <cell r="C629">
            <v>2</v>
          </cell>
          <cell r="D629" t="str">
            <v>RD</v>
          </cell>
          <cell r="E629">
            <v>17248.689651559107</v>
          </cell>
          <cell r="F629">
            <v>11499.126434372738</v>
          </cell>
        </row>
        <row r="630">
          <cell r="A630" t="str">
            <v>T_fracciona-3-DC</v>
          </cell>
          <cell r="B630" t="str">
            <v>T_fracciona</v>
          </cell>
          <cell r="C630">
            <v>3</v>
          </cell>
          <cell r="D630" t="str">
            <v>DC</v>
          </cell>
          <cell r="E630">
            <v>0</v>
          </cell>
          <cell r="F630">
            <v>0</v>
          </cell>
        </row>
        <row r="631">
          <cell r="A631" t="str">
            <v>T_fracciona-3-RD</v>
          </cell>
          <cell r="B631" t="str">
            <v>T_fracciona</v>
          </cell>
          <cell r="C631">
            <v>3</v>
          </cell>
          <cell r="D631" t="str">
            <v>RD</v>
          </cell>
          <cell r="E631">
            <v>0</v>
          </cell>
          <cell r="F631">
            <v>0</v>
          </cell>
        </row>
        <row r="632">
          <cell r="A632" t="str">
            <v>T_fracciona-4-DC</v>
          </cell>
          <cell r="B632" t="str">
            <v>T_fracciona</v>
          </cell>
          <cell r="C632">
            <v>4</v>
          </cell>
          <cell r="D632" t="str">
            <v>DC</v>
          </cell>
          <cell r="E632">
            <v>0</v>
          </cell>
          <cell r="F632">
            <v>0</v>
          </cell>
        </row>
        <row r="633">
          <cell r="A633" t="str">
            <v>T_fracciona-4-RD</v>
          </cell>
          <cell r="B633" t="str">
            <v>T_fracciona</v>
          </cell>
          <cell r="C633">
            <v>4</v>
          </cell>
          <cell r="D633" t="str">
            <v>RD</v>
          </cell>
          <cell r="E633">
            <v>0</v>
          </cell>
          <cell r="F633">
            <v>0</v>
          </cell>
        </row>
        <row r="634">
          <cell r="A634" t="str">
            <v>T_fracciona-5-DC</v>
          </cell>
          <cell r="B634" t="str">
            <v>T_fracciona</v>
          </cell>
          <cell r="C634">
            <v>5</v>
          </cell>
          <cell r="D634" t="str">
            <v>DC</v>
          </cell>
          <cell r="E634">
            <v>0</v>
          </cell>
          <cell r="F634">
            <v>0</v>
          </cell>
        </row>
        <row r="635">
          <cell r="A635" t="str">
            <v>T_fracciona-5-RD</v>
          </cell>
          <cell r="B635" t="str">
            <v>T_fracciona</v>
          </cell>
          <cell r="C635">
            <v>5</v>
          </cell>
          <cell r="D635" t="str">
            <v>RD</v>
          </cell>
          <cell r="E635">
            <v>0</v>
          </cell>
          <cell r="F635">
            <v>0</v>
          </cell>
        </row>
        <row r="636">
          <cell r="A636" t="str">
            <v>T_fracciona-6-DC</v>
          </cell>
          <cell r="B636" t="str">
            <v>T_fracciona</v>
          </cell>
          <cell r="C636">
            <v>6</v>
          </cell>
          <cell r="D636" t="str">
            <v>DC</v>
          </cell>
          <cell r="E636">
            <v>0</v>
          </cell>
          <cell r="F636">
            <v>0</v>
          </cell>
        </row>
        <row r="637">
          <cell r="A637" t="str">
            <v>T_fracciona-6-RD</v>
          </cell>
          <cell r="B637" t="str">
            <v>T_fracciona</v>
          </cell>
          <cell r="C637">
            <v>6</v>
          </cell>
          <cell r="D637" t="str">
            <v>RD</v>
          </cell>
          <cell r="E637">
            <v>0</v>
          </cell>
          <cell r="F637">
            <v>0</v>
          </cell>
        </row>
        <row r="638">
          <cell r="A638" t="str">
            <v>T_fracciona-7-DC</v>
          </cell>
          <cell r="B638" t="str">
            <v>T_fracciona</v>
          </cell>
          <cell r="C638">
            <v>7</v>
          </cell>
          <cell r="D638" t="str">
            <v>DC</v>
          </cell>
          <cell r="E638">
            <v>0</v>
          </cell>
          <cell r="F638">
            <v>0</v>
          </cell>
        </row>
        <row r="639">
          <cell r="A639" t="str">
            <v>T_fracciona-7-RD</v>
          </cell>
          <cell r="B639" t="str">
            <v>T_fracciona</v>
          </cell>
          <cell r="C639">
            <v>7</v>
          </cell>
          <cell r="D639" t="str">
            <v>RD</v>
          </cell>
          <cell r="E639">
            <v>0</v>
          </cell>
          <cell r="F639">
            <v>0</v>
          </cell>
        </row>
        <row r="640">
          <cell r="A640" t="str">
            <v>T_fracciona-8-DC</v>
          </cell>
          <cell r="B640" t="str">
            <v>T_fracciona</v>
          </cell>
          <cell r="C640">
            <v>8</v>
          </cell>
          <cell r="D640" t="str">
            <v>DC</v>
          </cell>
          <cell r="E640">
            <v>0</v>
          </cell>
          <cell r="F640">
            <v>0</v>
          </cell>
        </row>
        <row r="641">
          <cell r="A641" t="str">
            <v>T_fracciona-8-RD</v>
          </cell>
          <cell r="B641" t="str">
            <v>T_fracciona</v>
          </cell>
          <cell r="C641">
            <v>8</v>
          </cell>
          <cell r="D641" t="str">
            <v>RD</v>
          </cell>
          <cell r="E641">
            <v>0</v>
          </cell>
          <cell r="F641">
            <v>0</v>
          </cell>
        </row>
        <row r="642">
          <cell r="A642" t="str">
            <v>T_gallego_3-1-DC</v>
          </cell>
          <cell r="B642" t="str">
            <v>T_gallego_3</v>
          </cell>
          <cell r="C642">
            <v>1</v>
          </cell>
          <cell r="D642" t="str">
            <v>DC</v>
          </cell>
          <cell r="E642">
            <v>0</v>
          </cell>
          <cell r="F642">
            <v>0</v>
          </cell>
        </row>
        <row r="643">
          <cell r="A643" t="str">
            <v>T_gallego_3-1-RD</v>
          </cell>
          <cell r="B643" t="str">
            <v>T_gallego_3</v>
          </cell>
          <cell r="C643">
            <v>1</v>
          </cell>
          <cell r="D643" t="str">
            <v>RD</v>
          </cell>
          <cell r="E643">
            <v>0</v>
          </cell>
          <cell r="F643">
            <v>0</v>
          </cell>
        </row>
        <row r="644">
          <cell r="A644" t="str">
            <v>T_gallego_3-2-DC</v>
          </cell>
          <cell r="B644" t="str">
            <v>T_gallego_3</v>
          </cell>
          <cell r="C644">
            <v>2</v>
          </cell>
          <cell r="D644" t="str">
            <v>DC</v>
          </cell>
          <cell r="E644">
            <v>0</v>
          </cell>
          <cell r="F644">
            <v>0</v>
          </cell>
        </row>
        <row r="645">
          <cell r="A645" t="str">
            <v>T_gallego_3-2-RD</v>
          </cell>
          <cell r="B645" t="str">
            <v>T_gallego_3</v>
          </cell>
          <cell r="C645">
            <v>2</v>
          </cell>
          <cell r="D645" t="str">
            <v>RD</v>
          </cell>
          <cell r="E645">
            <v>0</v>
          </cell>
          <cell r="F645">
            <v>0</v>
          </cell>
        </row>
        <row r="646">
          <cell r="A646" t="str">
            <v>T_gallego_3-3-DC</v>
          </cell>
          <cell r="B646" t="str">
            <v>T_gallego_3</v>
          </cell>
          <cell r="C646">
            <v>3</v>
          </cell>
          <cell r="D646" t="str">
            <v>DC</v>
          </cell>
          <cell r="E646">
            <v>0</v>
          </cell>
          <cell r="F646">
            <v>0</v>
          </cell>
        </row>
        <row r="647">
          <cell r="A647" t="str">
            <v>T_gallego_3-3-RD</v>
          </cell>
          <cell r="B647" t="str">
            <v>T_gallego_3</v>
          </cell>
          <cell r="C647">
            <v>3</v>
          </cell>
          <cell r="D647" t="str">
            <v>RD</v>
          </cell>
          <cell r="E647">
            <v>0</v>
          </cell>
          <cell r="F647">
            <v>0</v>
          </cell>
        </row>
        <row r="648">
          <cell r="A648" t="str">
            <v>T_gallego_3-4-DC</v>
          </cell>
          <cell r="B648" t="str">
            <v>T_gallego_3</v>
          </cell>
          <cell r="C648">
            <v>4</v>
          </cell>
          <cell r="D648" t="str">
            <v>DC</v>
          </cell>
          <cell r="E648">
            <v>0</v>
          </cell>
          <cell r="F648">
            <v>0</v>
          </cell>
        </row>
        <row r="649">
          <cell r="A649" t="str">
            <v>T_gallego_3-4-RD</v>
          </cell>
          <cell r="B649" t="str">
            <v>T_gallego_3</v>
          </cell>
          <cell r="C649">
            <v>4</v>
          </cell>
          <cell r="D649" t="str">
            <v>RD</v>
          </cell>
          <cell r="E649">
            <v>0</v>
          </cell>
          <cell r="F649">
            <v>0</v>
          </cell>
        </row>
        <row r="650">
          <cell r="A650" t="str">
            <v>T_gallego_3-5-DC</v>
          </cell>
          <cell r="B650" t="str">
            <v>T_gallego_3</v>
          </cell>
          <cell r="C650">
            <v>5</v>
          </cell>
          <cell r="D650" t="str">
            <v>DC</v>
          </cell>
          <cell r="E650">
            <v>0</v>
          </cell>
          <cell r="F650">
            <v>0</v>
          </cell>
        </row>
        <row r="651">
          <cell r="A651" t="str">
            <v>T_gallego_3-5-RD</v>
          </cell>
          <cell r="B651" t="str">
            <v>T_gallego_3</v>
          </cell>
          <cell r="C651">
            <v>5</v>
          </cell>
          <cell r="D651" t="str">
            <v>RD</v>
          </cell>
          <cell r="E651">
            <v>0</v>
          </cell>
          <cell r="F651">
            <v>0</v>
          </cell>
        </row>
        <row r="652">
          <cell r="A652" t="str">
            <v>T_gallego_3-6-DC</v>
          </cell>
          <cell r="B652" t="str">
            <v>T_gallego_3</v>
          </cell>
          <cell r="C652">
            <v>6</v>
          </cell>
          <cell r="D652" t="str">
            <v>DC</v>
          </cell>
          <cell r="E652">
            <v>0</v>
          </cell>
          <cell r="F652">
            <v>0</v>
          </cell>
        </row>
        <row r="653">
          <cell r="A653" t="str">
            <v>T_gallego_3-6-RD</v>
          </cell>
          <cell r="B653" t="str">
            <v>T_gallego_3</v>
          </cell>
          <cell r="C653">
            <v>6</v>
          </cell>
          <cell r="D653" t="str">
            <v>RD</v>
          </cell>
          <cell r="E653">
            <v>0</v>
          </cell>
          <cell r="F653">
            <v>0</v>
          </cell>
        </row>
        <row r="654">
          <cell r="A654" t="str">
            <v>T_gallego_3-7-DC</v>
          </cell>
          <cell r="B654" t="str">
            <v>T_gallego_3</v>
          </cell>
          <cell r="C654">
            <v>7</v>
          </cell>
          <cell r="D654" t="str">
            <v>DC</v>
          </cell>
          <cell r="E654">
            <v>0</v>
          </cell>
          <cell r="F654">
            <v>0</v>
          </cell>
        </row>
        <row r="655">
          <cell r="A655" t="str">
            <v>T_gallego_3-7-RD</v>
          </cell>
          <cell r="B655" t="str">
            <v>T_gallego_3</v>
          </cell>
          <cell r="C655">
            <v>7</v>
          </cell>
          <cell r="D655" t="str">
            <v>RD</v>
          </cell>
          <cell r="E655">
            <v>0</v>
          </cell>
          <cell r="F655">
            <v>0</v>
          </cell>
        </row>
        <row r="656">
          <cell r="A656" t="str">
            <v>T_gallego_3-8-DC</v>
          </cell>
          <cell r="B656" t="str">
            <v>T_gallego_3</v>
          </cell>
          <cell r="C656">
            <v>8</v>
          </cell>
          <cell r="D656" t="str">
            <v>DC</v>
          </cell>
          <cell r="E656">
            <v>0</v>
          </cell>
          <cell r="F656">
            <v>0</v>
          </cell>
        </row>
        <row r="657">
          <cell r="A657" t="str">
            <v>T_gallego_3-8-RD</v>
          </cell>
          <cell r="B657" t="str">
            <v>T_gallego_3</v>
          </cell>
          <cell r="C657">
            <v>8</v>
          </cell>
          <cell r="D657" t="str">
            <v>RD</v>
          </cell>
          <cell r="E657">
            <v>0</v>
          </cell>
          <cell r="F657">
            <v>0</v>
          </cell>
        </row>
      </sheetData>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Sym"/>
      <sheetName val="Paramètres"/>
      <sheetName val="Total Cardif SVRD Gross"/>
      <sheetName val="Total Cardif SVRD Net"/>
      <sheetName val="Synthèse"/>
      <sheetName val="tests"/>
      <sheetName val="begin"/>
      <sheetName val="Advera CPI_0"/>
      <sheetName val="AGOS rev coda 2005_0"/>
      <sheetName val="AGOS GAP RETE_0"/>
      <sheetName val="AGOS GAP TLMKG_0"/>
      <sheetName val="AGOS TLMKG_0"/>
      <sheetName val="Azzoaglio_0"/>
      <sheetName val="Banca sella rev_0"/>
      <sheetName val="Banca sella mutui_0"/>
      <sheetName val="Banca sella PP_0"/>
      <sheetName val="Barclays_0"/>
      <sheetName val="Barclays Tmkg_0"/>
      <sheetName val="BPM_0"/>
      <sheetName val="BNL PP new_0"/>
      <sheetName val="BNL rev_0"/>
      <sheetName val="Clarima_0"/>
      <sheetName val="Clarima rev_0"/>
      <sheetName val="Compass_0"/>
      <sheetName val="Compass Tmkg_0"/>
      <sheetName val="Consel_0"/>
      <sheetName val="Consel Tmkg_0"/>
      <sheetName val="Consumit_0"/>
      <sheetName val="Delta_0"/>
      <sheetName val="Findomestic Fondiaria_0"/>
      <sheetName val="Findomestic GAP_0"/>
      <sheetName val="Findo Unieuro_0"/>
      <sheetName val="Fiat Sava_0"/>
      <sheetName val="GMAC Tmkg_0"/>
      <sheetName val="LOCAT GAP_0"/>
      <sheetName val="RNC_0"/>
      <sheetName val="Linea recall_0"/>
      <sheetName val="GE GAP_0"/>
      <sheetName val="ALTRO CPI NEW_0"/>
      <sheetName val="Findomestic GAP recall_0"/>
      <sheetName val="Altro recall_0"/>
      <sheetName val="Delta  recall_0"/>
      <sheetName val="Micos recall_0"/>
      <sheetName val="Systema_0"/>
      <sheetName val="FINRENAULT TLMKG_0"/>
      <sheetName val="Micos_0"/>
      <sheetName val="VW GAP_0"/>
      <sheetName val="Credem_0"/>
      <sheetName val="Banco Posta_0"/>
      <sheetName val="Cari Parma Cartasi Friuladia_0"/>
      <sheetName val="UCB nuovo_0"/>
      <sheetName val="UCB vecchio_0"/>
      <sheetName val="end no reins"/>
      <sheetName val="Opel lordo riass_0"/>
      <sheetName val="AGOS lordo riass_0"/>
      <sheetName val="end gross reins"/>
      <sheetName val="AGOS netto riass_0"/>
      <sheetName val="Opel netto riass_0"/>
      <sheetName val="end"/>
      <sheetName val="arrete 2005"/>
      <sheetName val="primes 04T1 "/>
      <sheetName val="tableA2"/>
      <sheetName val="Symbad"/>
      <sheetName val="EnvoiSD"/>
      <sheetName val="Module2"/>
      <sheetName val="Total Cardif SpA Gross"/>
      <sheetName val="Total Cardif SpA N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row>
        <row r="3">
          <cell r="A3" t="str">
            <v>Ref</v>
          </cell>
          <cell r="B3" t="str">
            <v>TMP1</v>
          </cell>
          <cell r="C3" t="str">
            <v>TMP2</v>
          </cell>
          <cell r="D3" t="str">
            <v>COD_PARTNER</v>
          </cell>
          <cell r="E3" t="str">
            <v>COD_T_PARTNE</v>
          </cell>
          <cell r="F3" t="str">
            <v>COD_LABEL_COM</v>
          </cell>
          <cell r="G3" t="str">
            <v>LC_PRD_SYMBAD</v>
          </cell>
          <cell r="H3" t="str">
            <v>COD_RIS</v>
          </cell>
          <cell r="I3" t="str">
            <v>COD_OEB</v>
          </cell>
          <cell r="J3" t="str">
            <v>SY_PHASE</v>
          </cell>
          <cell r="K3" t="str">
            <v>SY_REASS</v>
          </cell>
          <cell r="L3" t="str">
            <v>SY_PERIOD</v>
          </cell>
          <cell r="M3" t="str">
            <v>Ris_Premi_in</v>
          </cell>
          <cell r="N3" t="str">
            <v>Ris_Spese_in</v>
          </cell>
          <cell r="O3" t="str">
            <v>Premi emessi</v>
          </cell>
          <cell r="P3" t="str">
            <v>Comm</v>
          </cell>
          <cell r="Q3" t="str">
            <v>Spese_acq</v>
          </cell>
          <cell r="R3" t="str">
            <v>Spese_amm</v>
          </cell>
          <cell r="S3" t="str">
            <v>Rem_ass</v>
          </cell>
          <cell r="T3" t="str">
            <v>Ris_Premi_fn</v>
          </cell>
          <cell r="U3" t="str">
            <v>Ris_Spese_fn</v>
          </cell>
          <cell r="V3" t="str">
            <v>Sin_pag</v>
          </cell>
          <cell r="W3" t="str">
            <v>Ris_con_in</v>
          </cell>
          <cell r="X3" t="str">
            <v>Ris_scon_in</v>
          </cell>
          <cell r="Y3" t="str">
            <v>Ris_spese_liq_in</v>
          </cell>
          <cell r="Z3" t="str">
            <v>Ris_con_fn</v>
          </cell>
          <cell r="AA3" t="str">
            <v>Ris_scon_fn</v>
          </cell>
          <cell r="AB3" t="str">
            <v>Ris_spese_liq_fn</v>
          </cell>
          <cell r="AC3" t="str">
            <v>int_riserve</v>
          </cell>
          <cell r="AD3" t="str">
            <v>int_PE</v>
          </cell>
          <cell r="AE3" t="str">
            <v>ris_tech</v>
          </cell>
          <cell r="AF3" t="str">
            <v>premio_comp</v>
          </cell>
          <cell r="AG3" t="str">
            <v>Res_in_PE</v>
          </cell>
          <cell r="AH3" t="str">
            <v>PE_in</v>
          </cell>
          <cell r="AI3" t="str">
            <v>PE_fn</v>
          </cell>
          <cell r="AJ3" t="str">
            <v>Ris_PB_in</v>
          </cell>
          <cell r="AK3" t="str">
            <v>Ris_PB_fn</v>
          </cell>
          <cell r="AL3" t="str">
            <v>PB_pag</v>
          </cell>
          <cell r="AM3" t="str">
            <v>PB_dir_part</v>
          </cell>
          <cell r="AN3" t="str">
            <v>PB_dir_cardif</v>
          </cell>
          <cell r="AO3" t="str">
            <v>PB_indir_part</v>
          </cell>
          <cell r="AP3" t="str">
            <v>PB_indir_cardif</v>
          </cell>
          <cell r="AQ3" t="str">
            <v>Plafond_PE</v>
          </cell>
          <cell r="AR3" t="str">
            <v>Ris_part</v>
          </cell>
          <cell r="AS3" t="str">
            <v>Ris_cardif</v>
          </cell>
          <cell r="AT3" t="str">
            <v>Commission d'apérition / de réassurance</v>
          </cell>
          <cell r="AU3" t="str">
            <v>COD_DATE</v>
          </cell>
          <cell r="AV3" t="str">
            <v>COD_FIN</v>
          </cell>
        </row>
        <row r="4">
          <cell r="A4" t="str">
            <v>IT005SPDCCURRENT_YEARYTD_Q2</v>
          </cell>
          <cell r="B4" t="str">
            <v>Banca Sella Mutui</v>
          </cell>
          <cell r="C4" t="str">
            <v>5113_BancaSella_Mutui</v>
          </cell>
          <cell r="D4" t="str">
            <v>IT005</v>
          </cell>
          <cell r="E4" t="str">
            <v>PT</v>
          </cell>
          <cell r="F4" t="str">
            <v>CR</v>
          </cell>
          <cell r="G4" t="str">
            <v>IT-BcaSella-IMM-SP-CI</v>
          </cell>
          <cell r="H4" t="str">
            <v>DC</v>
          </cell>
          <cell r="I4" t="str">
            <v>NSXP</v>
          </cell>
          <cell r="J4" t="str">
            <v>CURRENT_YEAR</v>
          </cell>
          <cell r="K4" t="str">
            <v>Gross</v>
          </cell>
          <cell r="L4" t="str">
            <v>YTD_Q2</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38533</v>
          </cell>
          <cell r="AV4" t="str">
            <v>$x$x</v>
          </cell>
        </row>
        <row r="5">
          <cell r="A5" t="str">
            <v>IT005SPIU/GAPEWCURRENT_YEARYTD_Q2</v>
          </cell>
          <cell r="B5" t="str">
            <v>Banca Sella Mutui</v>
          </cell>
          <cell r="C5" t="str">
            <v>5113_BancaSella_Mutui</v>
          </cell>
          <cell r="D5" t="str">
            <v>IT005</v>
          </cell>
          <cell r="E5" t="str">
            <v>PT</v>
          </cell>
          <cell r="F5" t="str">
            <v>CR</v>
          </cell>
          <cell r="G5" t="str">
            <v>IT-BcaSella-IMM-SP-CI</v>
          </cell>
          <cell r="H5" t="str">
            <v>IU/GAPEW</v>
          </cell>
          <cell r="I5" t="str">
            <v>NSXP</v>
          </cell>
          <cell r="J5" t="str">
            <v>CURRENT_YEAR</v>
          </cell>
          <cell r="K5" t="str">
            <v>Gross</v>
          </cell>
          <cell r="L5" t="str">
            <v>YTD_Q2</v>
          </cell>
          <cell r="M5">
            <v>468935.3585477444</v>
          </cell>
          <cell r="N5">
            <v>0</v>
          </cell>
          <cell r="O5">
            <v>258328.72856585364</v>
          </cell>
          <cell r="P5">
            <v>83956.836783902443</v>
          </cell>
          <cell r="Q5">
            <v>4649.9171141853649</v>
          </cell>
          <cell r="R5">
            <v>6506.2551112964275</v>
          </cell>
          <cell r="S5">
            <v>9460.1195363866827</v>
          </cell>
          <cell r="T5">
            <v>576312.80223896494</v>
          </cell>
          <cell r="U5">
            <v>0</v>
          </cell>
          <cell r="V5">
            <v>6147.54</v>
          </cell>
          <cell r="W5">
            <v>10428.821068750667</v>
          </cell>
          <cell r="X5">
            <v>45500</v>
          </cell>
          <cell r="Y5">
            <v>2796</v>
          </cell>
          <cell r="Z5">
            <v>22160.833702729768</v>
          </cell>
          <cell r="AA5">
            <v>45500</v>
          </cell>
          <cell r="AB5">
            <v>3383</v>
          </cell>
          <cell r="AC5">
            <v>0</v>
          </cell>
          <cell r="AD5">
            <v>0</v>
          </cell>
          <cell r="AE5">
            <v>27911.603694883044</v>
          </cell>
          <cell r="AF5">
            <v>105112.43929318525</v>
          </cell>
          <cell r="AG5">
            <v>13955.801847441522</v>
          </cell>
          <cell r="AH5">
            <v>28636.065651936304</v>
          </cell>
          <cell r="AI5">
            <v>42591.867499377826</v>
          </cell>
          <cell r="AJ5">
            <v>14318.040290233184</v>
          </cell>
          <cell r="AK5">
            <v>21295.941213953938</v>
          </cell>
          <cell r="AL5">
            <v>0</v>
          </cell>
          <cell r="AM5">
            <v>6977.9009237207611</v>
          </cell>
          <cell r="AN5">
            <v>6977.9009237207611</v>
          </cell>
          <cell r="AO5">
            <v>0</v>
          </cell>
          <cell r="AP5">
            <v>0</v>
          </cell>
          <cell r="AQ5">
            <v>75364.50403440099</v>
          </cell>
          <cell r="AR5">
            <v>90934.737707623208</v>
          </cell>
          <cell r="AS5">
            <v>27594.192685589234</v>
          </cell>
          <cell r="AT5">
            <v>0</v>
          </cell>
          <cell r="AU5">
            <v>38533</v>
          </cell>
          <cell r="AV5" t="str">
            <v>$x$x</v>
          </cell>
        </row>
        <row r="6">
          <cell r="A6" t="str">
            <v>IT005SPMGCURRENT_YEARYTD_Q2</v>
          </cell>
          <cell r="B6" t="str">
            <v>Banca Sella Mutui</v>
          </cell>
          <cell r="C6" t="str">
            <v>5113_BancaSella_Mutui</v>
          </cell>
          <cell r="D6" t="str">
            <v>IT005</v>
          </cell>
          <cell r="E6" t="str">
            <v>PT</v>
          </cell>
          <cell r="F6" t="str">
            <v>CR</v>
          </cell>
          <cell r="G6" t="str">
            <v>IT-BcaSella-IMM-SP-CI</v>
          </cell>
          <cell r="H6" t="str">
            <v>MG</v>
          </cell>
          <cell r="I6" t="str">
            <v>NSXP</v>
          </cell>
          <cell r="J6" t="str">
            <v>CURRENT_YEAR</v>
          </cell>
          <cell r="K6" t="str">
            <v>Gross</v>
          </cell>
          <cell r="L6" t="str">
            <v>YTD_Q2</v>
          </cell>
          <cell r="M6">
            <v>81856.778769920318</v>
          </cell>
          <cell r="N6">
            <v>0</v>
          </cell>
          <cell r="O6">
            <v>22720.873307317073</v>
          </cell>
          <cell r="P6">
            <v>7384.283824878049</v>
          </cell>
          <cell r="Q6">
            <v>408.97571953170728</v>
          </cell>
          <cell r="R6">
            <v>1000.4999995737428</v>
          </cell>
          <cell r="S6">
            <v>1454.791174773281</v>
          </cell>
          <cell r="T6">
            <v>79297.332978970458</v>
          </cell>
          <cell r="U6">
            <v>0</v>
          </cell>
          <cell r="V6">
            <v>0</v>
          </cell>
          <cell r="W6">
            <v>0</v>
          </cell>
          <cell r="X6">
            <v>17265.12746961524</v>
          </cell>
          <cell r="Y6">
            <v>863</v>
          </cell>
          <cell r="Z6">
            <v>0</v>
          </cell>
          <cell r="AA6">
            <v>30000</v>
          </cell>
          <cell r="AB6">
            <v>1500</v>
          </cell>
          <cell r="AC6">
            <v>0</v>
          </cell>
          <cell r="AD6">
            <v>0</v>
          </cell>
          <cell r="AE6">
            <v>1659.8958491253943</v>
          </cell>
          <cell r="AF6">
            <v>16164.346386369769</v>
          </cell>
          <cell r="AG6">
            <v>829.94792456269715</v>
          </cell>
          <cell r="AH6">
            <v>1374.3775374071645</v>
          </cell>
          <cell r="AI6">
            <v>2204.3254619698619</v>
          </cell>
          <cell r="AJ6">
            <v>687.18965112514729</v>
          </cell>
          <cell r="AK6">
            <v>1102.1636134064956</v>
          </cell>
          <cell r="AL6">
            <v>0</v>
          </cell>
          <cell r="AM6">
            <v>414.97396228134858</v>
          </cell>
          <cell r="AN6">
            <v>414.97396228134858</v>
          </cell>
          <cell r="AO6">
            <v>0</v>
          </cell>
          <cell r="AP6">
            <v>0</v>
          </cell>
          <cell r="AQ6">
            <v>24426.623616704001</v>
          </cell>
          <cell r="AR6">
            <v>7799.2577871593976</v>
          </cell>
          <cell r="AS6">
            <v>3279.2408561600796</v>
          </cell>
          <cell r="AT6">
            <v>0</v>
          </cell>
          <cell r="AU6">
            <v>38533</v>
          </cell>
          <cell r="AV6" t="str">
            <v>$x$x</v>
          </cell>
        </row>
        <row r="7">
          <cell r="A7" t="str">
            <v>IT005SPONLCURRENT_YEARYTD_Q2</v>
          </cell>
          <cell r="B7" t="str">
            <v>Banca Sella Mutui</v>
          </cell>
          <cell r="C7" t="str">
            <v>5113_BancaSella_Mutui</v>
          </cell>
          <cell r="D7" t="str">
            <v>IT005</v>
          </cell>
          <cell r="E7" t="str">
            <v>PT</v>
          </cell>
          <cell r="F7" t="str">
            <v>CR</v>
          </cell>
          <cell r="G7" t="str">
            <v>IT-BcaSella-IMM-SP-CI</v>
          </cell>
          <cell r="H7" t="str">
            <v>ONL</v>
          </cell>
          <cell r="I7" t="str">
            <v>NSXP</v>
          </cell>
          <cell r="J7" t="str">
            <v>CURRENT_YEAR</v>
          </cell>
          <cell r="K7" t="str">
            <v>Gross</v>
          </cell>
          <cell r="L7" t="str">
            <v>YTD_Q2</v>
          </cell>
          <cell r="M7">
            <v>22476.140599655995</v>
          </cell>
          <cell r="N7">
            <v>0</v>
          </cell>
          <cell r="O7">
            <v>26111.948858536583</v>
          </cell>
          <cell r="P7">
            <v>8486.3833790243898</v>
          </cell>
          <cell r="Q7">
            <v>470.01507945365847</v>
          </cell>
          <cell r="R7">
            <v>329.08914006580511</v>
          </cell>
          <cell r="S7">
            <v>478.45052024009226</v>
          </cell>
          <cell r="T7">
            <v>36304.660249369437</v>
          </cell>
          <cell r="U7">
            <v>0</v>
          </cell>
          <cell r="V7">
            <v>0</v>
          </cell>
          <cell r="W7">
            <v>0</v>
          </cell>
          <cell r="X7">
            <v>4544.0469932515298</v>
          </cell>
          <cell r="Y7">
            <v>227</v>
          </cell>
          <cell r="Z7">
            <v>0</v>
          </cell>
          <cell r="AA7">
            <v>6943.5380832907285</v>
          </cell>
          <cell r="AB7">
            <v>347</v>
          </cell>
          <cell r="AC7">
            <v>0</v>
          </cell>
          <cell r="AD7">
            <v>0</v>
          </cell>
          <cell r="AE7">
            <v>0</v>
          </cell>
          <cell r="AF7">
            <v>5316.116891556575</v>
          </cell>
          <cell r="AG7">
            <v>0</v>
          </cell>
          <cell r="AH7">
            <v>0</v>
          </cell>
          <cell r="AI7">
            <v>0</v>
          </cell>
          <cell r="AJ7">
            <v>0</v>
          </cell>
          <cell r="AK7">
            <v>0</v>
          </cell>
          <cell r="AL7">
            <v>0</v>
          </cell>
          <cell r="AM7">
            <v>0</v>
          </cell>
          <cell r="AN7">
            <v>0</v>
          </cell>
          <cell r="AO7">
            <v>0</v>
          </cell>
          <cell r="AP7">
            <v>0</v>
          </cell>
          <cell r="AQ7">
            <v>0</v>
          </cell>
          <cell r="AR7">
            <v>8486.3833790243898</v>
          </cell>
          <cell r="AS7">
            <v>1277.554739759556</v>
          </cell>
          <cell r="AT7">
            <v>0</v>
          </cell>
          <cell r="AU7">
            <v>38533</v>
          </cell>
          <cell r="AV7" t="str">
            <v>$x$x</v>
          </cell>
        </row>
        <row r="8">
          <cell r="A8" t="str">
            <v>IT006PPDCCURRENT_YEARYTD_Q2</v>
          </cell>
          <cell r="B8" t="str">
            <v>Barclays</v>
          </cell>
          <cell r="C8" t="str">
            <v>5141_Barclays_Rev</v>
          </cell>
          <cell r="D8" t="str">
            <v>IT006</v>
          </cell>
          <cell r="E8" t="str">
            <v>PT</v>
          </cell>
          <cell r="F8" t="str">
            <v>CR</v>
          </cell>
          <cell r="G8" t="str">
            <v>IT-Barclays-REV-PP-CI</v>
          </cell>
          <cell r="H8" t="str">
            <v>DC</v>
          </cell>
          <cell r="I8" t="str">
            <v>NSXP</v>
          </cell>
          <cell r="J8" t="str">
            <v>CURRENT_YEAR</v>
          </cell>
          <cell r="K8" t="str">
            <v>Gross</v>
          </cell>
          <cell r="L8" t="str">
            <v>YTD_Q2</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38533</v>
          </cell>
          <cell r="AV8" t="str">
            <v>$x$x</v>
          </cell>
        </row>
        <row r="9">
          <cell r="A9" t="str">
            <v>IT006PPIU/GAPEWCURRENT_YEARYTD_Q2</v>
          </cell>
          <cell r="B9" t="str">
            <v>Barclays</v>
          </cell>
          <cell r="C9" t="str">
            <v>5141_Barclays_Rev</v>
          </cell>
          <cell r="D9" t="str">
            <v>IT006</v>
          </cell>
          <cell r="E9" t="str">
            <v>PT</v>
          </cell>
          <cell r="F9" t="str">
            <v>CR</v>
          </cell>
          <cell r="G9" t="str">
            <v>IT-Barclays-REV-PP-CI</v>
          </cell>
          <cell r="H9" t="str">
            <v>IU/GAPEW</v>
          </cell>
          <cell r="I9" t="str">
            <v>NSXP</v>
          </cell>
          <cell r="J9" t="str">
            <v>CURRENT_YEAR</v>
          </cell>
          <cell r="K9" t="str">
            <v>Gross</v>
          </cell>
          <cell r="L9" t="str">
            <v>YTD_Q2</v>
          </cell>
          <cell r="M9">
            <v>5520.4024390243912</v>
          </cell>
          <cell r="N9">
            <v>0</v>
          </cell>
          <cell r="O9">
            <v>403236.00089268299</v>
          </cell>
          <cell r="P9">
            <v>309165.48731531709</v>
          </cell>
          <cell r="Q9">
            <v>0</v>
          </cell>
          <cell r="R9">
            <v>31334.79761118134</v>
          </cell>
          <cell r="S9">
            <v>19584.248506988337</v>
          </cell>
          <cell r="T9">
            <v>8177.1395121951209</v>
          </cell>
          <cell r="U9">
            <v>0</v>
          </cell>
          <cell r="V9">
            <v>1788.95</v>
          </cell>
          <cell r="W9">
            <v>2729.5320373831778</v>
          </cell>
          <cell r="X9">
            <v>11400</v>
          </cell>
          <cell r="Y9">
            <v>706</v>
          </cell>
          <cell r="Z9">
            <v>2950.7332523364489</v>
          </cell>
          <cell r="AA9">
            <v>25000</v>
          </cell>
          <cell r="AB9">
            <v>1398</v>
          </cell>
          <cell r="AC9">
            <v>250.10728908809807</v>
          </cell>
          <cell r="AD9">
            <v>182.81347298174609</v>
          </cell>
          <cell r="AE9">
            <v>24442.68646016033</v>
          </cell>
          <cell r="AF9">
            <v>377156.31591951224</v>
          </cell>
          <cell r="AG9">
            <v>12221.343230080165</v>
          </cell>
          <cell r="AH9">
            <v>21154.070004830599</v>
          </cell>
          <cell r="AI9">
            <v>33558.226707892514</v>
          </cell>
          <cell r="AJ9">
            <v>5288.5175012076506</v>
          </cell>
          <cell r="AK9">
            <v>8343.8533087276919</v>
          </cell>
          <cell r="AL9">
            <v>0</v>
          </cell>
          <cell r="AM9">
            <v>3055.3358075200413</v>
          </cell>
          <cell r="AN9">
            <v>9166.0074225601238</v>
          </cell>
          <cell r="AO9">
            <v>0</v>
          </cell>
          <cell r="AP9">
            <v>0</v>
          </cell>
          <cell r="AQ9">
            <v>50618.412982531881</v>
          </cell>
          <cell r="AR9">
            <v>312220.82312283712</v>
          </cell>
          <cell r="AS9">
            <v>60085.053540729801</v>
          </cell>
          <cell r="AT9">
            <v>0</v>
          </cell>
          <cell r="AU9">
            <v>38533</v>
          </cell>
          <cell r="AV9" t="str">
            <v>$x$x</v>
          </cell>
        </row>
        <row r="10">
          <cell r="A10" t="str">
            <v>IT006PPMGCURRENT_YEARYTD_Q2</v>
          </cell>
          <cell r="B10" t="str">
            <v>Barclays</v>
          </cell>
          <cell r="C10" t="str">
            <v>5141_Barclays_Rev</v>
          </cell>
          <cell r="D10" t="str">
            <v>IT006</v>
          </cell>
          <cell r="E10" t="str">
            <v>PT</v>
          </cell>
          <cell r="F10" t="str">
            <v>CR</v>
          </cell>
          <cell r="G10" t="str">
            <v>IT-Barclays-REV-PP-CI</v>
          </cell>
          <cell r="H10" t="str">
            <v>MG</v>
          </cell>
          <cell r="I10" t="str">
            <v>NSXP</v>
          </cell>
          <cell r="J10" t="str">
            <v>CURRENT_YEAR</v>
          </cell>
          <cell r="K10" t="str">
            <v>Gross</v>
          </cell>
          <cell r="L10" t="str">
            <v>YTD_Q2</v>
          </cell>
          <cell r="M10">
            <v>151.24390243902442</v>
          </cell>
          <cell r="N10">
            <v>0</v>
          </cell>
          <cell r="O10">
            <v>11047.561668292685</v>
          </cell>
          <cell r="P10">
            <v>8470.2873237073181</v>
          </cell>
          <cell r="Q10">
            <v>0</v>
          </cell>
          <cell r="R10">
            <v>858.48760578579027</v>
          </cell>
          <cell r="S10">
            <v>536.55475361611889</v>
          </cell>
          <cell r="T10">
            <v>224.03121951219509</v>
          </cell>
          <cell r="U10">
            <v>0</v>
          </cell>
          <cell r="V10">
            <v>0</v>
          </cell>
          <cell r="W10">
            <v>0</v>
          </cell>
          <cell r="X10">
            <v>1000</v>
          </cell>
          <cell r="Y10">
            <v>50</v>
          </cell>
          <cell r="Z10">
            <v>0</v>
          </cell>
          <cell r="AA10">
            <v>2071.0014632348743</v>
          </cell>
          <cell r="AB10">
            <v>104</v>
          </cell>
          <cell r="AC10">
            <v>15.556795124589117</v>
          </cell>
          <cell r="AD10">
            <v>2.429492091729752</v>
          </cell>
          <cell r="AE10">
            <v>2.007283228522283E-13</v>
          </cell>
          <cell r="AF10">
            <v>10333.049751219514</v>
          </cell>
          <cell r="AG10">
            <v>1.0036416142611415E-13</v>
          </cell>
          <cell r="AH10">
            <v>281.12613882547458</v>
          </cell>
          <cell r="AI10">
            <v>283.5556309172045</v>
          </cell>
          <cell r="AJ10">
            <v>70.281534706368632</v>
          </cell>
          <cell r="AK10">
            <v>70.281534706368632</v>
          </cell>
          <cell r="AL10">
            <v>0</v>
          </cell>
          <cell r="AM10">
            <v>2.5091040356528538E-14</v>
          </cell>
          <cell r="AN10">
            <v>7.5273121069585613E-14</v>
          </cell>
          <cell r="AO10">
            <v>0</v>
          </cell>
          <cell r="AP10">
            <v>0</v>
          </cell>
          <cell r="AQ10">
            <v>1386.8058351378568</v>
          </cell>
          <cell r="AR10">
            <v>8470.2873237073181</v>
          </cell>
          <cell r="AS10">
            <v>1395.0423594019092</v>
          </cell>
          <cell r="AT10">
            <v>0</v>
          </cell>
          <cell r="AU10">
            <v>38533</v>
          </cell>
          <cell r="AV10" t="str">
            <v>$x$x</v>
          </cell>
        </row>
        <row r="11">
          <cell r="A11" t="str">
            <v>IT006PPONLCURRENT_YEARYTD_Q2</v>
          </cell>
          <cell r="B11" t="str">
            <v>Barclays</v>
          </cell>
          <cell r="C11" t="str">
            <v>5141_Barclays_Rev</v>
          </cell>
          <cell r="D11" t="str">
            <v>IT006</v>
          </cell>
          <cell r="E11" t="str">
            <v>PT</v>
          </cell>
          <cell r="F11" t="str">
            <v>CR</v>
          </cell>
          <cell r="G11" t="str">
            <v>IT-Barclays-REV-PP-CI</v>
          </cell>
          <cell r="H11" t="str">
            <v>ONL</v>
          </cell>
          <cell r="I11" t="str">
            <v>NSXP</v>
          </cell>
          <cell r="J11" t="str">
            <v>CURRENT_YEAR</v>
          </cell>
          <cell r="K11" t="str">
            <v>Gross</v>
          </cell>
          <cell r="L11" t="str">
            <v>YTD_Q2</v>
          </cell>
          <cell r="M11">
            <v>1890.5487804878053</v>
          </cell>
          <cell r="N11">
            <v>0</v>
          </cell>
          <cell r="O11">
            <v>138094.52085365856</v>
          </cell>
          <cell r="P11">
            <v>105878.59154634147</v>
          </cell>
          <cell r="Q11">
            <v>0</v>
          </cell>
          <cell r="R11">
            <v>10731.095072322376</v>
          </cell>
          <cell r="S11">
            <v>6706.9344202014854</v>
          </cell>
          <cell r="T11">
            <v>2800.3902439024387</v>
          </cell>
          <cell r="U11">
            <v>0</v>
          </cell>
          <cell r="V11">
            <v>0</v>
          </cell>
          <cell r="W11">
            <v>335.40666114333061</v>
          </cell>
          <cell r="X11">
            <v>6000</v>
          </cell>
          <cell r="Y11">
            <v>316.77</v>
          </cell>
          <cell r="Z11">
            <v>2168.4001822700911</v>
          </cell>
          <cell r="AA11">
            <v>17506.373707931813</v>
          </cell>
          <cell r="AB11">
            <v>983.74</v>
          </cell>
          <cell r="AC11">
            <v>138.27904139675306</v>
          </cell>
          <cell r="AD11">
            <v>56.187462206333088</v>
          </cell>
          <cell r="AE11">
            <v>1.6371673231674322E-4</v>
          </cell>
          <cell r="AF11">
            <v>129163.12189024393</v>
          </cell>
          <cell r="AG11">
            <v>8.1858366158371609E-5</v>
          </cell>
          <cell r="AH11">
            <v>6501.6734790943156</v>
          </cell>
          <cell r="AI11">
            <v>6557.8610231590164</v>
          </cell>
          <cell r="AJ11">
            <v>1625.4183697735789</v>
          </cell>
          <cell r="AK11">
            <v>1625.418390238169</v>
          </cell>
          <cell r="AL11">
            <v>0</v>
          </cell>
          <cell r="AM11">
            <v>2.0464591539592902E-5</v>
          </cell>
          <cell r="AN11">
            <v>6.1393774618778707E-5</v>
          </cell>
          <cell r="AO11">
            <v>0</v>
          </cell>
          <cell r="AP11">
            <v>0</v>
          </cell>
          <cell r="AQ11">
            <v>17335.072939223191</v>
          </cell>
          <cell r="AR11">
            <v>105878.59156680606</v>
          </cell>
          <cell r="AS11">
            <v>17438.029553917637</v>
          </cell>
          <cell r="AT11">
            <v>0</v>
          </cell>
          <cell r="AU11">
            <v>38533</v>
          </cell>
          <cell r="AV11" t="str">
            <v>$x$x</v>
          </cell>
        </row>
        <row r="12">
          <cell r="A12" t="str">
            <v>IT007SPDCCURRENT_YEARYTD_Q2</v>
          </cell>
          <cell r="B12" t="str">
            <v>Banco Posta</v>
          </cell>
          <cell r="C12" t="str">
            <v>Banco Posta_PP_RD</v>
          </cell>
          <cell r="D12" t="str">
            <v>IT007</v>
          </cell>
          <cell r="E12" t="str">
            <v>PT</v>
          </cell>
          <cell r="F12" t="str">
            <v>CR</v>
          </cell>
          <cell r="G12" t="str">
            <v>IT-BcoPosta-CLA-SP-CI</v>
          </cell>
          <cell r="H12" t="str">
            <v>DC</v>
          </cell>
          <cell r="I12" t="str">
            <v>NSXP</v>
          </cell>
          <cell r="J12" t="str">
            <v>CURRENT_YEAR</v>
          </cell>
          <cell r="K12" t="str">
            <v>Gross</v>
          </cell>
          <cell r="L12" t="str">
            <v>YTD_Q2</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38533</v>
          </cell>
          <cell r="AV12" t="str">
            <v>$x$x</v>
          </cell>
        </row>
        <row r="13">
          <cell r="A13" t="str">
            <v>IT007SPIU/GAPEWCURRENT_YEARYTD_Q2</v>
          </cell>
          <cell r="B13" t="str">
            <v>Banco Posta</v>
          </cell>
          <cell r="C13" t="str">
            <v>Banco Posta_PP_RD</v>
          </cell>
          <cell r="D13" t="str">
            <v>IT007</v>
          </cell>
          <cell r="E13" t="str">
            <v>PT</v>
          </cell>
          <cell r="F13" t="str">
            <v>CR</v>
          </cell>
          <cell r="G13" t="str">
            <v>IT-BcoPosta-CLA-SP-CI</v>
          </cell>
          <cell r="H13" t="str">
            <v>IU/GAPEW</v>
          </cell>
          <cell r="I13" t="str">
            <v>NSXP</v>
          </cell>
          <cell r="J13" t="str">
            <v>CURRENT_YEAR</v>
          </cell>
          <cell r="K13" t="str">
            <v>Gross</v>
          </cell>
          <cell r="L13" t="str">
            <v>YTD_Q2</v>
          </cell>
          <cell r="M13">
            <v>119780.34288848544</v>
          </cell>
          <cell r="N13">
            <v>0</v>
          </cell>
          <cell r="O13">
            <v>240535.1312978155</v>
          </cell>
          <cell r="P13">
            <v>97031.871965538798</v>
          </cell>
          <cell r="Q13">
            <v>13868.139159603174</v>
          </cell>
          <cell r="R13">
            <v>2835.3833540964206</v>
          </cell>
          <cell r="S13">
            <v>1508.8750280947183</v>
          </cell>
          <cell r="T13">
            <v>227730.14900212944</v>
          </cell>
          <cell r="U13">
            <v>0</v>
          </cell>
          <cell r="V13">
            <v>309.76483999999999</v>
          </cell>
          <cell r="W13">
            <v>759.78772047559994</v>
          </cell>
          <cell r="X13">
            <v>6897.9684707539363</v>
          </cell>
          <cell r="Y13">
            <v>383</v>
          </cell>
          <cell r="Z13">
            <v>3700.7866245105533</v>
          </cell>
          <cell r="AA13">
            <v>18768.220462829275</v>
          </cell>
          <cell r="AB13">
            <v>1123</v>
          </cell>
          <cell r="AC13">
            <v>0</v>
          </cell>
          <cell r="AD13">
            <v>0</v>
          </cell>
          <cell r="AE13">
            <v>1480.0399407281257</v>
          </cell>
          <cell r="AF13">
            <v>40236.66741585912</v>
          </cell>
          <cell r="AG13">
            <v>0</v>
          </cell>
          <cell r="AH13">
            <v>0</v>
          </cell>
          <cell r="AI13">
            <v>0</v>
          </cell>
          <cell r="AJ13">
            <v>-0.17162128937452509</v>
          </cell>
          <cell r="AK13">
            <v>591.84435500187567</v>
          </cell>
          <cell r="AL13">
            <v>0</v>
          </cell>
          <cell r="AM13">
            <v>592.01597629125024</v>
          </cell>
          <cell r="AN13">
            <v>888.02396443687542</v>
          </cell>
          <cell r="AO13">
            <v>0</v>
          </cell>
          <cell r="AP13">
            <v>0</v>
          </cell>
          <cell r="AQ13">
            <v>0</v>
          </cell>
          <cell r="AR13">
            <v>97623.887941830035</v>
          </cell>
          <cell r="AS13">
            <v>19100.421506231189</v>
          </cell>
          <cell r="AT13">
            <v>0</v>
          </cell>
          <cell r="AU13">
            <v>38533</v>
          </cell>
          <cell r="AV13" t="str">
            <v>$x$x</v>
          </cell>
        </row>
        <row r="14">
          <cell r="A14" t="str">
            <v>IT007SPMGCURRENT_YEARYTD_Q2</v>
          </cell>
          <cell r="B14" t="str">
            <v>Banco Posta</v>
          </cell>
          <cell r="C14" t="str">
            <v>Banco Posta_PP_RD</v>
          </cell>
          <cell r="D14" t="str">
            <v>IT007</v>
          </cell>
          <cell r="E14" t="str">
            <v>PT</v>
          </cell>
          <cell r="F14" t="str">
            <v>CR</v>
          </cell>
          <cell r="G14" t="str">
            <v>IT-BcoPosta-CLA-SP-CI</v>
          </cell>
          <cell r="H14" t="str">
            <v>MG</v>
          </cell>
          <cell r="I14" t="str">
            <v>NSXP</v>
          </cell>
          <cell r="J14" t="str">
            <v>CURRENT_YEAR</v>
          </cell>
          <cell r="K14" t="str">
            <v>Gross</v>
          </cell>
          <cell r="L14" t="str">
            <v>YTD_Q2</v>
          </cell>
          <cell r="M14">
            <v>37186.418874604838</v>
          </cell>
          <cell r="N14">
            <v>0</v>
          </cell>
          <cell r="O14">
            <v>74675.359335262765</v>
          </cell>
          <cell r="P14">
            <v>30124.039955845001</v>
          </cell>
          <cell r="Q14">
            <v>4305.4345927230534</v>
          </cell>
          <cell r="R14">
            <v>880.25923563829656</v>
          </cell>
          <cell r="S14">
            <v>468.43795460160845</v>
          </cell>
          <cell r="T14">
            <v>70699.987217881295</v>
          </cell>
          <cell r="U14">
            <v>0</v>
          </cell>
          <cell r="V14">
            <v>0</v>
          </cell>
          <cell r="W14">
            <v>0</v>
          </cell>
          <cell r="X14">
            <v>2377.2938040176323</v>
          </cell>
          <cell r="Y14">
            <v>119</v>
          </cell>
          <cell r="Z14">
            <v>0</v>
          </cell>
          <cell r="AA14">
            <v>7504.9130571959722</v>
          </cell>
          <cell r="AB14">
            <v>375</v>
          </cell>
          <cell r="AC14">
            <v>0</v>
          </cell>
          <cell r="AD14">
            <v>0</v>
          </cell>
          <cell r="AE14">
            <v>0</v>
          </cell>
          <cell r="AF14">
            <v>12491.67878937623</v>
          </cell>
          <cell r="AG14">
            <v>0</v>
          </cell>
          <cell r="AH14">
            <v>0</v>
          </cell>
          <cell r="AI14">
            <v>0</v>
          </cell>
          <cell r="AJ14">
            <v>0</v>
          </cell>
          <cell r="AK14">
            <v>0</v>
          </cell>
          <cell r="AL14">
            <v>0</v>
          </cell>
          <cell r="AM14">
            <v>0</v>
          </cell>
          <cell r="AN14">
            <v>0</v>
          </cell>
          <cell r="AO14">
            <v>0</v>
          </cell>
          <cell r="AP14">
            <v>0</v>
          </cell>
          <cell r="AQ14">
            <v>0</v>
          </cell>
          <cell r="AR14">
            <v>30124.039955845001</v>
          </cell>
          <cell r="AS14">
            <v>5654.1317829629579</v>
          </cell>
          <cell r="AT14">
            <v>0</v>
          </cell>
          <cell r="AU14">
            <v>38533</v>
          </cell>
          <cell r="AV14" t="str">
            <v>$x$x</v>
          </cell>
        </row>
        <row r="15">
          <cell r="A15" t="str">
            <v>IT007SPONLCURRENT_YEARYTD_Q2</v>
          </cell>
          <cell r="B15" t="str">
            <v>Banco Posta</v>
          </cell>
          <cell r="C15" t="str">
            <v>Banco Posta_PP_RD</v>
          </cell>
          <cell r="D15" t="str">
            <v>IT007</v>
          </cell>
          <cell r="E15" t="str">
            <v>PT</v>
          </cell>
          <cell r="F15" t="str">
            <v>CR</v>
          </cell>
          <cell r="G15" t="str">
            <v>IT-BcoPosta-CLA-SP-CI</v>
          </cell>
          <cell r="H15" t="str">
            <v>ONL</v>
          </cell>
          <cell r="I15" t="str">
            <v>NSXP</v>
          </cell>
          <cell r="J15" t="str">
            <v>CURRENT_YEAR</v>
          </cell>
          <cell r="K15" t="str">
            <v>Gross</v>
          </cell>
          <cell r="L15" t="str">
            <v>YTD_Q2</v>
          </cell>
          <cell r="M15">
            <v>137695.82836848526</v>
          </cell>
          <cell r="N15">
            <v>0</v>
          </cell>
          <cell r="O15">
            <v>276511.84958295</v>
          </cell>
          <cell r="P15">
            <v>111544.88012176205</v>
          </cell>
          <cell r="Q15">
            <v>15942.389739932507</v>
          </cell>
          <cell r="R15">
            <v>3259.4702124704918</v>
          </cell>
          <cell r="S15">
            <v>1734.5567051135617</v>
          </cell>
          <cell r="T15">
            <v>261791.63254291541</v>
          </cell>
          <cell r="U15">
            <v>0</v>
          </cell>
          <cell r="V15">
            <v>0</v>
          </cell>
          <cell r="W15">
            <v>0</v>
          </cell>
          <cell r="X15">
            <v>8803.4075971902548</v>
          </cell>
          <cell r="Y15">
            <v>440</v>
          </cell>
          <cell r="Z15">
            <v>243.89323433802821</v>
          </cell>
          <cell r="AA15">
            <v>18882.806450873577</v>
          </cell>
          <cell r="AB15">
            <v>956</v>
          </cell>
          <cell r="AC15">
            <v>0</v>
          </cell>
          <cell r="AD15">
            <v>0</v>
          </cell>
          <cell r="AE15">
            <v>9095.4565412199718</v>
          </cell>
          <cell r="AF15">
            <v>46254.84546969497</v>
          </cell>
          <cell r="AG15">
            <v>0</v>
          </cell>
          <cell r="AH15">
            <v>0</v>
          </cell>
          <cell r="AI15">
            <v>0</v>
          </cell>
          <cell r="AJ15">
            <v>-0.19711357202904767</v>
          </cell>
          <cell r="AK15">
            <v>3637.9855029159608</v>
          </cell>
          <cell r="AL15">
            <v>0</v>
          </cell>
          <cell r="AM15">
            <v>3638.182616487989</v>
          </cell>
          <cell r="AN15">
            <v>5457.2739247319823</v>
          </cell>
          <cell r="AO15">
            <v>0</v>
          </cell>
          <cell r="AP15">
            <v>0</v>
          </cell>
          <cell r="AQ15">
            <v>0</v>
          </cell>
          <cell r="AR15">
            <v>115183.06273825004</v>
          </cell>
          <cell r="AS15">
            <v>26393.690582248542</v>
          </cell>
          <cell r="AT15">
            <v>0</v>
          </cell>
          <cell r="AU15">
            <v>38533</v>
          </cell>
          <cell r="AV15" t="str">
            <v>$x$x</v>
          </cell>
        </row>
        <row r="16">
          <cell r="A16" t="str">
            <v>IT009SPDCCURRENT_YEARYTD_Q2</v>
          </cell>
          <cell r="B16" t="str">
            <v>Consum.it</v>
          </cell>
          <cell r="C16" t="str">
            <v>4500085_Consum.it_PP</v>
          </cell>
          <cell r="D16" t="str">
            <v>IT009</v>
          </cell>
          <cell r="E16" t="str">
            <v>PT</v>
          </cell>
          <cell r="F16" t="str">
            <v>CR</v>
          </cell>
          <cell r="G16" t="str">
            <v>IT-Csum'it-CLA-SP-CI</v>
          </cell>
          <cell r="H16" t="str">
            <v>DC</v>
          </cell>
          <cell r="I16" t="str">
            <v>NSXP</v>
          </cell>
          <cell r="J16" t="str">
            <v>CURRENT_YEAR</v>
          </cell>
          <cell r="K16" t="str">
            <v>Gross</v>
          </cell>
          <cell r="L16" t="str">
            <v>YTD_Q2</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38533</v>
          </cell>
          <cell r="AV16" t="str">
            <v>$x$x</v>
          </cell>
        </row>
        <row r="17">
          <cell r="A17" t="str">
            <v>IT009SPIU/GAPEWCURRENT_YEARYTD_Q2</v>
          </cell>
          <cell r="B17" t="str">
            <v>Consum.it</v>
          </cell>
          <cell r="C17" t="str">
            <v>4500085_Consum.it_PP</v>
          </cell>
          <cell r="D17" t="str">
            <v>IT009</v>
          </cell>
          <cell r="E17" t="str">
            <v>PT</v>
          </cell>
          <cell r="F17" t="str">
            <v>CR</v>
          </cell>
          <cell r="G17" t="str">
            <v>IT-Csum'it-CLA-SP-CI</v>
          </cell>
          <cell r="H17" t="str">
            <v>IU/GAPEW</v>
          </cell>
          <cell r="I17" t="str">
            <v>NSXP</v>
          </cell>
          <cell r="J17" t="str">
            <v>CURRENT_YEAR</v>
          </cell>
          <cell r="K17" t="str">
            <v>Gross</v>
          </cell>
          <cell r="L17" t="str">
            <v>YTD_Q2</v>
          </cell>
          <cell r="M17">
            <v>199843.78163573533</v>
          </cell>
          <cell r="N17">
            <v>0</v>
          </cell>
          <cell r="O17">
            <v>480021.61096975621</v>
          </cell>
          <cell r="P17">
            <v>144006.48329092684</v>
          </cell>
          <cell r="Q17">
            <v>17280.777994911223</v>
          </cell>
          <cell r="R17">
            <v>2979.7951603210531</v>
          </cell>
          <cell r="S17">
            <v>1034.6510973337063</v>
          </cell>
          <cell r="T17">
            <v>504837.96474706172</v>
          </cell>
          <cell r="U17">
            <v>0</v>
          </cell>
          <cell r="V17">
            <v>0</v>
          </cell>
          <cell r="W17">
            <v>0</v>
          </cell>
          <cell r="X17">
            <v>29000</v>
          </cell>
          <cell r="Y17">
            <v>1450</v>
          </cell>
          <cell r="Z17">
            <v>0</v>
          </cell>
          <cell r="AA17">
            <v>28000</v>
          </cell>
          <cell r="AB17">
            <v>1400</v>
          </cell>
          <cell r="AC17">
            <v>0</v>
          </cell>
          <cell r="AD17">
            <v>0</v>
          </cell>
          <cell r="AE17">
            <v>10775.720314937025</v>
          </cell>
          <cell r="AF17">
            <v>15614.399913817522</v>
          </cell>
          <cell r="AG17">
            <v>0</v>
          </cell>
          <cell r="AH17">
            <v>0</v>
          </cell>
          <cell r="AI17">
            <v>0</v>
          </cell>
          <cell r="AJ17">
            <v>9480.8234487159662</v>
          </cell>
          <cell r="AK17">
            <v>15407.469621931332</v>
          </cell>
          <cell r="AL17">
            <v>0</v>
          </cell>
          <cell r="AM17">
            <v>5926.6461732153639</v>
          </cell>
          <cell r="AN17">
            <v>4849.0741417216614</v>
          </cell>
          <cell r="AO17">
            <v>0</v>
          </cell>
          <cell r="AP17">
            <v>0</v>
          </cell>
          <cell r="AQ17">
            <v>0</v>
          </cell>
          <cell r="AR17">
            <v>149933.1294641422</v>
          </cell>
          <cell r="AS17">
            <v>26144.298394287645</v>
          </cell>
          <cell r="AT17">
            <v>0</v>
          </cell>
          <cell r="AU17">
            <v>38533</v>
          </cell>
          <cell r="AV17" t="str">
            <v>$x$x</v>
          </cell>
        </row>
        <row r="18">
          <cell r="A18" t="str">
            <v>IT009SPMGCURRENT_YEARYTD_Q2</v>
          </cell>
          <cell r="B18" t="str">
            <v>Consum.it</v>
          </cell>
          <cell r="C18" t="str">
            <v>4500085_Consum.it_PP</v>
          </cell>
          <cell r="D18" t="str">
            <v>IT009</v>
          </cell>
          <cell r="E18" t="str">
            <v>PT</v>
          </cell>
          <cell r="F18" t="str">
            <v>CR</v>
          </cell>
          <cell r="G18" t="str">
            <v>IT-Csum'it-CLA-SP-CI</v>
          </cell>
          <cell r="H18" t="str">
            <v>MG</v>
          </cell>
          <cell r="I18" t="str">
            <v>NSXP</v>
          </cell>
          <cell r="J18" t="str">
            <v>CURRENT_YEAR</v>
          </cell>
          <cell r="K18" t="str">
            <v>Gross</v>
          </cell>
          <cell r="L18" t="str">
            <v>YTD_Q2</v>
          </cell>
          <cell r="M18">
            <v>23699.42282218656</v>
          </cell>
          <cell r="N18">
            <v>0</v>
          </cell>
          <cell r="O18">
            <v>56925.63976243903</v>
          </cell>
          <cell r="P18">
            <v>17077.691928731707</v>
          </cell>
          <cell r="Q18">
            <v>2049.3230314478051</v>
          </cell>
          <cell r="R18">
            <v>353.37314401243117</v>
          </cell>
          <cell r="S18">
            <v>122.69900833765068</v>
          </cell>
          <cell r="T18">
            <v>59868.604793722072</v>
          </cell>
          <cell r="U18">
            <v>0</v>
          </cell>
          <cell r="V18">
            <v>0</v>
          </cell>
          <cell r="W18">
            <v>0</v>
          </cell>
          <cell r="X18">
            <v>3700</v>
          </cell>
          <cell r="Y18">
            <v>185</v>
          </cell>
          <cell r="Z18">
            <v>0</v>
          </cell>
          <cell r="AA18">
            <v>3000</v>
          </cell>
          <cell r="AB18">
            <v>150</v>
          </cell>
          <cell r="AC18">
            <v>0</v>
          </cell>
          <cell r="AD18">
            <v>0</v>
          </cell>
          <cell r="AE18">
            <v>1888.370678373919</v>
          </cell>
          <cell r="AF18">
            <v>1871.2158437525281</v>
          </cell>
          <cell r="AG18">
            <v>0</v>
          </cell>
          <cell r="AH18">
            <v>0</v>
          </cell>
          <cell r="AI18">
            <v>0</v>
          </cell>
          <cell r="AJ18">
            <v>1001.1252256352284</v>
          </cell>
          <cell r="AK18">
            <v>2039.7290987408842</v>
          </cell>
          <cell r="AL18">
            <v>0</v>
          </cell>
          <cell r="AM18">
            <v>1038.6038731056556</v>
          </cell>
          <cell r="AN18">
            <v>849.76680526826351</v>
          </cell>
          <cell r="AO18">
            <v>0</v>
          </cell>
          <cell r="AP18">
            <v>0</v>
          </cell>
          <cell r="AQ18">
            <v>0</v>
          </cell>
          <cell r="AR18">
            <v>18116.295801837361</v>
          </cell>
          <cell r="AS18">
            <v>3375.1619890661505</v>
          </cell>
          <cell r="AT18">
            <v>0</v>
          </cell>
          <cell r="AU18">
            <v>38533</v>
          </cell>
          <cell r="AV18" t="str">
            <v>$x$x</v>
          </cell>
        </row>
        <row r="19">
          <cell r="A19" t="str">
            <v>IT009SPONLCURRENT_YEARYTD_Q2</v>
          </cell>
          <cell r="B19" t="str">
            <v>Consum.it</v>
          </cell>
          <cell r="C19" t="str">
            <v>4500085_Consum.it_PP</v>
          </cell>
          <cell r="D19" t="str">
            <v>IT009</v>
          </cell>
          <cell r="E19" t="str">
            <v>PT</v>
          </cell>
          <cell r="F19" t="str">
            <v>CR</v>
          </cell>
          <cell r="G19" t="str">
            <v>IT-Csum'it-CLA-SP-CI</v>
          </cell>
          <cell r="H19" t="str">
            <v>ONL</v>
          </cell>
          <cell r="I19" t="str">
            <v>NSXP</v>
          </cell>
          <cell r="J19" t="str">
            <v>CURRENT_YEAR</v>
          </cell>
          <cell r="K19" t="str">
            <v>Gross</v>
          </cell>
          <cell r="L19" t="str">
            <v>YTD_Q2</v>
          </cell>
          <cell r="M19">
            <v>269168.28872682987</v>
          </cell>
          <cell r="N19">
            <v>0</v>
          </cell>
          <cell r="O19">
            <v>646537.98341414635</v>
          </cell>
          <cell r="P19">
            <v>193961.39502424389</v>
          </cell>
          <cell r="Q19">
            <v>23275.367402909265</v>
          </cell>
          <cell r="R19">
            <v>4013.4667063199822</v>
          </cell>
          <cell r="S19">
            <v>1393.5648285833383</v>
          </cell>
          <cell r="T19">
            <v>679962.96879023639</v>
          </cell>
          <cell r="U19">
            <v>0</v>
          </cell>
          <cell r="V19">
            <v>0</v>
          </cell>
          <cell r="W19">
            <v>0</v>
          </cell>
          <cell r="X19">
            <v>35000</v>
          </cell>
          <cell r="Y19">
            <v>1750</v>
          </cell>
          <cell r="Z19">
            <v>0</v>
          </cell>
          <cell r="AA19">
            <v>34000</v>
          </cell>
          <cell r="AB19">
            <v>1700</v>
          </cell>
          <cell r="AC19">
            <v>0</v>
          </cell>
          <cell r="AD19">
            <v>0</v>
          </cell>
          <cell r="AE19">
            <v>14149.509388683422</v>
          </cell>
          <cell r="AF19">
            <v>23572.72691674512</v>
          </cell>
          <cell r="AG19">
            <v>0</v>
          </cell>
          <cell r="AH19">
            <v>0</v>
          </cell>
          <cell r="AI19">
            <v>0</v>
          </cell>
          <cell r="AJ19">
            <v>10513.904616582322</v>
          </cell>
          <cell r="AK19">
            <v>18296.134780358207</v>
          </cell>
          <cell r="AL19">
            <v>0</v>
          </cell>
          <cell r="AM19">
            <v>7782.2301637758819</v>
          </cell>
          <cell r="AN19">
            <v>6367.2792249075392</v>
          </cell>
          <cell r="AO19">
            <v>0</v>
          </cell>
          <cell r="AP19">
            <v>0</v>
          </cell>
          <cell r="AQ19">
            <v>0</v>
          </cell>
          <cell r="AR19">
            <v>201743.62518801977</v>
          </cell>
          <cell r="AS19">
            <v>35049.678162720127</v>
          </cell>
          <cell r="AT19">
            <v>0</v>
          </cell>
          <cell r="AU19">
            <v>38533</v>
          </cell>
          <cell r="AV19" t="str">
            <v>$x$x</v>
          </cell>
        </row>
        <row r="20">
          <cell r="A20" t="str">
            <v>IT009PPDCCURRENT_YEARYTD_Q2</v>
          </cell>
          <cell r="B20" t="str">
            <v>Consum.it</v>
          </cell>
          <cell r="C20" t="str">
            <v>21000010_Consum.it_Revol</v>
          </cell>
          <cell r="D20" t="str">
            <v>IT009</v>
          </cell>
          <cell r="E20" t="str">
            <v>PT</v>
          </cell>
          <cell r="F20" t="str">
            <v>CR</v>
          </cell>
          <cell r="G20" t="str">
            <v>IT-Csum'it-REV-PP-CI</v>
          </cell>
          <cell r="H20" t="str">
            <v>DC</v>
          </cell>
          <cell r="I20" t="str">
            <v>NSXP</v>
          </cell>
          <cell r="J20" t="str">
            <v>CURRENT_YEAR</v>
          </cell>
          <cell r="K20" t="str">
            <v>Gross</v>
          </cell>
          <cell r="L20" t="str">
            <v>YTD_Q2</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38533</v>
          </cell>
          <cell r="AV20" t="str">
            <v>$x$x</v>
          </cell>
        </row>
        <row r="21">
          <cell r="A21" t="str">
            <v>IT009PPIU/GAPEWCURRENT_YEARYTD_Q2</v>
          </cell>
          <cell r="B21" t="str">
            <v>Consum.it</v>
          </cell>
          <cell r="C21" t="str">
            <v>21000010_Consum.it_Revol</v>
          </cell>
          <cell r="D21" t="str">
            <v>IT009</v>
          </cell>
          <cell r="E21" t="str">
            <v>PT</v>
          </cell>
          <cell r="F21" t="str">
            <v>CR</v>
          </cell>
          <cell r="G21" t="str">
            <v>IT-Csum'it-REV-PP-CI</v>
          </cell>
          <cell r="H21" t="str">
            <v>IU/GAPEW</v>
          </cell>
          <cell r="I21" t="str">
            <v>NSXP</v>
          </cell>
          <cell r="J21" t="str">
            <v>CURRENT_YEAR</v>
          </cell>
          <cell r="K21" t="str">
            <v>Gross</v>
          </cell>
          <cell r="L21" t="str">
            <v>YTD_Q2</v>
          </cell>
          <cell r="M21">
            <v>9179.0314146341461</v>
          </cell>
          <cell r="N21">
            <v>0</v>
          </cell>
          <cell r="O21">
            <v>118212.45660487807</v>
          </cell>
          <cell r="P21">
            <v>0</v>
          </cell>
          <cell r="Q21">
            <v>0</v>
          </cell>
          <cell r="R21">
            <v>34977.788259512199</v>
          </cell>
          <cell r="S21">
            <v>5829.6313765853665</v>
          </cell>
          <cell r="T21">
            <v>10798.860487804879</v>
          </cell>
          <cell r="U21">
            <v>0</v>
          </cell>
          <cell r="V21">
            <v>0</v>
          </cell>
          <cell r="W21">
            <v>0</v>
          </cell>
          <cell r="X21">
            <v>20000</v>
          </cell>
          <cell r="Y21">
            <v>1000</v>
          </cell>
          <cell r="Z21">
            <v>0</v>
          </cell>
          <cell r="AA21">
            <v>19000</v>
          </cell>
          <cell r="AB21">
            <v>950</v>
          </cell>
          <cell r="AC21">
            <v>0</v>
          </cell>
          <cell r="AD21">
            <v>0</v>
          </cell>
          <cell r="AE21">
            <v>76835.207895609754</v>
          </cell>
          <cell r="AF21">
            <v>121671.2495645639</v>
          </cell>
          <cell r="AG21">
            <v>0</v>
          </cell>
          <cell r="AH21">
            <v>0</v>
          </cell>
          <cell r="AI21">
            <v>0</v>
          </cell>
          <cell r="AJ21">
            <v>67602.073867293046</v>
          </cell>
          <cell r="AK21">
            <v>109861.43820987843</v>
          </cell>
          <cell r="AL21">
            <v>0</v>
          </cell>
          <cell r="AM21">
            <v>42259.364342585366</v>
          </cell>
          <cell r="AN21">
            <v>34575.843553024388</v>
          </cell>
          <cell r="AO21">
            <v>0</v>
          </cell>
          <cell r="AP21">
            <v>0</v>
          </cell>
          <cell r="AQ21">
            <v>0</v>
          </cell>
          <cell r="AR21">
            <v>42259.364342585366</v>
          </cell>
          <cell r="AS21">
            <v>75383.26318912195</v>
          </cell>
          <cell r="AT21">
            <v>0</v>
          </cell>
          <cell r="AU21">
            <v>38533</v>
          </cell>
          <cell r="AV21" t="str">
            <v>$x$x</v>
          </cell>
        </row>
        <row r="22">
          <cell r="A22" t="str">
            <v>IT009PPMGCURRENT_YEARYTD_Q2</v>
          </cell>
          <cell r="B22" t="str">
            <v>Consum.it</v>
          </cell>
          <cell r="C22" t="str">
            <v>21000010_Consum.it_Revol</v>
          </cell>
          <cell r="D22" t="str">
            <v>IT009</v>
          </cell>
          <cell r="E22" t="str">
            <v>PT</v>
          </cell>
          <cell r="F22" t="str">
            <v>CR</v>
          </cell>
          <cell r="G22" t="str">
            <v>IT-Csum'it-REV-PP-CI</v>
          </cell>
          <cell r="H22" t="str">
            <v>MG</v>
          </cell>
          <cell r="I22" t="str">
            <v>NSXP</v>
          </cell>
          <cell r="J22" t="str">
            <v>CURRENT_YEAR</v>
          </cell>
          <cell r="K22" t="str">
            <v>Gross</v>
          </cell>
          <cell r="L22" t="str">
            <v>YTD_Q2</v>
          </cell>
          <cell r="M22">
            <v>841.01073170731718</v>
          </cell>
          <cell r="N22">
            <v>0</v>
          </cell>
          <cell r="O22">
            <v>10830.984243902443</v>
          </cell>
          <cell r="P22">
            <v>0</v>
          </cell>
          <cell r="Q22">
            <v>0</v>
          </cell>
          <cell r="R22">
            <v>3204.7711756097574</v>
          </cell>
          <cell r="S22">
            <v>534.12852926829294</v>
          </cell>
          <cell r="T22">
            <v>989.42439024390262</v>
          </cell>
          <cell r="U22">
            <v>0</v>
          </cell>
          <cell r="V22">
            <v>0</v>
          </cell>
          <cell r="W22">
            <v>0</v>
          </cell>
          <cell r="X22">
            <v>5000</v>
          </cell>
          <cell r="Y22">
            <v>250</v>
          </cell>
          <cell r="Z22">
            <v>0</v>
          </cell>
          <cell r="AA22">
            <v>4000</v>
          </cell>
          <cell r="AB22">
            <v>200</v>
          </cell>
          <cell r="AC22">
            <v>0</v>
          </cell>
          <cell r="AD22">
            <v>0</v>
          </cell>
          <cell r="AE22">
            <v>7993.6708804878072</v>
          </cell>
          <cell r="AF22">
            <v>11265.33490836632</v>
          </cell>
          <cell r="AG22">
            <v>0</v>
          </cell>
          <cell r="AH22">
            <v>0</v>
          </cell>
          <cell r="AI22">
            <v>0</v>
          </cell>
          <cell r="AJ22">
            <v>4237.8679437943974</v>
          </cell>
          <cell r="AK22">
            <v>8634.3869280626914</v>
          </cell>
          <cell r="AL22">
            <v>0</v>
          </cell>
          <cell r="AM22">
            <v>4396.5189842682939</v>
          </cell>
          <cell r="AN22">
            <v>3597.1518962195132</v>
          </cell>
          <cell r="AO22">
            <v>0</v>
          </cell>
          <cell r="AP22">
            <v>0</v>
          </cell>
          <cell r="AQ22">
            <v>0</v>
          </cell>
          <cell r="AR22">
            <v>4396.5189842682939</v>
          </cell>
          <cell r="AS22">
            <v>7336.0516010975634</v>
          </cell>
          <cell r="AT22">
            <v>0</v>
          </cell>
          <cell r="AU22">
            <v>38533</v>
          </cell>
          <cell r="AV22" t="str">
            <v>$x$x</v>
          </cell>
        </row>
        <row r="23">
          <cell r="A23" t="str">
            <v>IT009PPONLCURRENT_YEARYTD_Q2</v>
          </cell>
          <cell r="B23" t="str">
            <v>Consum.it</v>
          </cell>
          <cell r="C23" t="str">
            <v>21000010_Consum.it_Revol</v>
          </cell>
          <cell r="D23" t="str">
            <v>IT009</v>
          </cell>
          <cell r="E23" t="str">
            <v>PT</v>
          </cell>
          <cell r="F23" t="str">
            <v>CR</v>
          </cell>
          <cell r="G23" t="str">
            <v>IT-Csum'it-REV-PP-CI</v>
          </cell>
          <cell r="H23" t="str">
            <v>ONL</v>
          </cell>
          <cell r="I23" t="str">
            <v>NSXP</v>
          </cell>
          <cell r="J23" t="str">
            <v>CURRENT_YEAR</v>
          </cell>
          <cell r="K23" t="str">
            <v>Gross</v>
          </cell>
          <cell r="L23" t="str">
            <v>YTD_Q2</v>
          </cell>
          <cell r="M23">
            <v>1994.3968780487803</v>
          </cell>
          <cell r="N23">
            <v>0</v>
          </cell>
          <cell r="O23">
            <v>25684.90549268293</v>
          </cell>
          <cell r="P23">
            <v>0</v>
          </cell>
          <cell r="Q23">
            <v>0</v>
          </cell>
          <cell r="R23">
            <v>7599.885930731708</v>
          </cell>
          <cell r="S23">
            <v>1266.6476551219514</v>
          </cell>
          <cell r="T23">
            <v>2346.3492682926835</v>
          </cell>
          <cell r="U23">
            <v>0</v>
          </cell>
          <cell r="V23">
            <v>0</v>
          </cell>
          <cell r="W23">
            <v>0</v>
          </cell>
          <cell r="X23">
            <v>8000</v>
          </cell>
          <cell r="Y23">
            <v>400</v>
          </cell>
          <cell r="Z23">
            <v>0</v>
          </cell>
          <cell r="AA23">
            <v>7000</v>
          </cell>
          <cell r="AB23">
            <v>350</v>
          </cell>
          <cell r="AC23">
            <v>0</v>
          </cell>
          <cell r="AD23">
            <v>0</v>
          </cell>
          <cell r="AE23">
            <v>17516.419516585367</v>
          </cell>
          <cell r="AF23">
            <v>29631.522757360402</v>
          </cell>
          <cell r="AG23">
            <v>0</v>
          </cell>
          <cell r="AH23">
            <v>0</v>
          </cell>
          <cell r="AI23">
            <v>0</v>
          </cell>
          <cell r="AJ23">
            <v>13015.713758154254</v>
          </cell>
          <cell r="AK23">
            <v>22649.744492276204</v>
          </cell>
          <cell r="AL23">
            <v>0</v>
          </cell>
          <cell r="AM23">
            <v>9634.0307341219523</v>
          </cell>
          <cell r="AN23">
            <v>7882.3887824634148</v>
          </cell>
          <cell r="AO23">
            <v>0</v>
          </cell>
          <cell r="AP23">
            <v>0</v>
          </cell>
          <cell r="AQ23">
            <v>0</v>
          </cell>
          <cell r="AR23">
            <v>9634.0307341219523</v>
          </cell>
          <cell r="AS23">
            <v>16748.922368317075</v>
          </cell>
          <cell r="AT23">
            <v>0</v>
          </cell>
          <cell r="AU23">
            <v>38533</v>
          </cell>
          <cell r="AV23" t="str">
            <v>$x$x</v>
          </cell>
        </row>
        <row r="24">
          <cell r="A24" t="str">
            <v>IT011PPDCCURRENT_YEARYTD_Q2</v>
          </cell>
          <cell r="B24" t="str">
            <v>Findomestic</v>
          </cell>
          <cell r="C24" t="str">
            <v>4881_Findomestic Fondiaria_</v>
          </cell>
          <cell r="D24" t="str">
            <v>IT011</v>
          </cell>
          <cell r="E24" t="str">
            <v>PT</v>
          </cell>
          <cell r="F24" t="str">
            <v>CR</v>
          </cell>
          <cell r="G24" t="str">
            <v>IT-Findom-fond-PP-CI</v>
          </cell>
          <cell r="H24" t="str">
            <v>DC</v>
          </cell>
          <cell r="I24" t="str">
            <v>NSXP</v>
          </cell>
          <cell r="J24" t="str">
            <v>CURRENT_YEAR</v>
          </cell>
          <cell r="K24" t="str">
            <v>Gross</v>
          </cell>
          <cell r="L24" t="str">
            <v>YTD_Q2</v>
          </cell>
          <cell r="M24">
            <v>0</v>
          </cell>
          <cell r="N24">
            <v>0</v>
          </cell>
          <cell r="O24">
            <v>0</v>
          </cell>
          <cell r="P24">
            <v>0</v>
          </cell>
          <cell r="Q24">
            <v>0</v>
          </cell>
          <cell r="R24">
            <v>0</v>
          </cell>
          <cell r="S24">
            <v>0</v>
          </cell>
          <cell r="T24">
            <v>0</v>
          </cell>
          <cell r="U24">
            <v>0</v>
          </cell>
          <cell r="V24">
            <v>0</v>
          </cell>
          <cell r="W24">
            <v>0</v>
          </cell>
          <cell r="X24">
            <v>60000</v>
          </cell>
          <cell r="Y24">
            <v>0</v>
          </cell>
          <cell r="Z24">
            <v>0</v>
          </cell>
          <cell r="AA24">
            <v>58800</v>
          </cell>
          <cell r="AB24">
            <v>0</v>
          </cell>
          <cell r="AC24">
            <v>1032.9501372946345</v>
          </cell>
          <cell r="AD24">
            <v>0</v>
          </cell>
          <cell r="AE24">
            <v>2232.9501372946343</v>
          </cell>
          <cell r="AF24">
            <v>0</v>
          </cell>
          <cell r="AG24">
            <v>1116.4750686473171</v>
          </cell>
          <cell r="AH24">
            <v>0</v>
          </cell>
          <cell r="AI24">
            <v>0</v>
          </cell>
          <cell r="AJ24">
            <v>324338.92269252939</v>
          </cell>
          <cell r="AK24">
            <v>299985.12280236511</v>
          </cell>
          <cell r="AL24">
            <v>26140.16</v>
          </cell>
          <cell r="AM24">
            <v>669.88504118839023</v>
          </cell>
          <cell r="AN24">
            <v>446.5900274589269</v>
          </cell>
          <cell r="AO24">
            <v>1116.4750686473171</v>
          </cell>
          <cell r="AP24">
            <v>0</v>
          </cell>
          <cell r="AQ24">
            <v>0</v>
          </cell>
          <cell r="AR24">
            <v>1786.3601098357074</v>
          </cell>
          <cell r="AS24">
            <v>446.5900274589269</v>
          </cell>
          <cell r="AT24">
            <v>0</v>
          </cell>
          <cell r="AU24">
            <v>38533</v>
          </cell>
          <cell r="AV24" t="str">
            <v>$x$x</v>
          </cell>
        </row>
        <row r="25">
          <cell r="A25" t="str">
            <v>IT011PPIU/GAPEWCURRENT_YEARYTD_Q2</v>
          </cell>
          <cell r="B25" t="str">
            <v>Findomestic</v>
          </cell>
          <cell r="C25" t="str">
            <v>4881_Findomestic Fondiaria_</v>
          </cell>
          <cell r="D25" t="str">
            <v>IT011</v>
          </cell>
          <cell r="E25" t="str">
            <v>PT</v>
          </cell>
          <cell r="F25" t="str">
            <v>CR</v>
          </cell>
          <cell r="G25" t="str">
            <v>IT-Findom-fond-PP-CI</v>
          </cell>
          <cell r="H25" t="str">
            <v>IU/GAPEW</v>
          </cell>
          <cell r="I25" t="str">
            <v>NSXP</v>
          </cell>
          <cell r="J25" t="str">
            <v>CURRENT_YEAR</v>
          </cell>
          <cell r="K25" t="str">
            <v>Gross</v>
          </cell>
          <cell r="L25" t="str">
            <v>YTD_Q2</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38533</v>
          </cell>
          <cell r="AV25" t="str">
            <v>$x$x</v>
          </cell>
        </row>
        <row r="26">
          <cell r="A26" t="str">
            <v>IT011PPMGCURRENT_YEARYTD_Q2</v>
          </cell>
          <cell r="B26" t="str">
            <v>Findomestic</v>
          </cell>
          <cell r="C26" t="str">
            <v>4881_Findomestic Fondiaria_</v>
          </cell>
          <cell r="D26" t="str">
            <v>IT011</v>
          </cell>
          <cell r="E26" t="str">
            <v>PT</v>
          </cell>
          <cell r="F26" t="str">
            <v>CR</v>
          </cell>
          <cell r="G26" t="str">
            <v>IT-Findom-fond-PP-CI</v>
          </cell>
          <cell r="H26" t="str">
            <v>MG</v>
          </cell>
          <cell r="I26" t="str">
            <v>NSXP</v>
          </cell>
          <cell r="J26" t="str">
            <v>CURRENT_YEAR</v>
          </cell>
          <cell r="K26" t="str">
            <v>Gross</v>
          </cell>
          <cell r="L26" t="str">
            <v>YTD_Q2</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38533</v>
          </cell>
          <cell r="AV26" t="str">
            <v>$x$x</v>
          </cell>
        </row>
        <row r="27">
          <cell r="A27" t="str">
            <v>IT011PPONLCURRENT_YEARYTD_Q2</v>
          </cell>
          <cell r="B27" t="str">
            <v>Findomestic</v>
          </cell>
          <cell r="C27" t="str">
            <v>4881_Findomestic Fondiaria_</v>
          </cell>
          <cell r="D27" t="str">
            <v>IT011</v>
          </cell>
          <cell r="E27" t="str">
            <v>PT</v>
          </cell>
          <cell r="F27" t="str">
            <v>CR</v>
          </cell>
          <cell r="G27" t="str">
            <v>IT-Findom-fond-PP-CI</v>
          </cell>
          <cell r="H27" t="str">
            <v>ONL</v>
          </cell>
          <cell r="I27" t="str">
            <v>NSXP</v>
          </cell>
          <cell r="J27" t="str">
            <v>CURRENT_YEAR</v>
          </cell>
          <cell r="K27" t="str">
            <v>Gross</v>
          </cell>
          <cell r="L27" t="str">
            <v>YTD_Q2</v>
          </cell>
          <cell r="M27">
            <v>0</v>
          </cell>
          <cell r="N27">
            <v>0</v>
          </cell>
          <cell r="O27">
            <v>0</v>
          </cell>
          <cell r="P27">
            <v>0</v>
          </cell>
          <cell r="Q27">
            <v>0</v>
          </cell>
          <cell r="R27">
            <v>0</v>
          </cell>
          <cell r="S27">
            <v>0</v>
          </cell>
          <cell r="T27">
            <v>0</v>
          </cell>
          <cell r="U27">
            <v>0</v>
          </cell>
          <cell r="V27">
            <v>0</v>
          </cell>
          <cell r="W27">
            <v>0</v>
          </cell>
          <cell r="X27">
            <v>45000</v>
          </cell>
          <cell r="Y27">
            <v>0</v>
          </cell>
          <cell r="Z27">
            <v>0</v>
          </cell>
          <cell r="AA27">
            <v>43500</v>
          </cell>
          <cell r="AB27">
            <v>0</v>
          </cell>
          <cell r="AC27">
            <v>769.49568308564949</v>
          </cell>
          <cell r="AD27">
            <v>0.67980900487705975</v>
          </cell>
          <cell r="AE27">
            <v>2269.4956830856495</v>
          </cell>
          <cell r="AF27">
            <v>0</v>
          </cell>
          <cell r="AG27">
            <v>1134.7478415428247</v>
          </cell>
          <cell r="AH27">
            <v>39.092549999999989</v>
          </cell>
          <cell r="AI27">
            <v>0</v>
          </cell>
          <cell r="AJ27">
            <v>199250.1656014105</v>
          </cell>
          <cell r="AK27">
            <v>180186.13450688389</v>
          </cell>
          <cell r="AL27">
            <v>20919.400000000001</v>
          </cell>
          <cell r="AM27">
            <v>680.84870492569485</v>
          </cell>
          <cell r="AN27">
            <v>453.8991366171299</v>
          </cell>
          <cell r="AO27">
            <v>1174.5202005477017</v>
          </cell>
          <cell r="AP27">
            <v>0</v>
          </cell>
          <cell r="AQ27">
            <v>0</v>
          </cell>
          <cell r="AR27">
            <v>1855.3689054733966</v>
          </cell>
          <cell r="AS27">
            <v>453.8991366171299</v>
          </cell>
          <cell r="AT27">
            <v>0</v>
          </cell>
          <cell r="AU27">
            <v>38533</v>
          </cell>
          <cell r="AV27" t="str">
            <v>$x$x</v>
          </cell>
        </row>
        <row r="28">
          <cell r="A28" t="str">
            <v>IT012SPDCCURRENT_YEARYTD_Q2</v>
          </cell>
          <cell r="B28" t="str">
            <v xml:space="preserve">Clarima </v>
          </cell>
          <cell r="C28" t="str">
            <v>5130_Clarima_PP</v>
          </cell>
          <cell r="D28" t="str">
            <v>IT012</v>
          </cell>
          <cell r="E28" t="str">
            <v>PT</v>
          </cell>
          <cell r="F28" t="str">
            <v>CR</v>
          </cell>
          <cell r="G28" t="str">
            <v>IT-Clarima-CLA-SP-CI</v>
          </cell>
          <cell r="H28" t="str">
            <v>DC</v>
          </cell>
          <cell r="I28" t="str">
            <v>NSXP</v>
          </cell>
          <cell r="J28" t="str">
            <v>CURRENT_YEAR</v>
          </cell>
          <cell r="K28" t="str">
            <v>Gross</v>
          </cell>
          <cell r="L28" t="str">
            <v>YTD_Q2</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38533</v>
          </cell>
          <cell r="AV28" t="str">
            <v>$x$x</v>
          </cell>
        </row>
        <row r="29">
          <cell r="A29" t="str">
            <v>IT012SPIU/GAPEWCURRENT_YEARYTD_Q2</v>
          </cell>
          <cell r="B29" t="str">
            <v xml:space="preserve">Clarima </v>
          </cell>
          <cell r="C29" t="str">
            <v>5130_Clarima_PP</v>
          </cell>
          <cell r="D29" t="str">
            <v>IT012</v>
          </cell>
          <cell r="E29" t="str">
            <v>PT</v>
          </cell>
          <cell r="F29" t="str">
            <v>CR</v>
          </cell>
          <cell r="G29" t="str">
            <v>IT-Clarima-CLA-SP-CI</v>
          </cell>
          <cell r="H29" t="str">
            <v>IU/GAPEW</v>
          </cell>
          <cell r="I29" t="str">
            <v>NSXP</v>
          </cell>
          <cell r="J29" t="str">
            <v>CURRENT_YEAR</v>
          </cell>
          <cell r="K29" t="str">
            <v>Gross</v>
          </cell>
          <cell r="L29" t="str">
            <v>YTD_Q2</v>
          </cell>
          <cell r="M29">
            <v>29821.054700131899</v>
          </cell>
          <cell r="N29">
            <v>0</v>
          </cell>
          <cell r="O29">
            <v>184719.51219512193</v>
          </cell>
          <cell r="P29">
            <v>107820.77926829268</v>
          </cell>
          <cell r="Q29">
            <v>3324.9512195121952</v>
          </cell>
          <cell r="R29">
            <v>1827.5050692653688</v>
          </cell>
          <cell r="S29">
            <v>1758.8764074587391</v>
          </cell>
          <cell r="T29">
            <v>89609.618747555127</v>
          </cell>
          <cell r="U29">
            <v>0</v>
          </cell>
          <cell r="V29">
            <v>0</v>
          </cell>
          <cell r="W29">
            <v>0</v>
          </cell>
          <cell r="X29">
            <v>5689.4179132917407</v>
          </cell>
          <cell r="Y29">
            <v>284</v>
          </cell>
          <cell r="Z29">
            <v>6381.6266979954526</v>
          </cell>
          <cell r="AA29">
            <v>9605.9363540712802</v>
          </cell>
          <cell r="AB29">
            <v>799</v>
          </cell>
          <cell r="AC29">
            <v>614.40581771876964</v>
          </cell>
          <cell r="AD29">
            <v>0</v>
          </cell>
          <cell r="AE29">
            <v>9.6862113516010595E-2</v>
          </cell>
          <cell r="AF29">
            <v>39893.473271126</v>
          </cell>
          <cell r="AG29">
            <v>9.6862113516010595E-2</v>
          </cell>
          <cell r="AH29">
            <v>0</v>
          </cell>
          <cell r="AI29">
            <v>0</v>
          </cell>
          <cell r="AJ29">
            <v>0</v>
          </cell>
          <cell r="AK29">
            <v>9.6862113516010595E-2</v>
          </cell>
          <cell r="AL29">
            <v>0</v>
          </cell>
          <cell r="AM29">
            <v>0</v>
          </cell>
          <cell r="AN29">
            <v>0</v>
          </cell>
          <cell r="AO29">
            <v>0</v>
          </cell>
          <cell r="AP29">
            <v>0</v>
          </cell>
          <cell r="AQ29">
            <v>12748.545228962173</v>
          </cell>
          <cell r="AR29">
            <v>107820.77926829268</v>
          </cell>
          <cell r="AS29">
            <v>6911.3326962363026</v>
          </cell>
          <cell r="AT29">
            <v>0</v>
          </cell>
          <cell r="AU29">
            <v>38533</v>
          </cell>
          <cell r="AV29" t="str">
            <v>$x$x</v>
          </cell>
        </row>
        <row r="30">
          <cell r="A30" t="str">
            <v>IT012SPMGCURRENT_YEARYTD_Q2</v>
          </cell>
          <cell r="B30" t="str">
            <v xml:space="preserve">Clarima </v>
          </cell>
          <cell r="C30" t="str">
            <v>5130_Clarima_PP</v>
          </cell>
          <cell r="D30" t="str">
            <v>IT012</v>
          </cell>
          <cell r="E30" t="str">
            <v>PT</v>
          </cell>
          <cell r="F30" t="str">
            <v>CR</v>
          </cell>
          <cell r="G30" t="str">
            <v>IT-Clarima-CLA-SP-CI</v>
          </cell>
          <cell r="H30" t="str">
            <v>MG</v>
          </cell>
          <cell r="I30" t="str">
            <v>NSXP</v>
          </cell>
          <cell r="J30" t="str">
            <v>CURRENT_YEAR</v>
          </cell>
          <cell r="K30" t="str">
            <v>Gross</v>
          </cell>
          <cell r="L30" t="str">
            <v>YTD_Q2</v>
          </cell>
          <cell r="M30">
            <v>875.72147202263477</v>
          </cell>
          <cell r="N30">
            <v>0</v>
          </cell>
          <cell r="O30">
            <v>6036.585365853658</v>
          </cell>
          <cell r="P30">
            <v>3523.5548780487798</v>
          </cell>
          <cell r="Q30">
            <v>108.65853658536584</v>
          </cell>
          <cell r="R30">
            <v>53.276346774986663</v>
          </cell>
          <cell r="S30">
            <v>51.848531643501595</v>
          </cell>
          <cell r="T30">
            <v>2873.3455702234151</v>
          </cell>
          <cell r="U30">
            <v>0</v>
          </cell>
          <cell r="V30">
            <v>0</v>
          </cell>
          <cell r="W30">
            <v>0</v>
          </cell>
          <cell r="X30">
            <v>261.85414166725616</v>
          </cell>
          <cell r="Y30">
            <v>13</v>
          </cell>
          <cell r="Z30">
            <v>0</v>
          </cell>
          <cell r="AA30">
            <v>567.48903701639085</v>
          </cell>
          <cell r="AB30">
            <v>29</v>
          </cell>
          <cell r="AC30">
            <v>19.964792564637229</v>
          </cell>
          <cell r="AD30">
            <v>0</v>
          </cell>
          <cell r="AE30">
            <v>-4.7128184253489636E-2</v>
          </cell>
          <cell r="AF30">
            <v>1191.0864865285698</v>
          </cell>
          <cell r="AG30">
            <v>-4.7128184253489636E-2</v>
          </cell>
          <cell r="AH30">
            <v>0</v>
          </cell>
          <cell r="AI30">
            <v>0</v>
          </cell>
          <cell r="AJ30">
            <v>0</v>
          </cell>
          <cell r="AK30">
            <v>-8.7259650306942549E-3</v>
          </cell>
          <cell r="AL30">
            <v>0</v>
          </cell>
          <cell r="AM30">
            <v>0</v>
          </cell>
          <cell r="AN30">
            <v>0</v>
          </cell>
          <cell r="AO30">
            <v>0</v>
          </cell>
          <cell r="AP30">
            <v>-3.8402219222795381E-2</v>
          </cell>
          <cell r="AQ30">
            <v>377.02871825030502</v>
          </cell>
          <cell r="AR30">
            <v>3523.5548780487798</v>
          </cell>
          <cell r="AS30">
            <v>213.74501278463129</v>
          </cell>
          <cell r="AT30">
            <v>0</v>
          </cell>
          <cell r="AU30">
            <v>38533</v>
          </cell>
          <cell r="AV30" t="str">
            <v>$x$x</v>
          </cell>
        </row>
        <row r="31">
          <cell r="A31" t="str">
            <v>IT012SPONLCURRENT_YEARYTD_Q2</v>
          </cell>
          <cell r="B31" t="str">
            <v xml:space="preserve">Clarima </v>
          </cell>
          <cell r="C31" t="str">
            <v>5130_Clarima_PP</v>
          </cell>
          <cell r="D31" t="str">
            <v>IT012</v>
          </cell>
          <cell r="E31" t="str">
            <v>PT</v>
          </cell>
          <cell r="F31" t="str">
            <v>CR</v>
          </cell>
          <cell r="G31" t="str">
            <v>IT-Clarima-CLA-SP-CI</v>
          </cell>
          <cell r="H31" t="str">
            <v>ONL</v>
          </cell>
          <cell r="I31" t="str">
            <v>NSXP</v>
          </cell>
          <cell r="J31" t="str">
            <v>CURRENT_YEAR</v>
          </cell>
          <cell r="K31" t="str">
            <v>Gross</v>
          </cell>
          <cell r="L31" t="str">
            <v>YTD_Q2</v>
          </cell>
          <cell r="M31">
            <v>9932.041331416196</v>
          </cell>
          <cell r="N31">
            <v>0</v>
          </cell>
          <cell r="O31">
            <v>50707.317073170736</v>
          </cell>
          <cell r="P31">
            <v>29597.860975609758</v>
          </cell>
          <cell r="Q31">
            <v>912.73170731707319</v>
          </cell>
          <cell r="R31">
            <v>615.54811783092339</v>
          </cell>
          <cell r="S31">
            <v>582.3113991703998</v>
          </cell>
          <cell r="T31">
            <v>25571.68126656293</v>
          </cell>
          <cell r="U31">
            <v>0</v>
          </cell>
          <cell r="V31">
            <v>0</v>
          </cell>
          <cell r="W31">
            <v>0</v>
          </cell>
          <cell r="X31">
            <v>3620.5661450456546</v>
          </cell>
          <cell r="Y31">
            <v>181</v>
          </cell>
          <cell r="Z31">
            <v>0</v>
          </cell>
          <cell r="AA31">
            <v>7011.9204307148057</v>
          </cell>
          <cell r="AB31">
            <v>351</v>
          </cell>
          <cell r="AC31">
            <v>201.65333183972879</v>
          </cell>
          <cell r="AD31">
            <v>0</v>
          </cell>
          <cell r="AE31">
            <v>-0.47601573357192706</v>
          </cell>
          <cell r="AF31">
            <v>12940.801154139694</v>
          </cell>
          <cell r="AG31">
            <v>-0.47601573357192706</v>
          </cell>
          <cell r="AH31">
            <v>0</v>
          </cell>
          <cell r="AI31">
            <v>0</v>
          </cell>
          <cell r="AJ31">
            <v>0</v>
          </cell>
          <cell r="AK31">
            <v>-8.8136148485316368E-2</v>
          </cell>
          <cell r="AL31">
            <v>0</v>
          </cell>
          <cell r="AM31">
            <v>0</v>
          </cell>
          <cell r="AN31">
            <v>0</v>
          </cell>
          <cell r="AO31">
            <v>0</v>
          </cell>
          <cell r="AP31">
            <v>-0.38787958508661069</v>
          </cell>
          <cell r="AQ31">
            <v>4199.0311726198124</v>
          </cell>
          <cell r="AR31">
            <v>29597.860975609758</v>
          </cell>
          <cell r="AS31">
            <v>2110.2033447333097</v>
          </cell>
          <cell r="AT31">
            <v>0</v>
          </cell>
          <cell r="AU31">
            <v>38533</v>
          </cell>
          <cell r="AV31" t="str">
            <v>$x$x</v>
          </cell>
        </row>
        <row r="32">
          <cell r="A32" t="str">
            <v>IT013SPDCCURRENT_YEARYTD_Q2</v>
          </cell>
          <cell r="B32" t="str">
            <v>COMPASS RD</v>
          </cell>
          <cell r="C32" t="str">
            <v>5140_Compass_PP</v>
          </cell>
          <cell r="D32" t="str">
            <v>IT013</v>
          </cell>
          <cell r="E32" t="str">
            <v>PT</v>
          </cell>
          <cell r="F32" t="str">
            <v>CR</v>
          </cell>
          <cell r="G32" t="str">
            <v>IT-Compass-CLA-SP-CI</v>
          </cell>
          <cell r="H32" t="str">
            <v>DC</v>
          </cell>
          <cell r="I32" t="str">
            <v>NSXP</v>
          </cell>
          <cell r="J32" t="str">
            <v>CURRENT_YEAR</v>
          </cell>
          <cell r="K32" t="str">
            <v>Gross</v>
          </cell>
          <cell r="L32" t="str">
            <v>YTD_Q2</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38533</v>
          </cell>
          <cell r="AV32" t="str">
            <v>$x$x</v>
          </cell>
        </row>
        <row r="33">
          <cell r="A33" t="str">
            <v>IT013SPIU/GAPEWCURRENT_YEARYTD_Q2</v>
          </cell>
          <cell r="B33" t="str">
            <v>COMPASS RD</v>
          </cell>
          <cell r="C33" t="str">
            <v>5140_Compass_PP</v>
          </cell>
          <cell r="D33" t="str">
            <v>IT013</v>
          </cell>
          <cell r="E33" t="str">
            <v>PT</v>
          </cell>
          <cell r="F33" t="str">
            <v>CR</v>
          </cell>
          <cell r="G33" t="str">
            <v>IT-Compass-CLA-SP-CI</v>
          </cell>
          <cell r="H33" t="str">
            <v>IU/GAPEW</v>
          </cell>
          <cell r="I33" t="str">
            <v>NSXP</v>
          </cell>
          <cell r="J33" t="str">
            <v>CURRENT_YEAR</v>
          </cell>
          <cell r="K33" t="str">
            <v>Gross</v>
          </cell>
          <cell r="L33" t="str">
            <v>YTD_Q2</v>
          </cell>
          <cell r="M33">
            <v>3815676.7253683601</v>
          </cell>
          <cell r="N33">
            <v>0</v>
          </cell>
          <cell r="O33">
            <v>4774580.9899023799</v>
          </cell>
          <cell r="P33">
            <v>2803682.790567162</v>
          </cell>
          <cell r="Q33">
            <v>85942.457818242838</v>
          </cell>
          <cell r="R33">
            <v>136753.48623694881</v>
          </cell>
          <cell r="S33">
            <v>95820.251371676946</v>
          </cell>
          <cell r="T33">
            <v>4852902.0101354644</v>
          </cell>
          <cell r="U33">
            <v>0</v>
          </cell>
          <cell r="V33">
            <v>71271.22</v>
          </cell>
          <cell r="W33">
            <v>78091.622443565022</v>
          </cell>
          <cell r="X33">
            <v>350087.76246661274</v>
          </cell>
          <cell r="Y33">
            <v>21410</v>
          </cell>
          <cell r="Z33">
            <v>111883.84608052237</v>
          </cell>
          <cell r="AA33">
            <v>337893.53396992711</v>
          </cell>
          <cell r="AB33">
            <v>22488</v>
          </cell>
          <cell r="AC33">
            <v>41440.263155506909</v>
          </cell>
          <cell r="AD33">
            <v>2792.7313689796788</v>
          </cell>
          <cell r="AE33">
            <v>562649.76715648035</v>
          </cell>
          <cell r="AF33">
            <v>1920158.9085145332</v>
          </cell>
          <cell r="AG33">
            <v>281324.88357824017</v>
          </cell>
          <cell r="AH33">
            <v>323157.99224481347</v>
          </cell>
          <cell r="AI33">
            <v>596857.97651620547</v>
          </cell>
          <cell r="AJ33">
            <v>239619.03277567038</v>
          </cell>
          <cell r="AK33">
            <v>147954.95422240417</v>
          </cell>
          <cell r="AL33">
            <v>239618.86181546588</v>
          </cell>
          <cell r="AM33">
            <v>140662.44178912009</v>
          </cell>
          <cell r="AN33">
            <v>140662.44178912009</v>
          </cell>
          <cell r="AO33">
            <v>7292.341473079453</v>
          </cell>
          <cell r="AP33">
            <v>3125.2892027483376</v>
          </cell>
          <cell r="AQ33">
            <v>596857.97651620547</v>
          </cell>
          <cell r="AR33">
            <v>2951637.5738293617</v>
          </cell>
          <cell r="AS33">
            <v>462303.9264187371</v>
          </cell>
          <cell r="AT33">
            <v>0</v>
          </cell>
          <cell r="AU33">
            <v>38533</v>
          </cell>
          <cell r="AV33" t="str">
            <v>$x$x</v>
          </cell>
        </row>
        <row r="34">
          <cell r="A34" t="str">
            <v>IT013SPMGCURRENT_YEARYTD_Q2</v>
          </cell>
          <cell r="B34" t="str">
            <v>COMPASS RD</v>
          </cell>
          <cell r="C34" t="str">
            <v>5140_Compass_PP</v>
          </cell>
          <cell r="D34" t="str">
            <v>IT013</v>
          </cell>
          <cell r="E34" t="str">
            <v>PT</v>
          </cell>
          <cell r="F34" t="str">
            <v>CR</v>
          </cell>
          <cell r="G34" t="str">
            <v>IT-Compass-CLA-SP-CI</v>
          </cell>
          <cell r="H34" t="str">
            <v>MG</v>
          </cell>
          <cell r="I34" t="str">
            <v>NSXP</v>
          </cell>
          <cell r="J34" t="str">
            <v>CURRENT_YEAR</v>
          </cell>
          <cell r="K34" t="str">
            <v>Gross</v>
          </cell>
          <cell r="L34" t="str">
            <v>YTD_Q2</v>
          </cell>
          <cell r="M34">
            <v>479176.46081523556</v>
          </cell>
          <cell r="N34">
            <v>0</v>
          </cell>
          <cell r="O34">
            <v>903594.84239110223</v>
          </cell>
          <cell r="P34">
            <v>548702.27834096574</v>
          </cell>
          <cell r="Q34">
            <v>16264.707163039839</v>
          </cell>
          <cell r="R34">
            <v>18368.207531843364</v>
          </cell>
          <cell r="S34">
            <v>12862.268749393474</v>
          </cell>
          <cell r="T34">
            <v>704748.85087225493</v>
          </cell>
          <cell r="U34">
            <v>0</v>
          </cell>
          <cell r="V34">
            <v>36124.61</v>
          </cell>
          <cell r="W34">
            <v>57481.440000000002</v>
          </cell>
          <cell r="X34">
            <v>48802.87377089134</v>
          </cell>
          <cell r="Y34">
            <v>5314</v>
          </cell>
          <cell r="Z34">
            <v>60221.05</v>
          </cell>
          <cell r="AA34">
            <v>65429.747167260546</v>
          </cell>
          <cell r="AB34">
            <v>6283</v>
          </cell>
          <cell r="AC34">
            <v>6168.0435231654019</v>
          </cell>
          <cell r="AD34">
            <v>155.25211692322551</v>
          </cell>
          <cell r="AE34">
            <v>31532.940675636768</v>
          </cell>
          <cell r="AF34">
            <v>257594.58620153394</v>
          </cell>
          <cell r="AG34">
            <v>15766.470337818384</v>
          </cell>
          <cell r="AH34">
            <v>17964.836487297558</v>
          </cell>
          <cell r="AI34">
            <v>33886.558942039163</v>
          </cell>
          <cell r="AJ34">
            <v>232.86922475205546</v>
          </cell>
          <cell r="AK34">
            <v>7883.2353350536323</v>
          </cell>
          <cell r="AL34">
            <v>232.86905860761425</v>
          </cell>
          <cell r="AM34">
            <v>7883.235168909192</v>
          </cell>
          <cell r="AN34">
            <v>7883.235168909192</v>
          </cell>
          <cell r="AO34">
            <v>0</v>
          </cell>
          <cell r="AP34">
            <v>0</v>
          </cell>
          <cell r="AQ34">
            <v>33886.558942039163</v>
          </cell>
          <cell r="AR34">
            <v>556585.51350987505</v>
          </cell>
          <cell r="AS34">
            <v>55378.418613185873</v>
          </cell>
          <cell r="AT34">
            <v>0</v>
          </cell>
          <cell r="AU34">
            <v>38533</v>
          </cell>
          <cell r="AV34" t="str">
            <v>$x$x</v>
          </cell>
        </row>
        <row r="35">
          <cell r="A35" t="str">
            <v>IT013SPONLCURRENT_YEARYTD_Q2</v>
          </cell>
          <cell r="B35" t="str">
            <v>COMPASS RD</v>
          </cell>
          <cell r="C35" t="str">
            <v>5140_Compass_PP</v>
          </cell>
          <cell r="D35" t="str">
            <v>IT013</v>
          </cell>
          <cell r="E35" t="str">
            <v>PT</v>
          </cell>
          <cell r="F35" t="str">
            <v>CR</v>
          </cell>
          <cell r="G35" t="str">
            <v>IT-Compass-CLA-SP-CI</v>
          </cell>
          <cell r="H35" t="str">
            <v>ONL</v>
          </cell>
          <cell r="I35" t="str">
            <v>NSXP</v>
          </cell>
          <cell r="J35" t="str">
            <v>CURRENT_YEAR</v>
          </cell>
          <cell r="K35" t="str">
            <v>Gross</v>
          </cell>
          <cell r="L35" t="str">
            <v>YTD_Q2</v>
          </cell>
          <cell r="M35">
            <v>1352410.2067104648</v>
          </cell>
          <cell r="N35">
            <v>0</v>
          </cell>
          <cell r="O35">
            <v>1868098.8598626168</v>
          </cell>
          <cell r="P35">
            <v>1102010.7966401663</v>
          </cell>
          <cell r="Q35">
            <v>33625.779477527103</v>
          </cell>
          <cell r="R35">
            <v>50503.347973346681</v>
          </cell>
          <cell r="S35">
            <v>35366.401573088486</v>
          </cell>
          <cell r="T35">
            <v>1770957.3135353851</v>
          </cell>
          <cell r="U35">
            <v>0</v>
          </cell>
          <cell r="V35">
            <v>22494.42</v>
          </cell>
          <cell r="W35">
            <v>28142.167872703259</v>
          </cell>
          <cell r="X35">
            <v>119236.79564303183</v>
          </cell>
          <cell r="Y35">
            <v>7368</v>
          </cell>
          <cell r="Z35">
            <v>33292.929493771844</v>
          </cell>
          <cell r="AA35">
            <v>129766.37257303546</v>
          </cell>
          <cell r="AB35">
            <v>8153</v>
          </cell>
          <cell r="AC35">
            <v>14904.541041564486</v>
          </cell>
          <cell r="AD35">
            <v>1032.806581755558</v>
          </cell>
          <cell r="AE35">
            <v>203990.20986406028</v>
          </cell>
          <cell r="AF35">
            <v>708790.64146909572</v>
          </cell>
          <cell r="AG35">
            <v>101995.10493203014</v>
          </cell>
          <cell r="AH35">
            <v>119510.13443133047</v>
          </cell>
          <cell r="AI35">
            <v>219630.90494896178</v>
          </cell>
          <cell r="AJ35">
            <v>85798.31560830932</v>
          </cell>
          <cell r="AK35">
            <v>53032.612377565674</v>
          </cell>
          <cell r="AL35">
            <v>85798.254394066811</v>
          </cell>
          <cell r="AM35">
            <v>50997.55246601507</v>
          </cell>
          <cell r="AN35">
            <v>50997.55246601507</v>
          </cell>
          <cell r="AO35">
            <v>2034.9986973080513</v>
          </cell>
          <cell r="AP35">
            <v>872.14229884630777</v>
          </cell>
          <cell r="AQ35">
            <v>219630.90494896178</v>
          </cell>
          <cell r="AR35">
            <v>1155043.3478034895</v>
          </cell>
          <cell r="AS35">
            <v>171365.22378882367</v>
          </cell>
          <cell r="AT35">
            <v>0</v>
          </cell>
          <cell r="AU35">
            <v>38533</v>
          </cell>
          <cell r="AV35" t="str">
            <v>$x$x</v>
          </cell>
        </row>
        <row r="36">
          <cell r="A36" t="str">
            <v>IT013PPDCCURRENT_YEARYTD_Q2</v>
          </cell>
          <cell r="B36" t="str">
            <v>COMPASS RD</v>
          </cell>
          <cell r="C36" t="str">
            <v>5140_Compass_revol</v>
          </cell>
          <cell r="D36" t="str">
            <v>IT013</v>
          </cell>
          <cell r="E36" t="str">
            <v>PT</v>
          </cell>
          <cell r="F36" t="str">
            <v>CR</v>
          </cell>
          <cell r="G36" t="str">
            <v>IT-Compass-REV-PP-CI</v>
          </cell>
          <cell r="H36" t="str">
            <v>DC</v>
          </cell>
          <cell r="I36" t="str">
            <v>NSXP</v>
          </cell>
          <cell r="J36" t="str">
            <v>CURRENT_YEAR</v>
          </cell>
          <cell r="K36" t="str">
            <v>Gross</v>
          </cell>
          <cell r="L36" t="str">
            <v>YTD_Q2</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38533</v>
          </cell>
          <cell r="AV36" t="str">
            <v>$x$x</v>
          </cell>
        </row>
        <row r="37">
          <cell r="A37" t="str">
            <v>IT013PPIU/GAPEWCURRENT_YEARYTD_Q2</v>
          </cell>
          <cell r="B37" t="str">
            <v>COMPASS RD</v>
          </cell>
          <cell r="C37" t="str">
            <v>5140_Compass_revol</v>
          </cell>
          <cell r="D37" t="str">
            <v>IT013</v>
          </cell>
          <cell r="E37" t="str">
            <v>PT</v>
          </cell>
          <cell r="F37" t="str">
            <v>CR</v>
          </cell>
          <cell r="G37" t="str">
            <v>IT-Compass-REV-PP-CI</v>
          </cell>
          <cell r="H37" t="str">
            <v>IU/GAPEW</v>
          </cell>
          <cell r="I37" t="str">
            <v>NSXP</v>
          </cell>
          <cell r="J37" t="str">
            <v>CURRENT_YEAR</v>
          </cell>
          <cell r="K37" t="str">
            <v>Gross</v>
          </cell>
          <cell r="L37" t="str">
            <v>YTD_Q2</v>
          </cell>
          <cell r="M37">
            <v>3292.9779512195123</v>
          </cell>
          <cell r="N37">
            <v>0</v>
          </cell>
          <cell r="O37">
            <v>120780.94985365856</v>
          </cell>
          <cell r="P37">
            <v>66429.522419512214</v>
          </cell>
          <cell r="Q37">
            <v>0</v>
          </cell>
          <cell r="R37">
            <v>10439.819613658537</v>
          </cell>
          <cell r="S37">
            <v>5799.8997853658548</v>
          </cell>
          <cell r="T37">
            <v>5445.3073170731705</v>
          </cell>
          <cell r="U37">
            <v>0</v>
          </cell>
          <cell r="V37">
            <v>869</v>
          </cell>
          <cell r="W37">
            <v>957.92446728971959</v>
          </cell>
          <cell r="X37">
            <v>18920.26318388449</v>
          </cell>
          <cell r="Y37">
            <v>994</v>
          </cell>
          <cell r="Z37">
            <v>3412.050261370317</v>
          </cell>
          <cell r="AA37">
            <v>30000</v>
          </cell>
          <cell r="AB37">
            <v>1671</v>
          </cell>
          <cell r="AC37">
            <v>279.54071366439763</v>
          </cell>
          <cell r="AD37">
            <v>105.02370219733743</v>
          </cell>
          <cell r="AE37">
            <v>21159.0567727366</v>
          </cell>
          <cell r="AF37">
            <v>112244.1146263235</v>
          </cell>
          <cell r="AG37">
            <v>10579.5283863683</v>
          </cell>
          <cell r="AH37">
            <v>12152.707960812011</v>
          </cell>
          <cell r="AI37">
            <v>22445.493711285591</v>
          </cell>
          <cell r="AJ37">
            <v>9011.1344823832078</v>
          </cell>
          <cell r="AK37">
            <v>5564.0070589931238</v>
          </cell>
          <cell r="AL37">
            <v>9011.1280532386772</v>
          </cell>
          <cell r="AM37">
            <v>5289.7641931841499</v>
          </cell>
          <cell r="AN37">
            <v>5289.7641931841499</v>
          </cell>
          <cell r="AO37">
            <v>274.23643666443962</v>
          </cell>
          <cell r="AP37">
            <v>117.52990142761699</v>
          </cell>
          <cell r="AQ37">
            <v>22445.493711285591</v>
          </cell>
          <cell r="AR37">
            <v>71993.523049360796</v>
          </cell>
          <cell r="AS37">
            <v>21647.013493636157</v>
          </cell>
          <cell r="AT37">
            <v>0</v>
          </cell>
          <cell r="AU37">
            <v>38533</v>
          </cell>
          <cell r="AV37" t="str">
            <v>$x$x</v>
          </cell>
        </row>
        <row r="38">
          <cell r="A38" t="str">
            <v>IT013PPMGCURRENT_YEARYTD_Q2</v>
          </cell>
          <cell r="B38" t="str">
            <v>COMPASS RD</v>
          </cell>
          <cell r="C38" t="str">
            <v>5140_Compass_revol</v>
          </cell>
          <cell r="D38" t="str">
            <v>IT013</v>
          </cell>
          <cell r="E38" t="str">
            <v>PT</v>
          </cell>
          <cell r="F38" t="str">
            <v>CR</v>
          </cell>
          <cell r="G38" t="str">
            <v>IT-Compass-REV-PP-CI</v>
          </cell>
          <cell r="H38" t="str">
            <v>MG</v>
          </cell>
          <cell r="I38" t="str">
            <v>NSXP</v>
          </cell>
          <cell r="J38" t="str">
            <v>CURRENT_YEAR</v>
          </cell>
          <cell r="K38" t="str">
            <v>Gross</v>
          </cell>
          <cell r="L38" t="str">
            <v>YTD_Q2</v>
          </cell>
          <cell r="M38">
            <v>411.62224390243887</v>
          </cell>
          <cell r="N38">
            <v>0</v>
          </cell>
          <cell r="O38">
            <v>15097.618731707313</v>
          </cell>
          <cell r="P38">
            <v>8303.6903024390231</v>
          </cell>
          <cell r="Q38">
            <v>0</v>
          </cell>
          <cell r="R38">
            <v>1304.977451707317</v>
          </cell>
          <cell r="S38">
            <v>724.9874731707315</v>
          </cell>
          <cell r="T38">
            <v>680.66341463414608</v>
          </cell>
          <cell r="U38">
            <v>0</v>
          </cell>
          <cell r="V38">
            <v>0</v>
          </cell>
          <cell r="W38">
            <v>0</v>
          </cell>
          <cell r="X38">
            <v>3135.5114109859969</v>
          </cell>
          <cell r="Y38">
            <v>157</v>
          </cell>
          <cell r="Z38">
            <v>1308.1199999999999</v>
          </cell>
          <cell r="AA38">
            <v>5000</v>
          </cell>
          <cell r="AB38">
            <v>315</v>
          </cell>
          <cell r="AC38">
            <v>47.565209657407081</v>
          </cell>
          <cell r="AD38">
            <v>5.9666738679861959</v>
          </cell>
          <cell r="AE38">
            <v>1211.8789543019388</v>
          </cell>
          <cell r="AF38">
            <v>14150.538249750034</v>
          </cell>
          <cell r="AG38">
            <v>605.93947715096942</v>
          </cell>
          <cell r="AH38">
            <v>690.4274320743109</v>
          </cell>
          <cell r="AI38">
            <v>1302.3335830932665</v>
          </cell>
          <cell r="AJ38">
            <v>8.9496668098471055</v>
          </cell>
          <cell r="AK38">
            <v>302.96974496077405</v>
          </cell>
          <cell r="AL38">
            <v>8.9496604245577132</v>
          </cell>
          <cell r="AM38">
            <v>302.96973857548471</v>
          </cell>
          <cell r="AN38">
            <v>302.96973857548471</v>
          </cell>
          <cell r="AO38">
            <v>0</v>
          </cell>
          <cell r="AP38">
            <v>0</v>
          </cell>
          <cell r="AQ38">
            <v>1302.3335830932665</v>
          </cell>
          <cell r="AR38">
            <v>8606.6600410145074</v>
          </cell>
          <cell r="AS38">
            <v>2332.9346634535332</v>
          </cell>
          <cell r="AT38">
            <v>0</v>
          </cell>
          <cell r="AU38">
            <v>38533</v>
          </cell>
          <cell r="AV38" t="str">
            <v>$x$x</v>
          </cell>
        </row>
        <row r="39">
          <cell r="A39" t="str">
            <v>IT013PPONLCURRENT_YEARYTD_Q2</v>
          </cell>
          <cell r="B39" t="str">
            <v>COMPASS RD</v>
          </cell>
          <cell r="C39" t="str">
            <v>5140_Compass_revol</v>
          </cell>
          <cell r="D39" t="str">
            <v>IT013</v>
          </cell>
          <cell r="E39" t="str">
            <v>PT</v>
          </cell>
          <cell r="F39" t="str">
            <v>CR</v>
          </cell>
          <cell r="G39" t="str">
            <v>IT-Compass-REV-PP-CI</v>
          </cell>
          <cell r="H39" t="str">
            <v>ONL</v>
          </cell>
          <cell r="I39" t="str">
            <v>NSXP</v>
          </cell>
          <cell r="J39" t="str">
            <v>CURRENT_YEAR</v>
          </cell>
          <cell r="K39" t="str">
            <v>Gross</v>
          </cell>
          <cell r="L39" t="str">
            <v>YTD_Q2</v>
          </cell>
          <cell r="M39">
            <v>1138.0144390243902</v>
          </cell>
          <cell r="N39">
            <v>0</v>
          </cell>
          <cell r="O39">
            <v>41740.475317073171</v>
          </cell>
          <cell r="P39">
            <v>22957.261424390246</v>
          </cell>
          <cell r="Q39">
            <v>0</v>
          </cell>
          <cell r="R39">
            <v>3607.8788370731713</v>
          </cell>
          <cell r="S39">
            <v>2004.3771317073169</v>
          </cell>
          <cell r="T39">
            <v>1881.8341463414631</v>
          </cell>
          <cell r="U39">
            <v>0</v>
          </cell>
          <cell r="V39">
            <v>1433.07</v>
          </cell>
          <cell r="W39">
            <v>324.17740878304568</v>
          </cell>
          <cell r="X39">
            <v>6414.2529317168737</v>
          </cell>
          <cell r="Y39">
            <v>337</v>
          </cell>
          <cell r="Z39">
            <v>0</v>
          </cell>
          <cell r="AA39">
            <v>12000</v>
          </cell>
          <cell r="AB39">
            <v>600</v>
          </cell>
          <cell r="AC39">
            <v>98.066300238666031</v>
          </cell>
          <cell r="AD39">
            <v>28.188694118345584</v>
          </cell>
          <cell r="AE39">
            <v>5567.5648573239469</v>
          </cell>
          <cell r="AF39">
            <v>38624.932626820941</v>
          </cell>
          <cell r="AG39">
            <v>2783.7824286619734</v>
          </cell>
          <cell r="AH39">
            <v>3261.8252856220292</v>
          </cell>
          <cell r="AI39">
            <v>5994.4509532637867</v>
          </cell>
          <cell r="AJ39">
            <v>2341.7186889348477</v>
          </cell>
          <cell r="AK39">
            <v>1447.4347036663255</v>
          </cell>
          <cell r="AL39">
            <v>2341.7170181965039</v>
          </cell>
          <cell r="AM39">
            <v>1391.8912143309867</v>
          </cell>
          <cell r="AN39">
            <v>1391.8912143309867</v>
          </cell>
          <cell r="AO39">
            <v>55.541818596993743</v>
          </cell>
          <cell r="AP39">
            <v>23.803636541568746</v>
          </cell>
          <cell r="AQ39">
            <v>5994.4509532637867</v>
          </cell>
          <cell r="AR39">
            <v>24404.694457318226</v>
          </cell>
          <cell r="AS39">
            <v>7027.9508196530433</v>
          </cell>
          <cell r="AT39">
            <v>0</v>
          </cell>
          <cell r="AU39">
            <v>38533</v>
          </cell>
          <cell r="AV39" t="str">
            <v>$x$x</v>
          </cell>
        </row>
        <row r="40">
          <cell r="A40" t="str">
            <v>IT014PPDCCURRENT_YEARYTD_Q2</v>
          </cell>
          <cell r="B40" t="str">
            <v>Consel Rev</v>
          </cell>
          <cell r="C40" t="str">
            <v>5116_Consel_Rev</v>
          </cell>
          <cell r="D40" t="str">
            <v>IT014</v>
          </cell>
          <cell r="E40" t="str">
            <v>PT</v>
          </cell>
          <cell r="F40" t="str">
            <v>CR</v>
          </cell>
          <cell r="G40" t="str">
            <v>IT-Consel-CLA-PP-CI</v>
          </cell>
          <cell r="H40" t="str">
            <v>DC</v>
          </cell>
          <cell r="I40" t="str">
            <v>NSXP</v>
          </cell>
          <cell r="J40" t="str">
            <v>CURRENT_YEAR</v>
          </cell>
          <cell r="K40" t="str">
            <v>Gross</v>
          </cell>
          <cell r="L40" t="str">
            <v>YTD_Q2</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38533</v>
          </cell>
          <cell r="AV40" t="str">
            <v>$x$x</v>
          </cell>
        </row>
        <row r="41">
          <cell r="A41" t="str">
            <v>IT014PPIU/GAPEWCURRENT_YEARYTD_Q2</v>
          </cell>
          <cell r="B41" t="str">
            <v>Consel Rev</v>
          </cell>
          <cell r="C41" t="str">
            <v>5116_Consel_Rev</v>
          </cell>
          <cell r="D41" t="str">
            <v>IT014</v>
          </cell>
          <cell r="E41" t="str">
            <v>PT</v>
          </cell>
          <cell r="F41" t="str">
            <v>CR</v>
          </cell>
          <cell r="G41" t="str">
            <v>IT-Consel-CLA-PP-CI</v>
          </cell>
          <cell r="H41" t="str">
            <v>IU/GAPEW</v>
          </cell>
          <cell r="I41" t="str">
            <v>NSXP</v>
          </cell>
          <cell r="J41" t="str">
            <v>CURRENT_YEAR</v>
          </cell>
          <cell r="K41" t="str">
            <v>Gross</v>
          </cell>
          <cell r="L41" t="str">
            <v>YTD_Q2</v>
          </cell>
          <cell r="M41">
            <v>2919.4487742574602</v>
          </cell>
          <cell r="N41">
            <v>0</v>
          </cell>
          <cell r="O41">
            <v>143002.23075156339</v>
          </cell>
          <cell r="P41">
            <v>107073.90100850673</v>
          </cell>
          <cell r="Q41">
            <v>0</v>
          </cell>
          <cell r="R41">
            <v>15435.431031337052</v>
          </cell>
          <cell r="S41">
            <v>7095.2640310028355</v>
          </cell>
          <cell r="T41">
            <v>3181.5347503709331</v>
          </cell>
          <cell r="U41">
            <v>0</v>
          </cell>
          <cell r="V41">
            <v>3512.94</v>
          </cell>
          <cell r="W41">
            <v>5746.3551401869154</v>
          </cell>
          <cell r="X41">
            <v>12000</v>
          </cell>
          <cell r="Y41">
            <v>887</v>
          </cell>
          <cell r="Z41">
            <v>3419.532710280374</v>
          </cell>
          <cell r="AA41">
            <v>12189</v>
          </cell>
          <cell r="AB41">
            <v>780</v>
          </cell>
          <cell r="AC41">
            <v>176.70059350680597</v>
          </cell>
          <cell r="AD41">
            <v>0</v>
          </cell>
          <cell r="AE41">
            <v>12044.131728016633</v>
          </cell>
          <cell r="AF41">
            <v>141905.28062005673</v>
          </cell>
          <cell r="AG41">
            <v>0</v>
          </cell>
          <cell r="AH41">
            <v>0</v>
          </cell>
          <cell r="AI41">
            <v>0</v>
          </cell>
          <cell r="AJ41">
            <v>9718.0998470738832</v>
          </cell>
          <cell r="AK41">
            <v>9033.0987960124748</v>
          </cell>
          <cell r="AL41">
            <v>9718.0998470738832</v>
          </cell>
          <cell r="AM41">
            <v>9033.0987960124748</v>
          </cell>
          <cell r="AN41">
            <v>3011.0329320041583</v>
          </cell>
          <cell r="AO41">
            <v>0</v>
          </cell>
          <cell r="AP41">
            <v>0</v>
          </cell>
          <cell r="AQ41">
            <v>0</v>
          </cell>
          <cell r="AR41">
            <v>116106.99980451919</v>
          </cell>
          <cell r="AS41">
            <v>25541.727994344044</v>
          </cell>
          <cell r="AT41">
            <v>0</v>
          </cell>
          <cell r="AU41">
            <v>38533</v>
          </cell>
          <cell r="AV41" t="str">
            <v>$x$x</v>
          </cell>
        </row>
        <row r="42">
          <cell r="A42" t="str">
            <v>IT014PPMGCURRENT_YEARYTD_Q2</v>
          </cell>
          <cell r="B42" t="str">
            <v>Consel Rev</v>
          </cell>
          <cell r="C42" t="str">
            <v>5116_Consel_Rev</v>
          </cell>
          <cell r="D42" t="str">
            <v>IT014</v>
          </cell>
          <cell r="E42" t="str">
            <v>PT</v>
          </cell>
          <cell r="F42" t="str">
            <v>CR</v>
          </cell>
          <cell r="G42" t="str">
            <v>IT-Consel-CLA-PP-CI</v>
          </cell>
          <cell r="H42" t="str">
            <v>MG</v>
          </cell>
          <cell r="I42" t="str">
            <v>NSXP</v>
          </cell>
          <cell r="J42" t="str">
            <v>CURRENT_YEAR</v>
          </cell>
          <cell r="K42" t="str">
            <v>Gross</v>
          </cell>
          <cell r="L42" t="str">
            <v>YTD_Q2</v>
          </cell>
          <cell r="M42">
            <v>73.948695940194185</v>
          </cell>
          <cell r="N42">
            <v>0</v>
          </cell>
          <cell r="O42">
            <v>3743.9584310353175</v>
          </cell>
          <cell r="P42">
            <v>2813.0847999105181</v>
          </cell>
          <cell r="Q42">
            <v>0</v>
          </cell>
          <cell r="R42">
            <v>394.34289480325469</v>
          </cell>
          <cell r="S42">
            <v>185.33475745908297</v>
          </cell>
          <cell r="T42">
            <v>82.20796817560975</v>
          </cell>
          <cell r="U42">
            <v>0</v>
          </cell>
          <cell r="V42">
            <v>0</v>
          </cell>
          <cell r="W42">
            <v>0</v>
          </cell>
          <cell r="X42">
            <v>1239.4053467592198</v>
          </cell>
          <cell r="Y42">
            <v>62</v>
          </cell>
          <cell r="Z42">
            <v>0</v>
          </cell>
          <cell r="AA42">
            <v>1014.2351877026529</v>
          </cell>
          <cell r="AB42">
            <v>51</v>
          </cell>
          <cell r="AC42">
            <v>10.824733167448658</v>
          </cell>
          <cell r="AD42">
            <v>0</v>
          </cell>
          <cell r="AE42">
            <v>589.9315988510624</v>
          </cell>
          <cell r="AF42">
            <v>3706.6951491816594</v>
          </cell>
          <cell r="AG42">
            <v>0</v>
          </cell>
          <cell r="AH42">
            <v>0</v>
          </cell>
          <cell r="AI42">
            <v>0</v>
          </cell>
          <cell r="AJ42">
            <v>1.5673564896212966E-2</v>
          </cell>
          <cell r="AK42">
            <v>442.46437270319302</v>
          </cell>
          <cell r="AL42">
            <v>0</v>
          </cell>
          <cell r="AM42">
            <v>442.44869913829677</v>
          </cell>
          <cell r="AN42">
            <v>147.48289971276563</v>
          </cell>
          <cell r="AO42">
            <v>0</v>
          </cell>
          <cell r="AP42">
            <v>0</v>
          </cell>
          <cell r="AQ42">
            <v>0</v>
          </cell>
          <cell r="AR42">
            <v>3255.533499048815</v>
          </cell>
          <cell r="AS42">
            <v>727.16055197510332</v>
          </cell>
          <cell r="AT42">
            <v>0</v>
          </cell>
          <cell r="AU42">
            <v>38533</v>
          </cell>
          <cell r="AV42" t="str">
            <v>$x$x</v>
          </cell>
        </row>
        <row r="43">
          <cell r="A43" t="str">
            <v>IT014PPONLCURRENT_YEARYTD_Q2</v>
          </cell>
          <cell r="B43" t="str">
            <v>Consel Rev</v>
          </cell>
          <cell r="C43" t="str">
            <v>5116_Consel_Rev</v>
          </cell>
          <cell r="D43" t="str">
            <v>IT014</v>
          </cell>
          <cell r="E43" t="str">
            <v>PT</v>
          </cell>
          <cell r="F43" t="str">
            <v>CR</v>
          </cell>
          <cell r="G43" t="str">
            <v>IT-Consel-CLA-PP-CI</v>
          </cell>
          <cell r="H43" t="str">
            <v>ONL</v>
          </cell>
          <cell r="I43" t="str">
            <v>NSXP</v>
          </cell>
          <cell r="J43" t="str">
            <v>CURRENT_YEAR</v>
          </cell>
          <cell r="K43" t="str">
            <v>Gross</v>
          </cell>
          <cell r="L43" t="str">
            <v>YTD_Q2</v>
          </cell>
          <cell r="M43">
            <v>406.71782767106799</v>
          </cell>
          <cell r="N43">
            <v>0</v>
          </cell>
          <cell r="O43">
            <v>20192.877515156295</v>
          </cell>
          <cell r="P43">
            <v>15141.283393266887</v>
          </cell>
          <cell r="Q43">
            <v>0</v>
          </cell>
          <cell r="R43">
            <v>2157.8506265322503</v>
          </cell>
          <cell r="S43">
            <v>1000.949007882205</v>
          </cell>
          <cell r="T43">
            <v>446.83415651707315</v>
          </cell>
          <cell r="U43">
            <v>0</v>
          </cell>
          <cell r="V43">
            <v>100</v>
          </cell>
          <cell r="W43">
            <v>0</v>
          </cell>
          <cell r="X43">
            <v>6814.5679087042708</v>
          </cell>
          <cell r="Y43">
            <v>341</v>
          </cell>
          <cell r="Z43">
            <v>0</v>
          </cell>
          <cell r="AA43">
            <v>6046.8989474337995</v>
          </cell>
          <cell r="AB43">
            <v>302</v>
          </cell>
          <cell r="AC43">
            <v>61.790459937933981</v>
          </cell>
          <cell r="AD43">
            <v>0</v>
          </cell>
          <cell r="AE43">
            <v>2621.1375798373497</v>
          </cell>
          <cell r="AF43">
            <v>20018.980157644099</v>
          </cell>
          <cell r="AG43">
            <v>0</v>
          </cell>
          <cell r="AH43">
            <v>0</v>
          </cell>
          <cell r="AI43">
            <v>0</v>
          </cell>
          <cell r="AJ43">
            <v>-0.19527280131936547</v>
          </cell>
          <cell r="AK43">
            <v>1965.6579120766933</v>
          </cell>
          <cell r="AL43">
            <v>0</v>
          </cell>
          <cell r="AM43">
            <v>1965.8531848780126</v>
          </cell>
          <cell r="AN43">
            <v>655.28439495933731</v>
          </cell>
          <cell r="AO43">
            <v>0</v>
          </cell>
          <cell r="AP43">
            <v>0</v>
          </cell>
          <cell r="AQ43">
            <v>0</v>
          </cell>
          <cell r="AR43">
            <v>17107.136578144899</v>
          </cell>
          <cell r="AS43">
            <v>3814.0840293737924</v>
          </cell>
          <cell r="AT43">
            <v>0</v>
          </cell>
          <cell r="AU43">
            <v>38533</v>
          </cell>
          <cell r="AV43" t="str">
            <v>$x$x</v>
          </cell>
        </row>
        <row r="44">
          <cell r="A44" t="str">
            <v>IT014SPDCCURRENT_YEARYTD_Q2</v>
          </cell>
          <cell r="B44" t="str">
            <v>Consel</v>
          </cell>
          <cell r="C44" t="str">
            <v>5114_Consel_ A&amp;A</v>
          </cell>
          <cell r="D44" t="str">
            <v>IT014</v>
          </cell>
          <cell r="E44" t="str">
            <v>PT</v>
          </cell>
          <cell r="F44" t="str">
            <v>CR</v>
          </cell>
          <cell r="G44" t="str">
            <v>IT-Consel-CLA-SP-CI</v>
          </cell>
          <cell r="H44" t="str">
            <v>DC</v>
          </cell>
          <cell r="I44" t="str">
            <v>NSXP</v>
          </cell>
          <cell r="J44" t="str">
            <v>CURRENT_YEAR</v>
          </cell>
          <cell r="K44" t="str">
            <v>Gross</v>
          </cell>
          <cell r="L44" t="str">
            <v>YTD_Q2</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38533</v>
          </cell>
          <cell r="AV44" t="str">
            <v>$x$x</v>
          </cell>
        </row>
        <row r="45">
          <cell r="A45" t="str">
            <v>IT014SPIU/GAPEWCURRENT_YEARYTD_Q2</v>
          </cell>
          <cell r="B45" t="str">
            <v>Consel</v>
          </cell>
          <cell r="C45" t="str">
            <v>5114_Consel_ A&amp;A</v>
          </cell>
          <cell r="D45" t="str">
            <v>IT014</v>
          </cell>
          <cell r="E45" t="str">
            <v>PT</v>
          </cell>
          <cell r="F45" t="str">
            <v>CR</v>
          </cell>
          <cell r="G45" t="str">
            <v>IT-Consel-CLA-SP-CI</v>
          </cell>
          <cell r="H45" t="str">
            <v>IU/GAPEW</v>
          </cell>
          <cell r="I45" t="str">
            <v>NSXP</v>
          </cell>
          <cell r="J45" t="str">
            <v>CURRENT_YEAR</v>
          </cell>
          <cell r="K45" t="str">
            <v>Gross</v>
          </cell>
          <cell r="L45" t="str">
            <v>YTD_Q2</v>
          </cell>
          <cell r="M45">
            <v>285406.9954023473</v>
          </cell>
          <cell r="N45">
            <v>0</v>
          </cell>
          <cell r="O45">
            <v>681981.07041353581</v>
          </cell>
          <cell r="P45">
            <v>504081.96715725033</v>
          </cell>
          <cell r="Q45">
            <v>12275.659267443645</v>
          </cell>
          <cell r="R45">
            <v>11800.075173896495</v>
          </cell>
          <cell r="S45">
            <v>17108.886863415402</v>
          </cell>
          <cell r="T45">
            <v>350989.47536573402</v>
          </cell>
          <cell r="U45">
            <v>0</v>
          </cell>
          <cell r="V45">
            <v>1307.4000000000001</v>
          </cell>
          <cell r="W45">
            <v>7657.0639725299661</v>
          </cell>
          <cell r="X45">
            <v>103916.6315577115</v>
          </cell>
          <cell r="Y45">
            <v>5579</v>
          </cell>
          <cell r="Z45">
            <v>6962.2581869158894</v>
          </cell>
          <cell r="AA45">
            <v>93277.053676189666</v>
          </cell>
          <cell r="AB45">
            <v>5012</v>
          </cell>
          <cell r="AC45">
            <v>3676.6580129137437</v>
          </cell>
          <cell r="AD45">
            <v>0</v>
          </cell>
          <cell r="AE45">
            <v>85402.643668192846</v>
          </cell>
          <cell r="AF45">
            <v>340049.66792126076</v>
          </cell>
          <cell r="AG45">
            <v>0</v>
          </cell>
          <cell r="AH45">
            <v>0</v>
          </cell>
          <cell r="AI45">
            <v>0</v>
          </cell>
          <cell r="AJ45">
            <v>97369.499411784403</v>
          </cell>
          <cell r="AK45">
            <v>72689.951612434626</v>
          </cell>
          <cell r="AL45">
            <v>88731.64700868458</v>
          </cell>
          <cell r="AM45">
            <v>64052.099209334803</v>
          </cell>
          <cell r="AN45">
            <v>21350.544458858058</v>
          </cell>
          <cell r="AO45">
            <v>0</v>
          </cell>
          <cell r="AP45">
            <v>0</v>
          </cell>
          <cell r="AQ45">
            <v>0</v>
          </cell>
          <cell r="AR45">
            <v>568134.0663665852</v>
          </cell>
          <cell r="AS45">
            <v>62535.165763613593</v>
          </cell>
          <cell r="AT45">
            <v>0</v>
          </cell>
          <cell r="AU45">
            <v>38533</v>
          </cell>
          <cell r="AV45" t="str">
            <v>$x$x</v>
          </cell>
        </row>
        <row r="46">
          <cell r="A46" t="str">
            <v>IT014SPMGCURRENT_YEARYTD_Q2</v>
          </cell>
          <cell r="B46" t="str">
            <v>Consel</v>
          </cell>
          <cell r="C46" t="str">
            <v>5114_Consel_ A&amp;A</v>
          </cell>
          <cell r="D46" t="str">
            <v>IT014</v>
          </cell>
          <cell r="E46" t="str">
            <v>PT</v>
          </cell>
          <cell r="F46" t="str">
            <v>CR</v>
          </cell>
          <cell r="G46" t="str">
            <v>IT-Consel-CLA-SP-CI</v>
          </cell>
          <cell r="H46" t="str">
            <v>MG</v>
          </cell>
          <cell r="I46" t="str">
            <v>NSXP</v>
          </cell>
          <cell r="J46" t="str">
            <v>CURRENT_YEAR</v>
          </cell>
          <cell r="K46" t="str">
            <v>Gross</v>
          </cell>
          <cell r="L46" t="str">
            <v>YTD_Q2</v>
          </cell>
          <cell r="M46">
            <v>22355.548724540047</v>
          </cell>
          <cell r="N46">
            <v>0</v>
          </cell>
          <cell r="O46">
            <v>58505.498757951231</v>
          </cell>
          <cell r="P46">
            <v>42304.26881452409</v>
          </cell>
          <cell r="Q46">
            <v>1053.0989776431225</v>
          </cell>
          <cell r="R46">
            <v>819.22259697836967</v>
          </cell>
          <cell r="S46">
            <v>1300.7258044685386</v>
          </cell>
          <cell r="T46">
            <v>29796.860581351873</v>
          </cell>
          <cell r="U46">
            <v>0</v>
          </cell>
          <cell r="V46">
            <v>0</v>
          </cell>
          <cell r="W46">
            <v>0</v>
          </cell>
          <cell r="X46">
            <v>7672.380573533319</v>
          </cell>
          <cell r="Y46">
            <v>383</v>
          </cell>
          <cell r="Z46">
            <v>353.47</v>
          </cell>
          <cell r="AA46">
            <v>9199.5244409817733</v>
          </cell>
          <cell r="AB46">
            <v>478</v>
          </cell>
          <cell r="AC46">
            <v>301.43576346436441</v>
          </cell>
          <cell r="AD46">
            <v>0</v>
          </cell>
          <cell r="AE46">
            <v>3912.6926035412039</v>
          </cell>
          <cell r="AF46">
            <v>26021.191499455806</v>
          </cell>
          <cell r="AG46">
            <v>0</v>
          </cell>
          <cell r="AH46">
            <v>0</v>
          </cell>
          <cell r="AI46">
            <v>0</v>
          </cell>
          <cell r="AJ46">
            <v>6981.9576782873701</v>
          </cell>
          <cell r="AK46">
            <v>3553.9035541873604</v>
          </cell>
          <cell r="AL46">
            <v>6362.5735767559127</v>
          </cell>
          <cell r="AM46">
            <v>2934.5194526559026</v>
          </cell>
          <cell r="AN46">
            <v>978.17315088530097</v>
          </cell>
          <cell r="AO46">
            <v>0</v>
          </cell>
          <cell r="AP46">
            <v>0</v>
          </cell>
          <cell r="AQ46">
            <v>0</v>
          </cell>
          <cell r="AR46">
            <v>45238.788267179996</v>
          </cell>
          <cell r="AS46">
            <v>4151.2205299753314</v>
          </cell>
          <cell r="AT46">
            <v>0</v>
          </cell>
          <cell r="AU46">
            <v>38533</v>
          </cell>
          <cell r="AV46" t="str">
            <v>$x$x</v>
          </cell>
        </row>
        <row r="47">
          <cell r="A47" t="str">
            <v>IT014SPONLCURRENT_YEARYTD_Q2</v>
          </cell>
          <cell r="B47" t="str">
            <v>Consel</v>
          </cell>
          <cell r="C47" t="str">
            <v>5114_Consel_ A&amp;A</v>
          </cell>
          <cell r="D47" t="str">
            <v>IT014</v>
          </cell>
          <cell r="E47" t="str">
            <v>PT</v>
          </cell>
          <cell r="F47" t="str">
            <v>CR</v>
          </cell>
          <cell r="G47" t="str">
            <v>IT-Consel-CLA-SP-CI</v>
          </cell>
          <cell r="H47" t="str">
            <v>ONL</v>
          </cell>
          <cell r="I47" t="str">
            <v>NSXP</v>
          </cell>
          <cell r="J47" t="str">
            <v>CURRENT_YEAR</v>
          </cell>
          <cell r="K47" t="str">
            <v>Gross</v>
          </cell>
          <cell r="L47" t="str">
            <v>YTD_Q2</v>
          </cell>
          <cell r="M47">
            <v>214523.88850772192</v>
          </cell>
          <cell r="N47">
            <v>0</v>
          </cell>
          <cell r="O47">
            <v>485049.02102604881</v>
          </cell>
          <cell r="P47">
            <v>358226.71418831148</v>
          </cell>
          <cell r="Q47">
            <v>8730.8823784688757</v>
          </cell>
          <cell r="R47">
            <v>9087.6683095419103</v>
          </cell>
          <cell r="S47">
            <v>12810.552740949459</v>
          </cell>
          <cell r="T47">
            <v>258329.4095852949</v>
          </cell>
          <cell r="U47">
            <v>0</v>
          </cell>
          <cell r="V47">
            <v>337.4</v>
          </cell>
          <cell r="W47">
            <v>5109.4682270091143</v>
          </cell>
          <cell r="X47">
            <v>78541.910170022602</v>
          </cell>
          <cell r="Y47">
            <v>4183</v>
          </cell>
          <cell r="Z47">
            <v>2766.0859237779623</v>
          </cell>
          <cell r="AA47">
            <v>65811.385165954634</v>
          </cell>
          <cell r="AB47">
            <v>3429</v>
          </cell>
          <cell r="AC47">
            <v>2712.6486139577569</v>
          </cell>
          <cell r="AD47">
            <v>0</v>
          </cell>
          <cell r="AE47">
            <v>70590.838252460962</v>
          </cell>
          <cell r="AF47">
            <v>256274.71312226675</v>
          </cell>
          <cell r="AG47">
            <v>0</v>
          </cell>
          <cell r="AH47">
            <v>0</v>
          </cell>
          <cell r="AI47">
            <v>0</v>
          </cell>
          <cell r="AJ47">
            <v>82580.049323446889</v>
          </cell>
          <cell r="AK47">
            <v>60268.977972805304</v>
          </cell>
          <cell r="AL47">
            <v>75254.200039987307</v>
          </cell>
          <cell r="AM47">
            <v>52943.128689345722</v>
          </cell>
          <cell r="AN47">
            <v>17647.709563115241</v>
          </cell>
          <cell r="AO47">
            <v>0</v>
          </cell>
          <cell r="AP47">
            <v>0</v>
          </cell>
          <cell r="AQ47">
            <v>0</v>
          </cell>
          <cell r="AR47">
            <v>411169.84287765721</v>
          </cell>
          <cell r="AS47">
            <v>48276.812992075487</v>
          </cell>
          <cell r="AT47">
            <v>0</v>
          </cell>
          <cell r="AU47">
            <v>38533</v>
          </cell>
          <cell r="AV47" t="str">
            <v>$x$x</v>
          </cell>
        </row>
        <row r="48">
          <cell r="A48" t="str">
            <v>IT017PPDCCURRENT_YEARYTD_Q2</v>
          </cell>
          <cell r="B48" t="str">
            <v>Micos</v>
          </cell>
          <cell r="C48" t="str">
            <v>5251_MICOS_Mutui</v>
          </cell>
          <cell r="D48" t="str">
            <v>IT017</v>
          </cell>
          <cell r="E48" t="str">
            <v>PT</v>
          </cell>
          <cell r="F48" t="str">
            <v>CR</v>
          </cell>
          <cell r="G48" t="str">
            <v>IT-MICOS-IMM-PP-CI</v>
          </cell>
          <cell r="H48" t="str">
            <v>DC</v>
          </cell>
          <cell r="I48" t="str">
            <v>NSXP</v>
          </cell>
          <cell r="J48" t="str">
            <v>CURRENT_YEAR</v>
          </cell>
          <cell r="K48" t="str">
            <v>Gross</v>
          </cell>
          <cell r="L48" t="str">
            <v>YTD_Q2</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38533</v>
          </cell>
          <cell r="AV48" t="str">
            <v>$x$x</v>
          </cell>
        </row>
        <row r="49">
          <cell r="A49" t="str">
            <v>IT017PPIU/GAPEWCURRENT_YEARYTD_Q2</v>
          </cell>
          <cell r="B49" t="str">
            <v>Micos</v>
          </cell>
          <cell r="C49" t="str">
            <v>5251_MICOS_Mutui</v>
          </cell>
          <cell r="D49" t="str">
            <v>IT017</v>
          </cell>
          <cell r="E49" t="str">
            <v>PT</v>
          </cell>
          <cell r="F49" t="str">
            <v>CR</v>
          </cell>
          <cell r="G49" t="str">
            <v>IT-MICOS-IMM-PP-CI</v>
          </cell>
          <cell r="H49" t="str">
            <v>IU/GAPEW</v>
          </cell>
          <cell r="I49" t="str">
            <v>NSXP</v>
          </cell>
          <cell r="J49" t="str">
            <v>CURRENT_YEAR</v>
          </cell>
          <cell r="K49" t="str">
            <v>Gross</v>
          </cell>
          <cell r="L49" t="str">
            <v>YTD_Q2</v>
          </cell>
          <cell r="M49">
            <v>4346.3414634146347</v>
          </cell>
          <cell r="N49">
            <v>0</v>
          </cell>
          <cell r="O49">
            <v>92990.114634146332</v>
          </cell>
          <cell r="P49">
            <v>31122.541792682925</v>
          </cell>
          <cell r="Q49">
            <v>0</v>
          </cell>
          <cell r="R49">
            <v>8404.8062707317058</v>
          </cell>
          <cell r="S49">
            <v>4518.713048780487</v>
          </cell>
          <cell r="T49">
            <v>5795.1219512195139</v>
          </cell>
          <cell r="U49">
            <v>0</v>
          </cell>
          <cell r="V49">
            <v>3306.51</v>
          </cell>
          <cell r="W49">
            <v>2723.1258974252551</v>
          </cell>
          <cell r="X49">
            <v>42500</v>
          </cell>
          <cell r="Y49">
            <v>2261</v>
          </cell>
          <cell r="Z49">
            <v>10200.778280373832</v>
          </cell>
          <cell r="AA49">
            <v>94918.145921685878</v>
          </cell>
          <cell r="AB49">
            <v>5256</v>
          </cell>
          <cell r="AC49">
            <v>725.93021889450881</v>
          </cell>
          <cell r="AD49">
            <v>154.01847221895568</v>
          </cell>
          <cell r="AE49">
            <v>-17976.105051593615</v>
          </cell>
          <cell r="AF49">
            <v>90374.260975609737</v>
          </cell>
          <cell r="AG49">
            <v>-17976.105051593615</v>
          </cell>
          <cell r="AH49">
            <v>17822.086579374642</v>
          </cell>
          <cell r="AI49">
            <v>0</v>
          </cell>
          <cell r="AJ49">
            <v>8911.0873729245614</v>
          </cell>
          <cell r="AK49">
            <v>-1.7649881556280889E-11</v>
          </cell>
          <cell r="AL49">
            <v>8911.0873729245614</v>
          </cell>
          <cell r="AM49">
            <v>0</v>
          </cell>
          <cell r="AN49">
            <v>0</v>
          </cell>
          <cell r="AO49">
            <v>0</v>
          </cell>
          <cell r="AP49">
            <v>0</v>
          </cell>
          <cell r="AQ49">
            <v>89053.636939024407</v>
          </cell>
          <cell r="AR49">
            <v>31122.541792682925</v>
          </cell>
          <cell r="AS49">
            <v>12923.519319512194</v>
          </cell>
          <cell r="AT49">
            <v>0</v>
          </cell>
          <cell r="AU49">
            <v>38533</v>
          </cell>
          <cell r="AV49" t="str">
            <v>$x$x</v>
          </cell>
        </row>
        <row r="50">
          <cell r="A50" t="str">
            <v>IT017PPMGCURRENT_YEARYTD_Q2</v>
          </cell>
          <cell r="B50" t="str">
            <v>Micos</v>
          </cell>
          <cell r="C50" t="str">
            <v>5251_MICOS_Mutui</v>
          </cell>
          <cell r="D50" t="str">
            <v>IT017</v>
          </cell>
          <cell r="E50" t="str">
            <v>PT</v>
          </cell>
          <cell r="F50" t="str">
            <v>CR</v>
          </cell>
          <cell r="G50" t="str">
            <v>IT-MICOS-IMM-PP-CI</v>
          </cell>
          <cell r="H50" t="str">
            <v>MG</v>
          </cell>
          <cell r="I50" t="str">
            <v>NSXP</v>
          </cell>
          <cell r="J50" t="str">
            <v>CURRENT_YEAR</v>
          </cell>
          <cell r="K50" t="str">
            <v>Gross</v>
          </cell>
          <cell r="L50" t="str">
            <v>YTD_Q2</v>
          </cell>
          <cell r="M50">
            <v>985.17073170731726</v>
          </cell>
          <cell r="N50">
            <v>0</v>
          </cell>
          <cell r="O50">
            <v>21077.759317073174</v>
          </cell>
          <cell r="P50">
            <v>7054.4428063414653</v>
          </cell>
          <cell r="Q50">
            <v>0</v>
          </cell>
          <cell r="R50">
            <v>1905.0894213658539</v>
          </cell>
          <cell r="S50">
            <v>1024.2416243902442</v>
          </cell>
          <cell r="T50">
            <v>1313.5609756097565</v>
          </cell>
          <cell r="U50">
            <v>0</v>
          </cell>
          <cell r="V50">
            <v>0</v>
          </cell>
          <cell r="W50">
            <v>0</v>
          </cell>
          <cell r="X50">
            <v>12880.4031199815</v>
          </cell>
          <cell r="Y50">
            <v>644</v>
          </cell>
          <cell r="Z50">
            <v>49154.086750014598</v>
          </cell>
          <cell r="AA50">
            <v>-18500.739524919594</v>
          </cell>
          <cell r="AB50">
            <v>1533</v>
          </cell>
          <cell r="AC50">
            <v>207.44897194839271</v>
          </cell>
          <cell r="AD50">
            <v>24.975241633251169</v>
          </cell>
          <cell r="AE50">
            <v>-7688.8999120919425</v>
          </cell>
          <cell r="AF50">
            <v>20484.832487804881</v>
          </cell>
          <cell r="AG50">
            <v>-7688.8999120919425</v>
          </cell>
          <cell r="AH50">
            <v>2889.9839890362373</v>
          </cell>
          <cell r="AI50">
            <v>0</v>
          </cell>
          <cell r="AJ50">
            <v>1444.9919945181186</v>
          </cell>
          <cell r="AK50">
            <v>1.0913936421275139E-11</v>
          </cell>
          <cell r="AL50">
            <v>1444.9919945181186</v>
          </cell>
          <cell r="AM50">
            <v>0</v>
          </cell>
          <cell r="AN50">
            <v>0</v>
          </cell>
          <cell r="AO50">
            <v>0</v>
          </cell>
          <cell r="AP50">
            <v>-4773.940681422464</v>
          </cell>
          <cell r="AQ50">
            <v>20185.491039512191</v>
          </cell>
          <cell r="AR50">
            <v>7054.4428063414653</v>
          </cell>
          <cell r="AS50">
            <v>-1844.6096356663656</v>
          </cell>
          <cell r="AT50">
            <v>0</v>
          </cell>
          <cell r="AU50">
            <v>38533</v>
          </cell>
          <cell r="AV50" t="str">
            <v>$x$x</v>
          </cell>
        </row>
        <row r="51">
          <cell r="A51" t="str">
            <v>IT017PPONLCURRENT_YEARYTD_Q2</v>
          </cell>
          <cell r="B51" t="str">
            <v>Micos</v>
          </cell>
          <cell r="C51" t="str">
            <v>5251_MICOS_Mutui</v>
          </cell>
          <cell r="D51" t="str">
            <v>IT017</v>
          </cell>
          <cell r="E51" t="str">
            <v>PT</v>
          </cell>
          <cell r="F51" t="str">
            <v>CR</v>
          </cell>
          <cell r="G51" t="str">
            <v>IT-MICOS-IMM-PP-CI</v>
          </cell>
          <cell r="H51" t="str">
            <v>ONL</v>
          </cell>
          <cell r="I51" t="str">
            <v>NSXP</v>
          </cell>
          <cell r="J51" t="str">
            <v>CURRENT_YEAR</v>
          </cell>
          <cell r="K51" t="str">
            <v>Gross</v>
          </cell>
          <cell r="L51" t="str">
            <v>YTD_Q2</v>
          </cell>
          <cell r="M51">
            <v>463.60975609756105</v>
          </cell>
          <cell r="N51">
            <v>0</v>
          </cell>
          <cell r="O51">
            <v>9918.9455609756096</v>
          </cell>
          <cell r="P51">
            <v>3319.7377912195125</v>
          </cell>
          <cell r="Q51">
            <v>0</v>
          </cell>
          <cell r="R51">
            <v>896.51266887804888</v>
          </cell>
          <cell r="S51">
            <v>481.99605853658545</v>
          </cell>
          <cell r="T51">
            <v>618.14634146341484</v>
          </cell>
          <cell r="U51">
            <v>0</v>
          </cell>
          <cell r="V51">
            <v>0</v>
          </cell>
          <cell r="W51">
            <v>0</v>
          </cell>
          <cell r="X51">
            <v>4750.1517997134461</v>
          </cell>
          <cell r="Y51">
            <v>238</v>
          </cell>
          <cell r="Z51">
            <v>5035.5642419221213</v>
          </cell>
          <cell r="AA51">
            <v>5913.3477754569622</v>
          </cell>
          <cell r="AB51">
            <v>547</v>
          </cell>
          <cell r="AC51">
            <v>75.901907851217814</v>
          </cell>
          <cell r="AD51">
            <v>11.701221603138709</v>
          </cell>
          <cell r="AE51">
            <v>-1365.6958528388109</v>
          </cell>
          <cell r="AF51">
            <v>9639.9211707317081</v>
          </cell>
          <cell r="AG51">
            <v>-1365.6958528388109</v>
          </cell>
          <cell r="AH51">
            <v>1353.9946312356753</v>
          </cell>
          <cell r="AI51">
            <v>0</v>
          </cell>
          <cell r="AJ51">
            <v>676.97079733002158</v>
          </cell>
          <cell r="AK51">
            <v>3.1725733151688473E-12</v>
          </cell>
          <cell r="AL51">
            <v>676.97079733002158</v>
          </cell>
          <cell r="AM51">
            <v>0</v>
          </cell>
          <cell r="AN51">
            <v>0</v>
          </cell>
          <cell r="AO51">
            <v>0</v>
          </cell>
          <cell r="AP51">
            <v>0</v>
          </cell>
          <cell r="AQ51">
            <v>9499.054606829266</v>
          </cell>
          <cell r="AR51">
            <v>3319.7377912195125</v>
          </cell>
          <cell r="AS51">
            <v>1378.5087274146344</v>
          </cell>
          <cell r="AT51">
            <v>0</v>
          </cell>
          <cell r="AU51">
            <v>38533</v>
          </cell>
          <cell r="AV51" t="str">
            <v>$x$x</v>
          </cell>
        </row>
        <row r="52">
          <cell r="A52" t="str">
            <v>IT020PPDCCURRENT_YEARYTD_Q2</v>
          </cell>
          <cell r="B52" t="str">
            <v>Clarima Rev</v>
          </cell>
          <cell r="C52" t="str">
            <v>5135_Clarima_Rev</v>
          </cell>
          <cell r="D52" t="str">
            <v>IT020</v>
          </cell>
          <cell r="E52" t="str">
            <v>PT</v>
          </cell>
          <cell r="F52" t="str">
            <v>CR</v>
          </cell>
          <cell r="G52" t="str">
            <v>IT-Clarima-CLA-PP-CI</v>
          </cell>
          <cell r="H52" t="str">
            <v>DC</v>
          </cell>
          <cell r="I52" t="str">
            <v>NSXP</v>
          </cell>
          <cell r="J52" t="str">
            <v>CURRENT_YEAR</v>
          </cell>
          <cell r="K52" t="str">
            <v>Gross</v>
          </cell>
          <cell r="L52" t="str">
            <v>YTD_Q2</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38533</v>
          </cell>
          <cell r="AV52" t="str">
            <v>$x$x</v>
          </cell>
        </row>
        <row r="53">
          <cell r="A53" t="str">
            <v>IT020PPIU/GAPEWCURRENT_YEARYTD_Q2</v>
          </cell>
          <cell r="B53" t="str">
            <v>Clarima Rev</v>
          </cell>
          <cell r="C53" t="str">
            <v>5135_Clarima_Rev</v>
          </cell>
          <cell r="D53" t="str">
            <v>IT020</v>
          </cell>
          <cell r="E53" t="str">
            <v>PT</v>
          </cell>
          <cell r="F53" t="str">
            <v>CR</v>
          </cell>
          <cell r="G53" t="str">
            <v>IT-Clarima-CLA-PP-CI</v>
          </cell>
          <cell r="H53" t="str">
            <v>IU/GAPEW</v>
          </cell>
          <cell r="I53" t="str">
            <v>NSXP</v>
          </cell>
          <cell r="J53" t="str">
            <v>CURRENT_YEAR</v>
          </cell>
          <cell r="K53" t="str">
            <v>Gross</v>
          </cell>
          <cell r="L53" t="str">
            <v>YTD_Q2</v>
          </cell>
          <cell r="M53">
            <v>16902.759999999998</v>
          </cell>
          <cell r="N53">
            <v>0</v>
          </cell>
          <cell r="O53">
            <v>503024.27514380484</v>
          </cell>
          <cell r="P53">
            <v>296784.32233484485</v>
          </cell>
          <cell r="Q53">
            <v>0</v>
          </cell>
          <cell r="R53">
            <v>40858.127999829856</v>
          </cell>
          <cell r="S53">
            <v>25066.336196214634</v>
          </cell>
          <cell r="T53">
            <v>17598.756000000001</v>
          </cell>
          <cell r="U53">
            <v>0</v>
          </cell>
          <cell r="V53">
            <v>12015.14</v>
          </cell>
          <cell r="W53">
            <v>13781.3</v>
          </cell>
          <cell r="X53">
            <v>15000</v>
          </cell>
          <cell r="Y53">
            <v>1439</v>
          </cell>
          <cell r="Z53">
            <v>13832.89</v>
          </cell>
          <cell r="AA53">
            <v>40000</v>
          </cell>
          <cell r="AB53">
            <v>2692</v>
          </cell>
          <cell r="AC53">
            <v>523.9070166260002</v>
          </cell>
          <cell r="AD53">
            <v>846.62610546850374</v>
          </cell>
          <cell r="AE53">
            <v>101823.66962954147</v>
          </cell>
          <cell r="AF53">
            <v>541107.45688692667</v>
          </cell>
          <cell r="AG53">
            <v>101823.66962954147</v>
          </cell>
          <cell r="AH53">
            <v>97966.455157197823</v>
          </cell>
          <cell r="AI53">
            <v>178245.78393547906</v>
          </cell>
          <cell r="AJ53">
            <v>24001.405912774237</v>
          </cell>
          <cell r="AK53">
            <v>30718.695999792868</v>
          </cell>
          <cell r="AL53">
            <v>0</v>
          </cell>
          <cell r="AM53">
            <v>0</v>
          </cell>
          <cell r="AN53">
            <v>0</v>
          </cell>
          <cell r="AO53">
            <v>6717.2900870186158</v>
          </cell>
          <cell r="AP53">
            <v>15673.676869710103</v>
          </cell>
          <cell r="AQ53">
            <v>178245.78393547906</v>
          </cell>
          <cell r="AR53">
            <v>303501.61242186348</v>
          </cell>
          <cell r="AS53">
            <v>81598.141065754593</v>
          </cell>
          <cell r="AT53">
            <v>0</v>
          </cell>
          <cell r="AU53">
            <v>38533</v>
          </cell>
          <cell r="AV53" t="str">
            <v>$x$x</v>
          </cell>
        </row>
        <row r="54">
          <cell r="A54" t="str">
            <v>IT020PPMGCURRENT_YEARYTD_Q2</v>
          </cell>
          <cell r="B54" t="str">
            <v>Clarima Rev</v>
          </cell>
          <cell r="C54" t="str">
            <v>5135_Clarima_Rev</v>
          </cell>
          <cell r="D54" t="str">
            <v>IT020</v>
          </cell>
          <cell r="E54" t="str">
            <v>PT</v>
          </cell>
          <cell r="F54" t="str">
            <v>CR</v>
          </cell>
          <cell r="G54" t="str">
            <v>IT-Clarima-CLA-PP-CI</v>
          </cell>
          <cell r="H54" t="str">
            <v>MG</v>
          </cell>
          <cell r="I54" t="str">
            <v>NSXP</v>
          </cell>
          <cell r="J54" t="str">
            <v>CURRENT_YEAR</v>
          </cell>
          <cell r="K54" t="str">
            <v>Gross</v>
          </cell>
          <cell r="L54" t="str">
            <v>YTD_Q2</v>
          </cell>
          <cell r="M54">
            <v>364.14</v>
          </cell>
          <cell r="N54">
            <v>0</v>
          </cell>
          <cell r="O54">
            <v>10836.766276682925</v>
          </cell>
          <cell r="P54">
            <v>6393.6921032429254</v>
          </cell>
          <cell r="Q54">
            <v>0</v>
          </cell>
          <cell r="R54">
            <v>880.21593691551209</v>
          </cell>
          <cell r="S54">
            <v>540.00977724878044</v>
          </cell>
          <cell r="T54">
            <v>379.13399999999996</v>
          </cell>
          <cell r="U54">
            <v>0</v>
          </cell>
          <cell r="V54">
            <v>0</v>
          </cell>
          <cell r="W54">
            <v>0</v>
          </cell>
          <cell r="X54">
            <v>4231.0650967664833</v>
          </cell>
          <cell r="Y54">
            <v>212</v>
          </cell>
          <cell r="Z54">
            <v>0</v>
          </cell>
          <cell r="AA54">
            <v>7148.7621254232718</v>
          </cell>
          <cell r="AB54">
            <v>357</v>
          </cell>
          <cell r="AC54">
            <v>54.842569381081944</v>
          </cell>
          <cell r="AD54">
            <v>9.9779918024746499E-16</v>
          </cell>
          <cell r="AE54">
            <v>-3.4106051316484809E-13</v>
          </cell>
          <cell r="AF54">
            <v>11657.200915756093</v>
          </cell>
          <cell r="AG54">
            <v>-3.4106051316484809E-13</v>
          </cell>
          <cell r="AH54">
            <v>1.1545928954495078E-13</v>
          </cell>
          <cell r="AI54">
            <v>0</v>
          </cell>
          <cell r="AJ54">
            <v>-1.7724518233347536E-15</v>
          </cell>
          <cell r="AK54">
            <v>-2.2637587626298459E-13</v>
          </cell>
          <cell r="AL54">
            <v>0</v>
          </cell>
          <cell r="AM54">
            <v>0</v>
          </cell>
          <cell r="AN54">
            <v>0</v>
          </cell>
          <cell r="AO54">
            <v>0</v>
          </cell>
          <cell r="AP54">
            <v>0</v>
          </cell>
          <cell r="AQ54">
            <v>-2.2460342443964984E-13</v>
          </cell>
          <cell r="AR54">
            <v>6393.6921032429254</v>
          </cell>
          <cell r="AS54">
            <v>1420.2257141642926</v>
          </cell>
          <cell r="AT54">
            <v>0</v>
          </cell>
          <cell r="AU54">
            <v>38533</v>
          </cell>
          <cell r="AV54" t="str">
            <v>$x$x</v>
          </cell>
        </row>
        <row r="55">
          <cell r="A55" t="str">
            <v>IT020PPONLCURRENT_YEARYTD_Q2</v>
          </cell>
          <cell r="B55" t="str">
            <v>Clarima Rev</v>
          </cell>
          <cell r="C55" t="str">
            <v>5135_Clarima_Rev</v>
          </cell>
          <cell r="D55" t="str">
            <v>IT020</v>
          </cell>
          <cell r="E55" t="str">
            <v>PT</v>
          </cell>
          <cell r="F55" t="str">
            <v>CR</v>
          </cell>
          <cell r="G55" t="str">
            <v>IT-Clarima-CLA-PP-CI</v>
          </cell>
          <cell r="H55" t="str">
            <v>ONL</v>
          </cell>
          <cell r="I55" t="str">
            <v>NSXP</v>
          </cell>
          <cell r="J55" t="str">
            <v>CURRENT_YEAR</v>
          </cell>
          <cell r="K55" t="str">
            <v>Gross</v>
          </cell>
          <cell r="L55" t="str">
            <v>YTD_Q2</v>
          </cell>
          <cell r="M55">
            <v>6533.1</v>
          </cell>
          <cell r="N55">
            <v>0</v>
          </cell>
          <cell r="O55">
            <v>194424.33614048778</v>
          </cell>
          <cell r="P55">
            <v>114710.35832288778</v>
          </cell>
          <cell r="Q55">
            <v>0</v>
          </cell>
          <cell r="R55">
            <v>15792.109456425365</v>
          </cell>
          <cell r="S55">
            <v>9688.4107094634146</v>
          </cell>
          <cell r="T55">
            <v>6802.11</v>
          </cell>
          <cell r="U55">
            <v>0</v>
          </cell>
          <cell r="V55">
            <v>1069.47</v>
          </cell>
          <cell r="W55">
            <v>7247.63</v>
          </cell>
          <cell r="X55">
            <v>10000</v>
          </cell>
          <cell r="Y55">
            <v>862</v>
          </cell>
          <cell r="Z55">
            <v>9747.6299999999992</v>
          </cell>
          <cell r="AA55">
            <v>30000</v>
          </cell>
          <cell r="AB55">
            <v>1987</v>
          </cell>
          <cell r="AC55">
            <v>316.20848987000011</v>
          </cell>
          <cell r="AD55">
            <v>326.77169754517536</v>
          </cell>
          <cell r="AE55">
            <v>29586.186141581249</v>
          </cell>
          <cell r="AF55">
            <v>209143.8987826829</v>
          </cell>
          <cell r="AG55">
            <v>29586.186141581249</v>
          </cell>
          <cell r="AH55">
            <v>37812.045538668746</v>
          </cell>
          <cell r="AI55">
            <v>67493.959469398935</v>
          </cell>
          <cell r="AJ55">
            <v>2796.6579703728803</v>
          </cell>
          <cell r="AK55">
            <v>2865.9711428917494</v>
          </cell>
          <cell r="AL55">
            <v>0</v>
          </cell>
          <cell r="AM55">
            <v>0</v>
          </cell>
          <cell r="AN55">
            <v>0</v>
          </cell>
          <cell r="AO55">
            <v>69.313172518872307</v>
          </cell>
          <cell r="AP55">
            <v>161.73073587736872</v>
          </cell>
          <cell r="AQ55">
            <v>67493.959469398935</v>
          </cell>
          <cell r="AR55">
            <v>114779.67149540666</v>
          </cell>
          <cell r="AS55">
            <v>25642.25090176615</v>
          </cell>
          <cell r="AT55">
            <v>0</v>
          </cell>
          <cell r="AU55">
            <v>38533</v>
          </cell>
          <cell r="AV55" t="str">
            <v>$x$x</v>
          </cell>
        </row>
        <row r="56">
          <cell r="A56" t="str">
            <v>IT021PPDCCURRENT_YEARYTD_Q2</v>
          </cell>
          <cell r="B56" t="str">
            <v>UCB vecchio</v>
          </cell>
          <cell r="C56" t="str">
            <v>5102_UCB_vec</v>
          </cell>
          <cell r="D56" t="str">
            <v>IT021</v>
          </cell>
          <cell r="E56" t="str">
            <v>PT</v>
          </cell>
          <cell r="F56" t="str">
            <v>CR</v>
          </cell>
          <cell r="G56" t="str">
            <v>IT-UCB -IMM-PP-CI</v>
          </cell>
          <cell r="H56" t="str">
            <v>DC</v>
          </cell>
          <cell r="I56" t="str">
            <v>NSXP</v>
          </cell>
          <cell r="J56" t="str">
            <v>CURRENT_YEAR</v>
          </cell>
          <cell r="K56" t="str">
            <v>Gross</v>
          </cell>
          <cell r="L56" t="str">
            <v>YTD_Q2</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38533</v>
          </cell>
          <cell r="AV56" t="str">
            <v>$x$x</v>
          </cell>
        </row>
        <row r="57">
          <cell r="A57" t="str">
            <v>IT021PPIU/GAPEWCURRENT_YEARYTD_Q2</v>
          </cell>
          <cell r="B57" t="str">
            <v>UCB vecchio</v>
          </cell>
          <cell r="C57" t="str">
            <v>5102_UCB_vec</v>
          </cell>
          <cell r="D57" t="str">
            <v>IT021</v>
          </cell>
          <cell r="E57" t="str">
            <v>PT</v>
          </cell>
          <cell r="F57" t="str">
            <v>CR</v>
          </cell>
          <cell r="G57" t="str">
            <v>IT-UCB -IMM-PP-CI</v>
          </cell>
          <cell r="H57" t="str">
            <v>IU/GAPEW</v>
          </cell>
          <cell r="I57" t="str">
            <v>NSXP</v>
          </cell>
          <cell r="J57" t="str">
            <v>CURRENT_YEAR</v>
          </cell>
          <cell r="K57" t="str">
            <v>Gross</v>
          </cell>
          <cell r="L57" t="str">
            <v>YTD_Q2</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38533</v>
          </cell>
          <cell r="AV57" t="str">
            <v>$x$x</v>
          </cell>
        </row>
        <row r="58">
          <cell r="A58" t="str">
            <v>IT021PPMGCURRENT_YEARYTD_Q2</v>
          </cell>
          <cell r="B58" t="str">
            <v>UCB vecchio</v>
          </cell>
          <cell r="C58" t="str">
            <v>5102_UCB_vec</v>
          </cell>
          <cell r="D58" t="str">
            <v>IT021</v>
          </cell>
          <cell r="E58" t="str">
            <v>PT</v>
          </cell>
          <cell r="F58" t="str">
            <v>CR</v>
          </cell>
          <cell r="G58" t="str">
            <v>IT-UCB -IMM-PP-CI</v>
          </cell>
          <cell r="H58" t="str">
            <v>MG</v>
          </cell>
          <cell r="I58" t="str">
            <v>NSXP</v>
          </cell>
          <cell r="J58" t="str">
            <v>CURRENT_YEAR</v>
          </cell>
          <cell r="K58" t="str">
            <v>Gross</v>
          </cell>
          <cell r="L58" t="str">
            <v>YTD_Q2</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38533</v>
          </cell>
          <cell r="AV58" t="str">
            <v>$x$x</v>
          </cell>
        </row>
        <row r="59">
          <cell r="A59" t="str">
            <v>IT021PPONLCURRENT_YEARYTD_Q2</v>
          </cell>
          <cell r="B59" t="str">
            <v>UCB vecchio</v>
          </cell>
          <cell r="C59" t="str">
            <v>5102_UCB_vec</v>
          </cell>
          <cell r="D59" t="str">
            <v>IT021</v>
          </cell>
          <cell r="E59" t="str">
            <v>PT</v>
          </cell>
          <cell r="F59" t="str">
            <v>CR</v>
          </cell>
          <cell r="G59" t="str">
            <v>IT-UCB -IMM-PP-CI</v>
          </cell>
          <cell r="H59" t="str">
            <v>ONL</v>
          </cell>
          <cell r="I59" t="str">
            <v>NSXP</v>
          </cell>
          <cell r="J59" t="str">
            <v>CURRENT_YEAR</v>
          </cell>
          <cell r="K59" t="str">
            <v>Gross</v>
          </cell>
          <cell r="L59" t="str">
            <v>YTD_Q2</v>
          </cell>
          <cell r="M59">
            <v>7073.17</v>
          </cell>
          <cell r="N59">
            <v>0</v>
          </cell>
          <cell r="O59">
            <v>82576.29268292684</v>
          </cell>
          <cell r="P59">
            <v>0</v>
          </cell>
          <cell r="Q59">
            <v>0</v>
          </cell>
          <cell r="R59">
            <v>8330.7999268292679</v>
          </cell>
          <cell r="S59">
            <v>16661.599853658536</v>
          </cell>
          <cell r="T59">
            <v>6341.4634146341468</v>
          </cell>
          <cell r="U59">
            <v>0</v>
          </cell>
          <cell r="V59">
            <v>18696.62</v>
          </cell>
          <cell r="W59">
            <v>24816.162857142856</v>
          </cell>
          <cell r="X59">
            <v>84030.302719999992</v>
          </cell>
          <cell r="Y59">
            <v>5442</v>
          </cell>
          <cell r="Z59">
            <v>27855.508526315789</v>
          </cell>
          <cell r="AA59">
            <v>37321.983672195121</v>
          </cell>
          <cell r="AB59">
            <v>3259</v>
          </cell>
          <cell r="AC59">
            <v>2131.7594449591893</v>
          </cell>
          <cell r="AD59">
            <v>3057.8917217492199</v>
          </cell>
          <cell r="AE59">
            <v>87602.712311395997</v>
          </cell>
          <cell r="AF59">
            <v>83307.999268292682</v>
          </cell>
          <cell r="AG59">
            <v>78842.441080256394</v>
          </cell>
          <cell r="AH59">
            <v>140675.73000000001</v>
          </cell>
          <cell r="AI59">
            <v>156202.49862804878</v>
          </cell>
          <cell r="AJ59">
            <v>148647.08613524007</v>
          </cell>
          <cell r="AK59">
            <v>59736.363891801229</v>
          </cell>
          <cell r="AL59">
            <v>148646.93</v>
          </cell>
          <cell r="AM59">
            <v>0</v>
          </cell>
          <cell r="AN59">
            <v>8760.2712311396026</v>
          </cell>
          <cell r="AO59">
            <v>59736.207756561154</v>
          </cell>
          <cell r="AP59">
            <v>6637.3564173956838</v>
          </cell>
          <cell r="AQ59">
            <v>156202.49862804878</v>
          </cell>
          <cell r="AR59">
            <v>59736.207756561154</v>
          </cell>
          <cell r="AS59">
            <v>40390.027429023088</v>
          </cell>
          <cell r="AT59">
            <v>0</v>
          </cell>
          <cell r="AU59">
            <v>38533</v>
          </cell>
          <cell r="AV59" t="str">
            <v>$x$x</v>
          </cell>
        </row>
        <row r="60">
          <cell r="A60" t="str">
            <v>IT026SPDCCURRENT_YEARYTD_Q2</v>
          </cell>
          <cell r="B60" t="str">
            <v>Opel Lordo Rias</v>
          </cell>
          <cell r="C60" t="str">
            <v>5110_Opel_Fidelity Program</v>
          </cell>
          <cell r="D60" t="str">
            <v>IT026</v>
          </cell>
          <cell r="E60" t="str">
            <v>PT</v>
          </cell>
          <cell r="F60" t="str">
            <v>CR</v>
          </cell>
          <cell r="G60" t="str">
            <v>IT-OPEL LR-EW-SP-CI</v>
          </cell>
          <cell r="H60" t="str">
            <v>DC</v>
          </cell>
          <cell r="I60" t="str">
            <v>NSXP</v>
          </cell>
          <cell r="J60" t="str">
            <v>CURRENT_YEAR</v>
          </cell>
          <cell r="K60" t="str">
            <v>Gross</v>
          </cell>
          <cell r="L60" t="str">
            <v>YTD_Q2</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38533</v>
          </cell>
          <cell r="AV60" t="str">
            <v>$x$x</v>
          </cell>
        </row>
        <row r="61">
          <cell r="A61" t="str">
            <v>IT026SPIU/GAPEWCURRENT_YEARYTD_Q2</v>
          </cell>
          <cell r="B61" t="str">
            <v>Opel Lordo Rias</v>
          </cell>
          <cell r="C61" t="str">
            <v>5110_Opel_Fidelity Program</v>
          </cell>
          <cell r="D61" t="str">
            <v>IT026</v>
          </cell>
          <cell r="E61" t="str">
            <v>PT</v>
          </cell>
          <cell r="F61" t="str">
            <v>CR</v>
          </cell>
          <cell r="G61" t="str">
            <v>IT-OPEL LR-EW-SP-CI</v>
          </cell>
          <cell r="H61" t="str">
            <v>IU/GAPEW</v>
          </cell>
          <cell r="I61" t="str">
            <v>NSXP</v>
          </cell>
          <cell r="J61" t="str">
            <v>CURRENT_YEAR</v>
          </cell>
          <cell r="K61" t="str">
            <v>Gross</v>
          </cell>
          <cell r="L61" t="str">
            <v>YTD_Q2</v>
          </cell>
          <cell r="M61">
            <v>541967.42149055516</v>
          </cell>
          <cell r="N61">
            <v>0</v>
          </cell>
          <cell r="O61">
            <v>164271.44361855672</v>
          </cell>
          <cell r="P61">
            <v>26519.49</v>
          </cell>
          <cell r="Q61">
            <v>0</v>
          </cell>
          <cell r="R61">
            <v>0</v>
          </cell>
          <cell r="S61">
            <v>3717.3991780821921</v>
          </cell>
          <cell r="T61">
            <v>647891.93440014112</v>
          </cell>
          <cell r="U61">
            <v>0</v>
          </cell>
          <cell r="V61">
            <v>74581.45</v>
          </cell>
          <cell r="W61">
            <v>0</v>
          </cell>
          <cell r="X61">
            <v>45860.764293369721</v>
          </cell>
          <cell r="Y61">
            <v>2293</v>
          </cell>
          <cell r="Z61">
            <v>0</v>
          </cell>
          <cell r="AA61">
            <v>31773.458883219177</v>
          </cell>
          <cell r="AB61">
            <v>1589</v>
          </cell>
          <cell r="AC61">
            <v>0</v>
          </cell>
          <cell r="AD61">
            <v>0</v>
          </cell>
          <cell r="AE61">
            <v>-31680.103058960889</v>
          </cell>
          <cell r="AF61">
            <v>92924.979452054817</v>
          </cell>
          <cell r="AG61">
            <v>-31680.103058960889</v>
          </cell>
          <cell r="AH61">
            <v>0</v>
          </cell>
          <cell r="AI61">
            <v>0</v>
          </cell>
          <cell r="AJ61">
            <v>0</v>
          </cell>
          <cell r="AK61">
            <v>0</v>
          </cell>
          <cell r="AL61">
            <v>0</v>
          </cell>
          <cell r="AM61">
            <v>0</v>
          </cell>
          <cell r="AN61">
            <v>0</v>
          </cell>
          <cell r="AO61">
            <v>0</v>
          </cell>
          <cell r="AP61">
            <v>-31680.103058960889</v>
          </cell>
          <cell r="AQ61">
            <v>0</v>
          </cell>
          <cell r="AR61">
            <v>26519.49</v>
          </cell>
          <cell r="AS61">
            <v>-27962.703880878697</v>
          </cell>
          <cell r="AT61">
            <v>0</v>
          </cell>
          <cell r="AU61">
            <v>38533</v>
          </cell>
          <cell r="AV61" t="str">
            <v>$x$x</v>
          </cell>
        </row>
        <row r="62">
          <cell r="A62" t="str">
            <v>IT026SPMGCURRENT_YEARYTD_Q2</v>
          </cell>
          <cell r="B62" t="str">
            <v>Opel Lordo Rias</v>
          </cell>
          <cell r="C62" t="str">
            <v>5110_Opel_Fidelity Program</v>
          </cell>
          <cell r="D62" t="str">
            <v>IT026</v>
          </cell>
          <cell r="E62" t="str">
            <v>PT</v>
          </cell>
          <cell r="F62" t="str">
            <v>CR</v>
          </cell>
          <cell r="G62" t="str">
            <v>IT-OPEL LR-EW-SP-CI</v>
          </cell>
          <cell r="H62" t="str">
            <v>MG</v>
          </cell>
          <cell r="I62" t="str">
            <v>NSXP</v>
          </cell>
          <cell r="J62" t="str">
            <v>CURRENT_YEAR</v>
          </cell>
          <cell r="K62" t="str">
            <v>Gross</v>
          </cell>
          <cell r="L62" t="str">
            <v>YTD_Q2</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38533</v>
          </cell>
          <cell r="AV62" t="str">
            <v>$x$x</v>
          </cell>
        </row>
        <row r="63">
          <cell r="A63" t="str">
            <v>IT026SPONLCURRENT_YEARYTD_Q2</v>
          </cell>
          <cell r="B63" t="str">
            <v>Opel Lordo Rias</v>
          </cell>
          <cell r="C63" t="str">
            <v>5110_Opel_Fidelity Program</v>
          </cell>
          <cell r="D63" t="str">
            <v>IT026</v>
          </cell>
          <cell r="E63" t="str">
            <v>PT</v>
          </cell>
          <cell r="F63" t="str">
            <v>CR</v>
          </cell>
          <cell r="G63" t="str">
            <v>IT-OPEL LR-EW-SP-CI</v>
          </cell>
          <cell r="H63" t="str">
            <v>ONL</v>
          </cell>
          <cell r="I63" t="str">
            <v>NSXP</v>
          </cell>
          <cell r="J63" t="str">
            <v>CURRENT_YEAR</v>
          </cell>
          <cell r="K63" t="str">
            <v>Gross</v>
          </cell>
          <cell r="L63" t="str">
            <v>YTD_Q2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38533</v>
          </cell>
          <cell r="AV63" t="str">
            <v>$x$x</v>
          </cell>
        </row>
        <row r="64">
          <cell r="A64" t="str">
            <v>IT070SPDCCURRENT_YEARYTD_Q2</v>
          </cell>
          <cell r="B64" t="str">
            <v>Opel Netto Rias</v>
          </cell>
          <cell r="C64" t="str">
            <v>5110_Opel_Fidelity Program</v>
          </cell>
          <cell r="D64" t="str">
            <v>IT070</v>
          </cell>
          <cell r="E64" t="str">
            <v>PT</v>
          </cell>
          <cell r="F64" t="str">
            <v>CR</v>
          </cell>
          <cell r="G64" t="str">
            <v>IT-OPEL NR-EW-SP-CI</v>
          </cell>
          <cell r="H64" t="str">
            <v>DC</v>
          </cell>
          <cell r="I64" t="str">
            <v>NSXP</v>
          </cell>
          <cell r="J64" t="str">
            <v>CURRENT_YEAR</v>
          </cell>
          <cell r="K64" t="str">
            <v>Gross</v>
          </cell>
          <cell r="L64" t="str">
            <v>YTD_Q2</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38533</v>
          </cell>
          <cell r="AV64" t="str">
            <v>$x$x</v>
          </cell>
        </row>
        <row r="65">
          <cell r="A65" t="str">
            <v>IT070SPIU/GAPEWCURRENT_YEARYTD_Q2</v>
          </cell>
          <cell r="B65" t="str">
            <v>Opel Netto Rias</v>
          </cell>
          <cell r="C65" t="str">
            <v>5110_Opel_Fidelity Program</v>
          </cell>
          <cell r="D65" t="str">
            <v>IT070</v>
          </cell>
          <cell r="E65" t="str">
            <v>PT</v>
          </cell>
          <cell r="F65" t="str">
            <v>CR</v>
          </cell>
          <cell r="G65" t="str">
            <v>IT-OPEL NR-EW-SP-CI</v>
          </cell>
          <cell r="H65" t="str">
            <v>IU/GAPEW</v>
          </cell>
          <cell r="I65" t="str">
            <v>NSXP</v>
          </cell>
          <cell r="J65" t="str">
            <v>CURRENT_YEAR</v>
          </cell>
          <cell r="K65" t="str">
            <v>Gross</v>
          </cell>
          <cell r="L65" t="str">
            <v>YTD_Q2</v>
          </cell>
          <cell r="M65">
            <v>26581.434207693539</v>
          </cell>
          <cell r="N65">
            <v>0</v>
          </cell>
          <cell r="O65">
            <v>32663.221378118644</v>
          </cell>
          <cell r="P65">
            <v>26519.49</v>
          </cell>
          <cell r="Q65">
            <v>0</v>
          </cell>
          <cell r="R65">
            <v>0</v>
          </cell>
          <cell r="S65">
            <v>3717.3991780821921</v>
          </cell>
          <cell r="T65">
            <v>29007.784512533108</v>
          </cell>
          <cell r="U65">
            <v>0</v>
          </cell>
          <cell r="V65">
            <v>0</v>
          </cell>
          <cell r="W65">
            <v>0</v>
          </cell>
          <cell r="X65">
            <v>0</v>
          </cell>
          <cell r="Y65">
            <v>0</v>
          </cell>
          <cell r="Z65">
            <v>0</v>
          </cell>
          <cell r="AA65">
            <v>0</v>
          </cell>
          <cell r="AB65">
            <v>0</v>
          </cell>
          <cell r="AC65">
            <v>0</v>
          </cell>
          <cell r="AD65">
            <v>0</v>
          </cell>
          <cell r="AE65">
            <v>-1.8104803118015433E-2</v>
          </cell>
          <cell r="AF65">
            <v>0</v>
          </cell>
          <cell r="AG65">
            <v>-1.8104803118015433E-2</v>
          </cell>
          <cell r="AH65">
            <v>0</v>
          </cell>
          <cell r="AI65">
            <v>0</v>
          </cell>
          <cell r="AJ65">
            <v>0</v>
          </cell>
          <cell r="AK65">
            <v>0</v>
          </cell>
          <cell r="AL65">
            <v>0</v>
          </cell>
          <cell r="AM65">
            <v>0</v>
          </cell>
          <cell r="AN65">
            <v>0</v>
          </cell>
          <cell r="AO65">
            <v>0</v>
          </cell>
          <cell r="AP65">
            <v>-1.8104803118015433E-2</v>
          </cell>
          <cell r="AQ65">
            <v>0</v>
          </cell>
          <cell r="AR65">
            <v>26519.49</v>
          </cell>
          <cell r="AS65">
            <v>3717.3810732790739</v>
          </cell>
          <cell r="AT65">
            <v>0</v>
          </cell>
          <cell r="AU65">
            <v>38533</v>
          </cell>
          <cell r="AV65" t="str">
            <v>$x$x</v>
          </cell>
        </row>
        <row r="66">
          <cell r="A66" t="str">
            <v>IT070SPMGCURRENT_YEARYTD_Q2</v>
          </cell>
          <cell r="B66" t="str">
            <v>Opel Netto Rias</v>
          </cell>
          <cell r="C66" t="str">
            <v>5110_Opel_Fidelity Program</v>
          </cell>
          <cell r="D66" t="str">
            <v>IT070</v>
          </cell>
          <cell r="E66" t="str">
            <v>PT</v>
          </cell>
          <cell r="F66" t="str">
            <v>CR</v>
          </cell>
          <cell r="G66" t="str">
            <v>IT-OPEL NR-EW-SP-CI</v>
          </cell>
          <cell r="H66" t="str">
            <v>MG</v>
          </cell>
          <cell r="I66" t="str">
            <v>NSXP</v>
          </cell>
          <cell r="J66" t="str">
            <v>CURRENT_YEAR</v>
          </cell>
          <cell r="K66" t="str">
            <v>Gross</v>
          </cell>
          <cell r="L66" t="str">
            <v>YTD_Q2</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38533</v>
          </cell>
          <cell r="AV66" t="str">
            <v>$x$x</v>
          </cell>
        </row>
        <row r="67">
          <cell r="A67" t="str">
            <v>IT070SPONLCURRENT_YEARYTD_Q2</v>
          </cell>
          <cell r="B67" t="str">
            <v>Opel Netto Rias</v>
          </cell>
          <cell r="C67" t="str">
            <v>5110_Opel_Fidelity Program</v>
          </cell>
          <cell r="D67" t="str">
            <v>IT070</v>
          </cell>
          <cell r="E67" t="str">
            <v>PT</v>
          </cell>
          <cell r="F67" t="str">
            <v>CR</v>
          </cell>
          <cell r="G67" t="str">
            <v>IT-OPEL NR-EW-SP-CI</v>
          </cell>
          <cell r="H67" t="str">
            <v>ONL</v>
          </cell>
          <cell r="I67" t="str">
            <v>NSXP</v>
          </cell>
          <cell r="J67" t="str">
            <v>CURRENT_YEAR</v>
          </cell>
          <cell r="K67" t="str">
            <v>Gross</v>
          </cell>
          <cell r="L67" t="str">
            <v>YTD_Q2</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38533</v>
          </cell>
          <cell r="AV67" t="str">
            <v>$x$x</v>
          </cell>
        </row>
        <row r="68">
          <cell r="A68" t="str">
            <v>IT029SPDCCURRENT_YEARYTD_Q2</v>
          </cell>
          <cell r="B68" t="str">
            <v>GFI Italia</v>
          </cell>
          <cell r="C68" t="str">
            <v>5007&amp;5107_GFI_Class</v>
          </cell>
          <cell r="D68" t="str">
            <v>IT029</v>
          </cell>
          <cell r="E68" t="str">
            <v>PT</v>
          </cell>
          <cell r="F68" t="str">
            <v>CR</v>
          </cell>
          <cell r="G68" t="str">
            <v>IT-GFI-CLA-SP-CI</v>
          </cell>
          <cell r="H68" t="str">
            <v>DC</v>
          </cell>
          <cell r="I68" t="str">
            <v>NSXP</v>
          </cell>
          <cell r="J68" t="str">
            <v>CURRENT_YEAR</v>
          </cell>
          <cell r="K68" t="str">
            <v>Gross</v>
          </cell>
          <cell r="L68" t="str">
            <v>YTD_Q2</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38533</v>
          </cell>
          <cell r="AV68" t="str">
            <v>$x$x</v>
          </cell>
        </row>
        <row r="69">
          <cell r="A69" t="str">
            <v>IT029SPIU/GAPEWCURRENT_YEARYTD_Q2</v>
          </cell>
          <cell r="B69" t="str">
            <v>GFI Italia</v>
          </cell>
          <cell r="C69" t="str">
            <v>5007&amp;5107_GFI_Class</v>
          </cell>
          <cell r="D69" t="str">
            <v>IT029</v>
          </cell>
          <cell r="E69" t="str">
            <v>PT</v>
          </cell>
          <cell r="F69" t="str">
            <v>CR</v>
          </cell>
          <cell r="G69" t="str">
            <v>IT-GFI-CLA-SP-CI</v>
          </cell>
          <cell r="H69" t="str">
            <v>IU/GAPEW</v>
          </cell>
          <cell r="I69" t="str">
            <v>NSXP</v>
          </cell>
          <cell r="J69" t="str">
            <v>CURRENT_YEAR</v>
          </cell>
          <cell r="K69" t="str">
            <v>Gross</v>
          </cell>
          <cell r="L69" t="str">
            <v>YTD_Q2</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38533</v>
          </cell>
          <cell r="AV69" t="str">
            <v>$x$x</v>
          </cell>
        </row>
        <row r="70">
          <cell r="A70" t="str">
            <v>IT029SPMGCURRENT_YEARYTD_Q2</v>
          </cell>
          <cell r="B70" t="str">
            <v>GFI Italia</v>
          </cell>
          <cell r="C70" t="str">
            <v>5007&amp;5107_GFI_Class</v>
          </cell>
          <cell r="D70" t="str">
            <v>IT029</v>
          </cell>
          <cell r="E70" t="str">
            <v>PT</v>
          </cell>
          <cell r="F70" t="str">
            <v>CR</v>
          </cell>
          <cell r="G70" t="str">
            <v>IT-GFI-CLA-SP-CI</v>
          </cell>
          <cell r="H70" t="str">
            <v>MG</v>
          </cell>
          <cell r="I70" t="str">
            <v>NSXP</v>
          </cell>
          <cell r="J70" t="str">
            <v>CURRENT_YEAR</v>
          </cell>
          <cell r="K70" t="str">
            <v>Gross</v>
          </cell>
          <cell r="L70" t="str">
            <v>YTD_Q2</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38533</v>
          </cell>
          <cell r="AV70" t="str">
            <v>$x$x</v>
          </cell>
        </row>
        <row r="71">
          <cell r="A71" t="str">
            <v>IT029SPONLCURRENT_YEARYTD_Q2</v>
          </cell>
          <cell r="B71" t="str">
            <v>GFI Italia</v>
          </cell>
          <cell r="C71" t="str">
            <v>5007&amp;5107_GFI_Class</v>
          </cell>
          <cell r="D71" t="str">
            <v>IT029</v>
          </cell>
          <cell r="E71" t="str">
            <v>PT</v>
          </cell>
          <cell r="F71" t="str">
            <v>CR</v>
          </cell>
          <cell r="G71" t="str">
            <v>IT-GFI-CLA-SP-CI</v>
          </cell>
          <cell r="H71" t="str">
            <v>ONL</v>
          </cell>
          <cell r="I71" t="str">
            <v>NSXP</v>
          </cell>
          <cell r="J71" t="str">
            <v>CURRENT_YEAR</v>
          </cell>
          <cell r="K71" t="str">
            <v>Gross</v>
          </cell>
          <cell r="L71" t="str">
            <v>YTD_Q2</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38533</v>
          </cell>
          <cell r="AV71" t="str">
            <v>$x$x</v>
          </cell>
        </row>
        <row r="72">
          <cell r="A72" t="str">
            <v>IT030PPDCCURRENT_YEARYTD_Q2</v>
          </cell>
          <cell r="B72" t="str">
            <v>Banca Sella Rev</v>
          </cell>
          <cell r="C72" t="str">
            <v>5132_Banca Sella_carte</v>
          </cell>
          <cell r="D72" t="str">
            <v>IT030</v>
          </cell>
          <cell r="E72" t="str">
            <v>PT</v>
          </cell>
          <cell r="F72" t="str">
            <v>CR</v>
          </cell>
          <cell r="G72" t="str">
            <v>IT-BcaSella-REV-PP-CI</v>
          </cell>
          <cell r="H72" t="str">
            <v>DC</v>
          </cell>
          <cell r="I72" t="str">
            <v>NSXP</v>
          </cell>
          <cell r="J72" t="str">
            <v>CURRENT_YEAR</v>
          </cell>
          <cell r="K72" t="str">
            <v>Gross</v>
          </cell>
          <cell r="L72" t="str">
            <v>YTD_Q2</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38533</v>
          </cell>
          <cell r="AV72" t="str">
            <v>$x$x</v>
          </cell>
        </row>
        <row r="73">
          <cell r="A73" t="str">
            <v>IT030PPIU/GAPEWCURRENT_YEARYTD_Q2</v>
          </cell>
          <cell r="B73" t="str">
            <v>Banca Sella Rev</v>
          </cell>
          <cell r="C73" t="str">
            <v>5132_Banca Sella_carte</v>
          </cell>
          <cell r="D73" t="str">
            <v>IT030</v>
          </cell>
          <cell r="E73" t="str">
            <v>PT</v>
          </cell>
          <cell r="F73" t="str">
            <v>CR</v>
          </cell>
          <cell r="G73" t="str">
            <v>IT-BcaSella-REV-PP-CI</v>
          </cell>
          <cell r="H73" t="str">
            <v>IU/GAPEW</v>
          </cell>
          <cell r="I73" t="str">
            <v>NSXP</v>
          </cell>
          <cell r="J73" t="str">
            <v>CURRENT_YEAR</v>
          </cell>
          <cell r="K73" t="str">
            <v>Gross</v>
          </cell>
          <cell r="L73" t="str">
            <v>YTD_Q2</v>
          </cell>
          <cell r="M73">
            <v>26.288663414634147</v>
          </cell>
          <cell r="N73">
            <v>0</v>
          </cell>
          <cell r="O73">
            <v>0</v>
          </cell>
          <cell r="P73">
            <v>0</v>
          </cell>
          <cell r="Q73">
            <v>0</v>
          </cell>
          <cell r="R73">
            <v>4.5162575609756104</v>
          </cell>
          <cell r="S73">
            <v>3.3703414634146345</v>
          </cell>
          <cell r="T73">
            <v>0</v>
          </cell>
          <cell r="U73">
            <v>0</v>
          </cell>
          <cell r="V73">
            <v>0</v>
          </cell>
          <cell r="W73">
            <v>0</v>
          </cell>
          <cell r="X73">
            <v>839.55089461463422</v>
          </cell>
          <cell r="Y73">
            <v>42</v>
          </cell>
          <cell r="Z73">
            <v>0</v>
          </cell>
          <cell r="AA73">
            <v>856.95295900487815</v>
          </cell>
          <cell r="AB73">
            <v>43</v>
          </cell>
          <cell r="AC73">
            <v>0</v>
          </cell>
          <cell r="AD73">
            <v>0</v>
          </cell>
          <cell r="AE73">
            <v>-3.5527136788005009E-14</v>
          </cell>
          <cell r="AF73">
            <v>224.39024390243901</v>
          </cell>
          <cell r="AG73">
            <v>-3.5527136788005009E-14</v>
          </cell>
          <cell r="AH73">
            <v>0</v>
          </cell>
          <cell r="AI73">
            <v>0</v>
          </cell>
          <cell r="AJ73">
            <v>0</v>
          </cell>
          <cell r="AK73">
            <v>-4.934324553889586E-15</v>
          </cell>
          <cell r="AL73">
            <v>0</v>
          </cell>
          <cell r="AM73">
            <v>0</v>
          </cell>
          <cell r="AN73">
            <v>0</v>
          </cell>
          <cell r="AO73">
            <v>0</v>
          </cell>
          <cell r="AP73">
            <v>-3.0592812234115423E-14</v>
          </cell>
          <cell r="AQ73">
            <v>23.002580487804877</v>
          </cell>
          <cell r="AR73">
            <v>0</v>
          </cell>
          <cell r="AS73">
            <v>7.8865990243902147</v>
          </cell>
          <cell r="AT73">
            <v>0</v>
          </cell>
          <cell r="AU73">
            <v>38533</v>
          </cell>
          <cell r="AV73" t="str">
            <v>$x$x</v>
          </cell>
        </row>
        <row r="74">
          <cell r="A74" t="str">
            <v>IT030PPMGCURRENT_YEARYTD_Q2</v>
          </cell>
          <cell r="B74" t="str">
            <v>Banca Sella Rev</v>
          </cell>
          <cell r="C74" t="str">
            <v>5132_Banca Sella_carte</v>
          </cell>
          <cell r="D74" t="str">
            <v>IT030</v>
          </cell>
          <cell r="E74" t="str">
            <v>PT</v>
          </cell>
          <cell r="F74" t="str">
            <v>CR</v>
          </cell>
          <cell r="G74" t="str">
            <v>IT-BcaSella-REV-PP-CI</v>
          </cell>
          <cell r="H74" t="str">
            <v>MG</v>
          </cell>
          <cell r="I74" t="str">
            <v>NSXP</v>
          </cell>
          <cell r="J74" t="str">
            <v>CURRENT_YEAR</v>
          </cell>
          <cell r="K74" t="str">
            <v>Gross</v>
          </cell>
          <cell r="L74" t="str">
            <v>YTD_Q2</v>
          </cell>
          <cell r="M74">
            <v>3.2204487804878053</v>
          </cell>
          <cell r="N74">
            <v>0</v>
          </cell>
          <cell r="O74">
            <v>0</v>
          </cell>
          <cell r="P74">
            <v>0</v>
          </cell>
          <cell r="Q74">
            <v>0</v>
          </cell>
          <cell r="R74">
            <v>0.55325658536585376</v>
          </cell>
          <cell r="S74">
            <v>0.41287804878048784</v>
          </cell>
          <cell r="T74">
            <v>0</v>
          </cell>
          <cell r="U74">
            <v>0</v>
          </cell>
          <cell r="V74">
            <v>0</v>
          </cell>
          <cell r="W74">
            <v>0</v>
          </cell>
          <cell r="X74">
            <v>102.99291918048777</v>
          </cell>
          <cell r="Y74">
            <v>5</v>
          </cell>
          <cell r="Z74">
            <v>0</v>
          </cell>
          <cell r="AA74">
            <v>105.24723332682923</v>
          </cell>
          <cell r="AB74">
            <v>5</v>
          </cell>
          <cell r="AC74">
            <v>0</v>
          </cell>
          <cell r="AD74">
            <v>0</v>
          </cell>
          <cell r="AE74">
            <v>6.6613381477509392E-15</v>
          </cell>
          <cell r="AF74">
            <v>0</v>
          </cell>
          <cell r="AG74">
            <v>6.6613381477509392E-15</v>
          </cell>
          <cell r="AH74">
            <v>0</v>
          </cell>
          <cell r="AI74">
            <v>0</v>
          </cell>
          <cell r="AJ74">
            <v>0</v>
          </cell>
          <cell r="AK74">
            <v>6.6613381477509392E-15</v>
          </cell>
          <cell r="AL74">
            <v>0</v>
          </cell>
          <cell r="AM74">
            <v>0</v>
          </cell>
          <cell r="AN74">
            <v>0</v>
          </cell>
          <cell r="AO74">
            <v>0</v>
          </cell>
          <cell r="AP74">
            <v>0</v>
          </cell>
          <cell r="AQ74">
            <v>2.8178926829268298</v>
          </cell>
          <cell r="AR74">
            <v>0</v>
          </cell>
          <cell r="AS74">
            <v>0.9661346341463416</v>
          </cell>
          <cell r="AT74">
            <v>0</v>
          </cell>
          <cell r="AU74">
            <v>38533</v>
          </cell>
          <cell r="AV74" t="str">
            <v>$x$x</v>
          </cell>
        </row>
        <row r="75">
          <cell r="A75" t="str">
            <v>IT030PPONLCURRENT_YEARYTD_Q2</v>
          </cell>
          <cell r="B75" t="str">
            <v>Banca Sella Rev</v>
          </cell>
          <cell r="C75" t="str">
            <v>5132_Banca Sella_carte</v>
          </cell>
          <cell r="D75" t="str">
            <v>IT030</v>
          </cell>
          <cell r="E75" t="str">
            <v>PT</v>
          </cell>
          <cell r="F75" t="str">
            <v>CR</v>
          </cell>
          <cell r="G75" t="str">
            <v>IT-BcaSella-REV-PP-CI</v>
          </cell>
          <cell r="H75" t="str">
            <v>ONL</v>
          </cell>
          <cell r="I75" t="str">
            <v>NSXP</v>
          </cell>
          <cell r="J75" t="str">
            <v>CURRENT_YEAR</v>
          </cell>
          <cell r="K75" t="str">
            <v>Gross</v>
          </cell>
          <cell r="L75" t="str">
            <v>YTD_Q2</v>
          </cell>
          <cell r="M75">
            <v>5.4957658536585372</v>
          </cell>
          <cell r="N75">
            <v>0</v>
          </cell>
          <cell r="O75">
            <v>0</v>
          </cell>
          <cell r="P75">
            <v>0</v>
          </cell>
          <cell r="Q75">
            <v>0</v>
          </cell>
          <cell r="R75">
            <v>0.94414439024390262</v>
          </cell>
          <cell r="S75">
            <v>0.70458536585365872</v>
          </cell>
          <cell r="T75">
            <v>0</v>
          </cell>
          <cell r="U75">
            <v>0</v>
          </cell>
          <cell r="V75">
            <v>0</v>
          </cell>
          <cell r="W75">
            <v>0</v>
          </cell>
          <cell r="X75">
            <v>175.29226425365852</v>
          </cell>
          <cell r="Y75">
            <v>9</v>
          </cell>
          <cell r="Z75">
            <v>0</v>
          </cell>
          <cell r="AA75">
            <v>179.1393003512195</v>
          </cell>
          <cell r="AB75">
            <v>9</v>
          </cell>
          <cell r="AC75">
            <v>0</v>
          </cell>
          <cell r="AD75">
            <v>0</v>
          </cell>
          <cell r="AE75">
            <v>-1.2434497875801753E-14</v>
          </cell>
          <cell r="AF75">
            <v>0</v>
          </cell>
          <cell r="AG75">
            <v>-1.2434497875801753E-14</v>
          </cell>
          <cell r="AH75">
            <v>0</v>
          </cell>
          <cell r="AI75">
            <v>0</v>
          </cell>
          <cell r="AJ75">
            <v>0</v>
          </cell>
          <cell r="AK75">
            <v>-1.7270135938613548E-15</v>
          </cell>
          <cell r="AL75">
            <v>0</v>
          </cell>
          <cell r="AM75">
            <v>0</v>
          </cell>
          <cell r="AN75">
            <v>0</v>
          </cell>
          <cell r="AO75">
            <v>0</v>
          </cell>
          <cell r="AP75">
            <v>-1.0707484281940398E-14</v>
          </cell>
          <cell r="AQ75">
            <v>4.8087951219512188</v>
          </cell>
          <cell r="AR75">
            <v>0</v>
          </cell>
          <cell r="AS75">
            <v>1.6487297560975507</v>
          </cell>
          <cell r="AT75">
            <v>0</v>
          </cell>
          <cell r="AU75">
            <v>38533</v>
          </cell>
          <cell r="AV75" t="str">
            <v>$x$x</v>
          </cell>
        </row>
        <row r="76">
          <cell r="A76" t="str">
            <v>IT031PPDCCURRENT_YEARYTD_Q2</v>
          </cell>
          <cell r="B76" t="str">
            <v>BNL Rev</v>
          </cell>
          <cell r="C76" t="str">
            <v>5150_BNL_Rev</v>
          </cell>
          <cell r="D76" t="str">
            <v>IT031</v>
          </cell>
          <cell r="E76" t="str">
            <v>PT</v>
          </cell>
          <cell r="F76" t="str">
            <v>CR</v>
          </cell>
          <cell r="G76" t="str">
            <v>IT-BNL-REV-PP-CI</v>
          </cell>
          <cell r="H76" t="str">
            <v>DC</v>
          </cell>
          <cell r="I76" t="str">
            <v>NSXP</v>
          </cell>
          <cell r="J76" t="str">
            <v>CURRENT_YEAR</v>
          </cell>
          <cell r="K76" t="str">
            <v>Gross</v>
          </cell>
          <cell r="L76" t="str">
            <v>YTD_Q2</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38533</v>
          </cell>
          <cell r="AV76" t="str">
            <v>$x$x</v>
          </cell>
        </row>
        <row r="77">
          <cell r="A77" t="str">
            <v>IT031PPIU/GAPEWCURRENT_YEARYTD_Q2</v>
          </cell>
          <cell r="B77" t="str">
            <v>BNL Rev</v>
          </cell>
          <cell r="C77" t="str">
            <v>5150_BNL_Rev</v>
          </cell>
          <cell r="D77" t="str">
            <v>IT031</v>
          </cell>
          <cell r="E77" t="str">
            <v>PT</v>
          </cell>
          <cell r="F77" t="str">
            <v>CR</v>
          </cell>
          <cell r="G77" t="str">
            <v>IT-BNL-REV-PP-CI</v>
          </cell>
          <cell r="H77" t="str">
            <v>IU/GAPEW</v>
          </cell>
          <cell r="I77" t="str">
            <v>NSXP</v>
          </cell>
          <cell r="J77" t="str">
            <v>CURRENT_YEAR</v>
          </cell>
          <cell r="K77" t="str">
            <v>Gross</v>
          </cell>
          <cell r="L77" t="str">
            <v>YTD_Q2</v>
          </cell>
          <cell r="M77">
            <v>0</v>
          </cell>
          <cell r="N77">
            <v>0</v>
          </cell>
          <cell r="O77">
            <v>0</v>
          </cell>
          <cell r="P77">
            <v>0</v>
          </cell>
          <cell r="Q77">
            <v>0</v>
          </cell>
          <cell r="R77">
            <v>0</v>
          </cell>
          <cell r="S77">
            <v>0</v>
          </cell>
          <cell r="T77">
            <v>0</v>
          </cell>
          <cell r="U77">
            <v>0</v>
          </cell>
          <cell r="V77">
            <v>250</v>
          </cell>
          <cell r="W77">
            <v>7407.1551775700927</v>
          </cell>
          <cell r="X77">
            <v>70000</v>
          </cell>
          <cell r="Y77">
            <v>3870</v>
          </cell>
          <cell r="Z77">
            <v>7375.7943925233649</v>
          </cell>
          <cell r="AA77">
            <v>68000</v>
          </cell>
          <cell r="AB77">
            <v>3769</v>
          </cell>
          <cell r="AC77">
            <v>693.18324409237414</v>
          </cell>
          <cell r="AD77">
            <v>62.637317151623499</v>
          </cell>
          <cell r="AE77">
            <v>2575.5440291390973</v>
          </cell>
          <cell r="AF77">
            <v>0</v>
          </cell>
          <cell r="AG77">
            <v>772.66320874172914</v>
          </cell>
          <cell r="AH77">
            <v>7248.0117046544183</v>
          </cell>
          <cell r="AI77">
            <v>0</v>
          </cell>
          <cell r="AJ77">
            <v>4809.8769941546161</v>
          </cell>
          <cell r="AK77">
            <v>9356.3397391397648</v>
          </cell>
          <cell r="AL77">
            <v>0</v>
          </cell>
          <cell r="AM77">
            <v>504.8066297112631</v>
          </cell>
          <cell r="AN77">
            <v>1298.0741906861049</v>
          </cell>
          <cell r="AO77">
            <v>4041.6561152738855</v>
          </cell>
          <cell r="AP77">
            <v>4041.6561152738855</v>
          </cell>
          <cell r="AQ77">
            <v>0</v>
          </cell>
          <cell r="AR77">
            <v>4546.4627449851487</v>
          </cell>
          <cell r="AS77">
            <v>5339.7303059599908</v>
          </cell>
          <cell r="AT77">
            <v>0</v>
          </cell>
          <cell r="AU77">
            <v>38533</v>
          </cell>
          <cell r="AV77" t="str">
            <v>$x$x</v>
          </cell>
        </row>
        <row r="78">
          <cell r="A78" t="str">
            <v>IT031PPMGCURRENT_YEARYTD_Q2</v>
          </cell>
          <cell r="B78" t="str">
            <v>BNL Rev</v>
          </cell>
          <cell r="C78" t="str">
            <v>5150_BNL_Rev</v>
          </cell>
          <cell r="D78" t="str">
            <v>IT031</v>
          </cell>
          <cell r="E78" t="str">
            <v>PT</v>
          </cell>
          <cell r="F78" t="str">
            <v>CR</v>
          </cell>
          <cell r="G78" t="str">
            <v>IT-BNL-REV-PP-CI</v>
          </cell>
          <cell r="H78" t="str">
            <v>MG</v>
          </cell>
          <cell r="I78" t="str">
            <v>NSXP</v>
          </cell>
          <cell r="J78" t="str">
            <v>CURRENT_YEAR</v>
          </cell>
          <cell r="K78" t="str">
            <v>Gross</v>
          </cell>
          <cell r="L78" t="str">
            <v>YTD_Q2</v>
          </cell>
          <cell r="M78">
            <v>0</v>
          </cell>
          <cell r="N78">
            <v>0</v>
          </cell>
          <cell r="O78">
            <v>0</v>
          </cell>
          <cell r="P78">
            <v>0</v>
          </cell>
          <cell r="Q78">
            <v>0</v>
          </cell>
          <cell r="R78">
            <v>0</v>
          </cell>
          <cell r="S78">
            <v>0</v>
          </cell>
          <cell r="T78">
            <v>0</v>
          </cell>
          <cell r="U78">
            <v>0</v>
          </cell>
          <cell r="V78">
            <v>0</v>
          </cell>
          <cell r="W78">
            <v>0</v>
          </cell>
          <cell r="X78">
            <v>2230.0851811365469</v>
          </cell>
          <cell r="Y78">
            <v>112</v>
          </cell>
          <cell r="Z78">
            <v>0</v>
          </cell>
          <cell r="AA78">
            <v>2000</v>
          </cell>
          <cell r="AB78">
            <v>100</v>
          </cell>
          <cell r="AC78">
            <v>19.194250067691023</v>
          </cell>
          <cell r="AD78">
            <v>0</v>
          </cell>
          <cell r="AE78">
            <v>261.27943120423794</v>
          </cell>
          <cell r="AF78">
            <v>0</v>
          </cell>
          <cell r="AG78">
            <v>78.383829361271381</v>
          </cell>
          <cell r="AH78">
            <v>0</v>
          </cell>
          <cell r="AI78">
            <v>0</v>
          </cell>
          <cell r="AJ78">
            <v>-3.5242919693700969E-14</v>
          </cell>
          <cell r="AK78">
            <v>90.40268319666626</v>
          </cell>
          <cell r="AL78">
            <v>0</v>
          </cell>
          <cell r="AM78">
            <v>51.21076851603064</v>
          </cell>
          <cell r="AN78">
            <v>131.68483332693592</v>
          </cell>
          <cell r="AO78">
            <v>39.191914680635691</v>
          </cell>
          <cell r="AP78">
            <v>39.191914680635691</v>
          </cell>
          <cell r="AQ78">
            <v>0</v>
          </cell>
          <cell r="AR78">
            <v>90.402683196666331</v>
          </cell>
          <cell r="AS78">
            <v>170.87674800757162</v>
          </cell>
          <cell r="AT78">
            <v>0</v>
          </cell>
          <cell r="AU78">
            <v>38533</v>
          </cell>
          <cell r="AV78" t="str">
            <v>$x$x</v>
          </cell>
        </row>
        <row r="79">
          <cell r="A79" t="str">
            <v>IT031PPONLCURRENT_YEARYTD_Q2</v>
          </cell>
          <cell r="B79" t="str">
            <v>BNL Rev</v>
          </cell>
          <cell r="C79" t="str">
            <v>5150_BNL_Rev</v>
          </cell>
          <cell r="D79" t="str">
            <v>IT031</v>
          </cell>
          <cell r="E79" t="str">
            <v>PT</v>
          </cell>
          <cell r="F79" t="str">
            <v>CR</v>
          </cell>
          <cell r="G79" t="str">
            <v>IT-BNL-REV-PP-CI</v>
          </cell>
          <cell r="H79" t="str">
            <v>ONL</v>
          </cell>
          <cell r="I79" t="str">
            <v>NSXP</v>
          </cell>
          <cell r="J79" t="str">
            <v>CURRENT_YEAR</v>
          </cell>
          <cell r="K79" t="str">
            <v>Gross</v>
          </cell>
          <cell r="L79" t="str">
            <v>YTD_Q2</v>
          </cell>
          <cell r="M79">
            <v>0</v>
          </cell>
          <cell r="N79">
            <v>0</v>
          </cell>
          <cell r="O79">
            <v>0</v>
          </cell>
          <cell r="P79">
            <v>0</v>
          </cell>
          <cell r="Q79">
            <v>0</v>
          </cell>
          <cell r="R79">
            <v>0</v>
          </cell>
          <cell r="S79">
            <v>0</v>
          </cell>
          <cell r="T79">
            <v>0</v>
          </cell>
          <cell r="U79">
            <v>0</v>
          </cell>
          <cell r="V79">
            <v>0</v>
          </cell>
          <cell r="W79">
            <v>0</v>
          </cell>
          <cell r="X79">
            <v>2337.0974323747309</v>
          </cell>
          <cell r="Y79">
            <v>117</v>
          </cell>
          <cell r="Z79">
            <v>485.25269262634635</v>
          </cell>
          <cell r="AA79">
            <v>1800</v>
          </cell>
          <cell r="AB79">
            <v>114</v>
          </cell>
          <cell r="AC79">
            <v>20.971325890129663</v>
          </cell>
          <cell r="AD79">
            <v>0</v>
          </cell>
          <cell r="AE79">
            <v>75.816065638514317</v>
          </cell>
          <cell r="AF79">
            <v>0</v>
          </cell>
          <cell r="AG79">
            <v>22.744819691554294</v>
          </cell>
          <cell r="AH79">
            <v>0</v>
          </cell>
          <cell r="AI79">
            <v>0</v>
          </cell>
          <cell r="AJ79">
            <v>-74.399999999999949</v>
          </cell>
          <cell r="AK79">
            <v>-48.167641289073991</v>
          </cell>
          <cell r="AL79">
            <v>0</v>
          </cell>
          <cell r="AM79">
            <v>14.859948865148807</v>
          </cell>
          <cell r="AN79">
            <v>38.21129708181121</v>
          </cell>
          <cell r="AO79">
            <v>11.372409845777147</v>
          </cell>
          <cell r="AP79">
            <v>11.372409845777147</v>
          </cell>
          <cell r="AQ79">
            <v>0</v>
          </cell>
          <cell r="AR79">
            <v>26.232358710925954</v>
          </cell>
          <cell r="AS79">
            <v>49.583706927588359</v>
          </cell>
          <cell r="AT79">
            <v>0</v>
          </cell>
          <cell r="AU79">
            <v>38533</v>
          </cell>
          <cell r="AV79" t="str">
            <v>$x$x</v>
          </cell>
        </row>
        <row r="80">
          <cell r="A80" t="str">
            <v>IT035SPDCCURRENT_YEARYTD_Q2</v>
          </cell>
          <cell r="B80" t="str">
            <v>Consel Tlmkg</v>
          </cell>
          <cell r="C80" t="str">
            <v>5142_Consel_Tlmkg</v>
          </cell>
          <cell r="D80" t="str">
            <v>IT035</v>
          </cell>
          <cell r="E80" t="str">
            <v>PT</v>
          </cell>
          <cell r="F80" t="str">
            <v>CR</v>
          </cell>
          <cell r="G80" t="str">
            <v>IT-Consel TLMKG-CLT-SP-CI</v>
          </cell>
          <cell r="H80" t="str">
            <v>DC</v>
          </cell>
          <cell r="I80" t="str">
            <v>NSXP</v>
          </cell>
          <cell r="J80" t="str">
            <v>CURRENT_YEAR</v>
          </cell>
          <cell r="K80" t="str">
            <v>Gross</v>
          </cell>
          <cell r="L80" t="str">
            <v>YTD_Q2</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38533</v>
          </cell>
          <cell r="AV80" t="str">
            <v>$x$x</v>
          </cell>
        </row>
        <row r="81">
          <cell r="A81" t="str">
            <v>IT035SPIU/GAPEWCURRENT_YEARYTD_Q2</v>
          </cell>
          <cell r="B81" t="str">
            <v>Consel Tlmkg</v>
          </cell>
          <cell r="C81" t="str">
            <v>5142_Consel_Tlmkg</v>
          </cell>
          <cell r="D81" t="str">
            <v>IT035</v>
          </cell>
          <cell r="E81" t="str">
            <v>PT</v>
          </cell>
          <cell r="F81" t="str">
            <v>CR</v>
          </cell>
          <cell r="G81" t="str">
            <v>IT-Consel TLMKG-CLT-SP-CI</v>
          </cell>
          <cell r="H81" t="str">
            <v>IU/GAPEW</v>
          </cell>
          <cell r="I81" t="str">
            <v>NSXP</v>
          </cell>
          <cell r="J81" t="str">
            <v>CURRENT_YEAR</v>
          </cell>
          <cell r="K81" t="str">
            <v>Gross</v>
          </cell>
          <cell r="L81" t="str">
            <v>YTD_Q2</v>
          </cell>
          <cell r="M81">
            <v>24253.904567215948</v>
          </cell>
          <cell r="N81">
            <v>0</v>
          </cell>
          <cell r="O81">
            <v>-310.99511414634145</v>
          </cell>
          <cell r="P81">
            <v>-118.17814337560975</v>
          </cell>
          <cell r="Q81">
            <v>-50.070213377560975</v>
          </cell>
          <cell r="R81">
            <v>869.4417786835611</v>
          </cell>
          <cell r="S81">
            <v>879.82799051206212</v>
          </cell>
          <cell r="T81">
            <v>16079.916188371028</v>
          </cell>
          <cell r="U81">
            <v>0</v>
          </cell>
          <cell r="V81">
            <v>939</v>
          </cell>
          <cell r="W81">
            <v>1903.883757009346</v>
          </cell>
          <cell r="X81">
            <v>24000</v>
          </cell>
          <cell r="Y81">
            <v>1295</v>
          </cell>
          <cell r="Z81">
            <v>1843.2825484385687</v>
          </cell>
          <cell r="AA81">
            <v>17874.728833557005</v>
          </cell>
          <cell r="AB81">
            <v>986</v>
          </cell>
          <cell r="AC81">
            <v>381.27084938053167</v>
          </cell>
          <cell r="AD81">
            <v>15.584996238661219</v>
          </cell>
          <cell r="AE81">
            <v>12219.115076650431</v>
          </cell>
          <cell r="AF81">
            <v>17596.559810241248</v>
          </cell>
          <cell r="AG81">
            <v>3054.7787691626077</v>
          </cell>
          <cell r="AH81">
            <v>1803.4015550406405</v>
          </cell>
          <cell r="AI81">
            <v>4056.4285326901909</v>
          </cell>
          <cell r="AJ81">
            <v>3787.1432655853455</v>
          </cell>
          <cell r="AK81">
            <v>6987.1711666676792</v>
          </cell>
          <cell r="AL81">
            <v>3787.1432655853455</v>
          </cell>
          <cell r="AM81">
            <v>6415.0354152414757</v>
          </cell>
          <cell r="AN81">
            <v>2749.3008922463478</v>
          </cell>
          <cell r="AO81">
            <v>572.13575142620289</v>
          </cell>
          <cell r="AP81">
            <v>245.20103632551559</v>
          </cell>
          <cell r="AQ81">
            <v>4056.4285326901909</v>
          </cell>
          <cell r="AR81">
            <v>6868.9930232920688</v>
          </cell>
          <cell r="AS81">
            <v>4693.701484389926</v>
          </cell>
          <cell r="AT81">
            <v>0</v>
          </cell>
          <cell r="AU81">
            <v>38533</v>
          </cell>
          <cell r="AV81" t="str">
            <v>$x$x</v>
          </cell>
        </row>
        <row r="82">
          <cell r="A82" t="str">
            <v>IT035SPMGCURRENT_YEARYTD_Q2</v>
          </cell>
          <cell r="B82" t="str">
            <v>Consel Tlmkg</v>
          </cell>
          <cell r="C82" t="str">
            <v>5142_Consel_Tlmkg</v>
          </cell>
          <cell r="D82" t="str">
            <v>IT035</v>
          </cell>
          <cell r="E82" t="str">
            <v>PT</v>
          </cell>
          <cell r="F82" t="str">
            <v>CR</v>
          </cell>
          <cell r="G82" t="str">
            <v>IT-Consel TLMKG-CLT-SP-CI</v>
          </cell>
          <cell r="H82" t="str">
            <v>MG</v>
          </cell>
          <cell r="I82" t="str">
            <v>NSXP</v>
          </cell>
          <cell r="J82" t="str">
            <v>CURRENT_YEAR</v>
          </cell>
          <cell r="K82" t="str">
            <v>Gross</v>
          </cell>
          <cell r="L82" t="str">
            <v>YTD_Q2</v>
          </cell>
          <cell r="M82">
            <v>2127.5354883522759</v>
          </cell>
          <cell r="N82">
            <v>0</v>
          </cell>
          <cell r="O82">
            <v>-27.280273170731711</v>
          </cell>
          <cell r="P82">
            <v>-10.36650380487805</v>
          </cell>
          <cell r="Q82">
            <v>-4.3921239804878054</v>
          </cell>
          <cell r="R82">
            <v>76.266822691540341</v>
          </cell>
          <cell r="S82">
            <v>77.177893904566858</v>
          </cell>
          <cell r="T82">
            <v>1410.5189638921959</v>
          </cell>
          <cell r="U82">
            <v>0</v>
          </cell>
          <cell r="V82">
            <v>0</v>
          </cell>
          <cell r="W82">
            <v>0</v>
          </cell>
          <cell r="X82">
            <v>3100</v>
          </cell>
          <cell r="Y82">
            <v>155</v>
          </cell>
          <cell r="Z82">
            <v>0</v>
          </cell>
          <cell r="AA82">
            <v>3300</v>
          </cell>
          <cell r="AB82">
            <v>165</v>
          </cell>
          <cell r="AC82">
            <v>44.325053288148375</v>
          </cell>
          <cell r="AD82">
            <v>7.5020273894763401E-2</v>
          </cell>
          <cell r="AE82">
            <v>385.3752157667555</v>
          </cell>
          <cell r="AF82">
            <v>1543.5578780913365</v>
          </cell>
          <cell r="AG82">
            <v>96.343803941688876</v>
          </cell>
          <cell r="AH82">
            <v>8.6808926052723194</v>
          </cell>
          <cell r="AI82">
            <v>105.09971682085596</v>
          </cell>
          <cell r="AJ82">
            <v>18.229874471071927</v>
          </cell>
          <cell r="AK82">
            <v>202.32198827754664</v>
          </cell>
          <cell r="AL82">
            <v>18.229874471071927</v>
          </cell>
          <cell r="AM82">
            <v>202.32198827754664</v>
          </cell>
          <cell r="AN82">
            <v>86.709423547520004</v>
          </cell>
          <cell r="AO82">
            <v>0</v>
          </cell>
          <cell r="AP82">
            <v>0</v>
          </cell>
          <cell r="AQ82">
            <v>105.09971682085596</v>
          </cell>
          <cell r="AR82">
            <v>191.95548447266859</v>
          </cell>
          <cell r="AS82">
            <v>235.76201616313941</v>
          </cell>
          <cell r="AT82">
            <v>0</v>
          </cell>
          <cell r="AU82">
            <v>38533</v>
          </cell>
          <cell r="AV82" t="str">
            <v>$x$x</v>
          </cell>
        </row>
        <row r="83">
          <cell r="A83" t="str">
            <v>IT035SPONLCURRENT_YEARYTD_Q2</v>
          </cell>
          <cell r="B83" t="str">
            <v>Consel Tlmkg</v>
          </cell>
          <cell r="C83" t="str">
            <v>5142_Consel_Tlmkg</v>
          </cell>
          <cell r="D83" t="str">
            <v>IT035</v>
          </cell>
          <cell r="E83" t="str">
            <v>PT</v>
          </cell>
          <cell r="F83" t="str">
            <v>CR</v>
          </cell>
          <cell r="G83" t="str">
            <v>IT-Consel TLMKG-CLT-SP-CI</v>
          </cell>
          <cell r="H83" t="str">
            <v>ONL</v>
          </cell>
          <cell r="I83" t="str">
            <v>NSXP</v>
          </cell>
          <cell r="J83" t="str">
            <v>CURRENT_YEAR</v>
          </cell>
          <cell r="K83" t="str">
            <v>Gross</v>
          </cell>
          <cell r="L83" t="str">
            <v>YTD_Q2</v>
          </cell>
          <cell r="M83">
            <v>16169.269711477295</v>
          </cell>
          <cell r="N83">
            <v>0</v>
          </cell>
          <cell r="O83">
            <v>-207.330076097561</v>
          </cell>
          <cell r="P83">
            <v>-78.785428917073176</v>
          </cell>
          <cell r="Q83">
            <v>-33.380142251707319</v>
          </cell>
          <cell r="R83">
            <v>579.6278524557066</v>
          </cell>
          <cell r="S83">
            <v>586.55199367470823</v>
          </cell>
          <cell r="T83">
            <v>10719.944125580689</v>
          </cell>
          <cell r="U83">
            <v>0</v>
          </cell>
          <cell r="V83">
            <v>0</v>
          </cell>
          <cell r="W83">
            <v>0</v>
          </cell>
          <cell r="X83">
            <v>19000</v>
          </cell>
          <cell r="Y83">
            <v>950</v>
          </cell>
          <cell r="Z83">
            <v>0</v>
          </cell>
          <cell r="AA83">
            <v>15000</v>
          </cell>
          <cell r="AB83">
            <v>750</v>
          </cell>
          <cell r="AC83">
            <v>270.44799298992763</v>
          </cell>
          <cell r="AD83">
            <v>10.683883971558576</v>
          </cell>
          <cell r="AE83">
            <v>8658.4292278273388</v>
          </cell>
          <cell r="AF83">
            <v>11731.039873494154</v>
          </cell>
          <cell r="AG83">
            <v>2164.6073069568347</v>
          </cell>
          <cell r="AH83">
            <v>1236.2744702104342</v>
          </cell>
          <cell r="AI83">
            <v>2726.5987814715418</v>
          </cell>
          <cell r="AJ83">
            <v>2596.1763874419116</v>
          </cell>
          <cell r="AK83">
            <v>5025.1521603764522</v>
          </cell>
          <cell r="AL83">
            <v>2596.1763874419116</v>
          </cell>
          <cell r="AM83">
            <v>4545.6753446093526</v>
          </cell>
          <cell r="AN83">
            <v>1948.1465762611515</v>
          </cell>
          <cell r="AO83">
            <v>479.47681576710005</v>
          </cell>
          <cell r="AP83">
            <v>205.49006390018582</v>
          </cell>
          <cell r="AQ83">
            <v>2726.5987814715418</v>
          </cell>
          <cell r="AR83">
            <v>4946.3667314593795</v>
          </cell>
          <cell r="AS83">
            <v>3286.4363440400448</v>
          </cell>
          <cell r="AT83">
            <v>0</v>
          </cell>
          <cell r="AU83">
            <v>38533</v>
          </cell>
          <cell r="AV83" t="str">
            <v>$x$x</v>
          </cell>
        </row>
        <row r="84">
          <cell r="A84" t="str">
            <v>IT038PPDCCURRENT_YEARYTD_Q2</v>
          </cell>
          <cell r="B84" t="str">
            <v>Findomestic Unieuro</v>
          </cell>
          <cell r="C84" t="str">
            <v>5152_Findomestic Unieuro_Final</v>
          </cell>
          <cell r="D84" t="str">
            <v>IT038</v>
          </cell>
          <cell r="E84" t="str">
            <v>PT</v>
          </cell>
          <cell r="F84" t="str">
            <v>CR</v>
          </cell>
          <cell r="G84" t="str">
            <v>IT-Findom-UNR-PP-CI</v>
          </cell>
          <cell r="H84" t="str">
            <v>DC</v>
          </cell>
          <cell r="I84" t="str">
            <v>NSXP</v>
          </cell>
          <cell r="J84" t="str">
            <v>CURRENT_YEAR</v>
          </cell>
          <cell r="K84" t="str">
            <v>Gross</v>
          </cell>
          <cell r="L84" t="str">
            <v>YTD_Q2</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38533</v>
          </cell>
          <cell r="AV84" t="str">
            <v>$x$x</v>
          </cell>
        </row>
        <row r="85">
          <cell r="A85" t="str">
            <v>IT038PPIU/GAPEWCURRENT_YEARYTD_Q2</v>
          </cell>
          <cell r="B85" t="str">
            <v>Findomestic Unieuro</v>
          </cell>
          <cell r="C85" t="str">
            <v>5152_Findomestic Unieuro_Final</v>
          </cell>
          <cell r="D85" t="str">
            <v>IT038</v>
          </cell>
          <cell r="E85" t="str">
            <v>PT</v>
          </cell>
          <cell r="F85" t="str">
            <v>CR</v>
          </cell>
          <cell r="G85" t="str">
            <v>IT-Findom-UNR-PP-CI</v>
          </cell>
          <cell r="H85" t="str">
            <v>IU/GAPEW</v>
          </cell>
          <cell r="I85" t="str">
            <v>NSXP</v>
          </cell>
          <cell r="J85" t="str">
            <v>CURRENT_YEAR</v>
          </cell>
          <cell r="K85" t="str">
            <v>Gross</v>
          </cell>
          <cell r="L85" t="str">
            <v>YTD_Q2</v>
          </cell>
          <cell r="M85">
            <v>230.83024390243904</v>
          </cell>
          <cell r="N85">
            <v>0</v>
          </cell>
          <cell r="O85">
            <v>3708.0313215804881</v>
          </cell>
          <cell r="P85">
            <v>2480.8228490897563</v>
          </cell>
          <cell r="Q85">
            <v>0</v>
          </cell>
          <cell r="R85">
            <v>221.48033925339249</v>
          </cell>
          <cell r="S85">
            <v>110.74016962669624</v>
          </cell>
          <cell r="T85">
            <v>725.05395219512195</v>
          </cell>
          <cell r="U85">
            <v>0</v>
          </cell>
          <cell r="V85">
            <v>0</v>
          </cell>
          <cell r="W85">
            <v>0</v>
          </cell>
          <cell r="X85">
            <v>89.951555329910732</v>
          </cell>
          <cell r="Y85">
            <v>4</v>
          </cell>
          <cell r="Z85">
            <v>0</v>
          </cell>
          <cell r="AA85">
            <v>478.43467311063011</v>
          </cell>
          <cell r="AB85">
            <v>23</v>
          </cell>
          <cell r="AC85">
            <v>6.7030395044291398</v>
          </cell>
          <cell r="AD85">
            <v>0</v>
          </cell>
          <cell r="AE85">
            <v>-1.5822958330313913E-2</v>
          </cell>
          <cell r="AF85">
            <v>2214.8033925339241</v>
          </cell>
          <cell r="AG85">
            <v>-1.5822958330313913E-2</v>
          </cell>
          <cell r="AH85">
            <v>0</v>
          </cell>
          <cell r="AI85">
            <v>0</v>
          </cell>
          <cell r="AJ85">
            <v>-0.14743073155039463</v>
          </cell>
          <cell r="AK85">
            <v>-0.16325368988070854</v>
          </cell>
          <cell r="AL85">
            <v>0</v>
          </cell>
          <cell r="AM85">
            <v>0</v>
          </cell>
          <cell r="AN85">
            <v>0</v>
          </cell>
          <cell r="AO85">
            <v>0</v>
          </cell>
          <cell r="AP85">
            <v>0</v>
          </cell>
          <cell r="AQ85">
            <v>500.95531914744998</v>
          </cell>
          <cell r="AR85">
            <v>2480.8228490897563</v>
          </cell>
          <cell r="AS85">
            <v>332.22050888008874</v>
          </cell>
          <cell r="AT85">
            <v>0</v>
          </cell>
          <cell r="AU85">
            <v>38533</v>
          </cell>
          <cell r="AV85" t="str">
            <v>$x$x</v>
          </cell>
        </row>
        <row r="86">
          <cell r="A86" t="str">
            <v>IT038PPMGCURRENT_YEARYTD_Q2</v>
          </cell>
          <cell r="B86" t="str">
            <v>Findomestic Unieuro</v>
          </cell>
          <cell r="C86" t="str">
            <v>5152_Findomestic Unieuro_Final</v>
          </cell>
          <cell r="D86" t="str">
            <v>IT038</v>
          </cell>
          <cell r="E86" t="str">
            <v>PT</v>
          </cell>
          <cell r="F86" t="str">
            <v>CR</v>
          </cell>
          <cell r="G86" t="str">
            <v>IT-Findom-UNR-PP-CI</v>
          </cell>
          <cell r="H86" t="str">
            <v>MG</v>
          </cell>
          <cell r="I86" t="str">
            <v>NSXP</v>
          </cell>
          <cell r="J86" t="str">
            <v>CURRENT_YEAR</v>
          </cell>
          <cell r="K86" t="str">
            <v>Gross</v>
          </cell>
          <cell r="L86" t="str">
            <v>YTD_Q2</v>
          </cell>
          <cell r="M86">
            <v>8.0443902439024395</v>
          </cell>
          <cell r="N86">
            <v>0</v>
          </cell>
          <cell r="O86">
            <v>130.12180820487808</v>
          </cell>
          <cell r="P86">
            <v>87.003753946829278</v>
          </cell>
          <cell r="Q86">
            <v>0</v>
          </cell>
          <cell r="R86">
            <v>7.7715160754767192</v>
          </cell>
          <cell r="S86">
            <v>3.8857580377383596</v>
          </cell>
          <cell r="T86">
            <v>25.411488292682932</v>
          </cell>
          <cell r="U86">
            <v>0</v>
          </cell>
          <cell r="V86">
            <v>0</v>
          </cell>
          <cell r="W86">
            <v>0</v>
          </cell>
          <cell r="X86">
            <v>3.2393440833841769</v>
          </cell>
          <cell r="Y86">
            <v>0</v>
          </cell>
          <cell r="Z86">
            <v>0</v>
          </cell>
          <cell r="AA86">
            <v>16.568051271315305</v>
          </cell>
          <cell r="AB86">
            <v>1</v>
          </cell>
          <cell r="AC86">
            <v>0.23447160648424192</v>
          </cell>
          <cell r="AD86">
            <v>6.1329365079254488E-5</v>
          </cell>
          <cell r="AE86">
            <v>-5.5348539369072351E-4</v>
          </cell>
          <cell r="AF86">
            <v>77.715160754767183</v>
          </cell>
          <cell r="AG86">
            <v>-5.5348539369072351E-4</v>
          </cell>
          <cell r="AH86">
            <v>7.0966633972754543E-3</v>
          </cell>
          <cell r="AI86">
            <v>4.4304027258817184E-3</v>
          </cell>
          <cell r="AJ86">
            <v>2.2633894051304497E-2</v>
          </cell>
          <cell r="AK86">
            <v>2.4807998694086758E-2</v>
          </cell>
          <cell r="AL86">
            <v>0</v>
          </cell>
          <cell r="AM86">
            <v>0</v>
          </cell>
          <cell r="AN86">
            <v>0</v>
          </cell>
          <cell r="AO86">
            <v>0</v>
          </cell>
          <cell r="AP86">
            <v>0</v>
          </cell>
          <cell r="AQ86">
            <v>17.617102620066497</v>
          </cell>
          <cell r="AR86">
            <v>87.003753946829278</v>
          </cell>
          <cell r="AS86">
            <v>11.657274113215077</v>
          </cell>
          <cell r="AT86">
            <v>0</v>
          </cell>
          <cell r="AU86">
            <v>38533</v>
          </cell>
          <cell r="AV86" t="str">
            <v>$x$x</v>
          </cell>
        </row>
        <row r="87">
          <cell r="A87" t="str">
            <v>IT038PPONLCURRENT_YEARYTD_Q2</v>
          </cell>
          <cell r="B87" t="str">
            <v>Findomestic Unieuro</v>
          </cell>
          <cell r="C87" t="str">
            <v>5152_Findomestic Unieuro_Final</v>
          </cell>
          <cell r="D87" t="str">
            <v>IT038</v>
          </cell>
          <cell r="E87" t="str">
            <v>PT</v>
          </cell>
          <cell r="F87" t="str">
            <v>CR</v>
          </cell>
          <cell r="G87" t="str">
            <v>IT-Findom-UNR-PP-CI</v>
          </cell>
          <cell r="H87" t="str">
            <v>ONL</v>
          </cell>
          <cell r="I87" t="str">
            <v>NSXP</v>
          </cell>
          <cell r="J87" t="str">
            <v>CURRENT_YEAR</v>
          </cell>
          <cell r="K87" t="str">
            <v>Gross</v>
          </cell>
          <cell r="L87" t="str">
            <v>YTD_Q2</v>
          </cell>
          <cell r="M87">
            <v>97.71073170731708</v>
          </cell>
          <cell r="N87">
            <v>0</v>
          </cell>
          <cell r="O87">
            <v>1564.3583824097564</v>
          </cell>
          <cell r="P87">
            <v>1046.9293081829269</v>
          </cell>
          <cell r="Q87">
            <v>0</v>
          </cell>
          <cell r="R87">
            <v>93.442754870687381</v>
          </cell>
          <cell r="S87">
            <v>46.72137743534369</v>
          </cell>
          <cell r="T87">
            <v>306.07602292682924</v>
          </cell>
          <cell r="U87">
            <v>0</v>
          </cell>
          <cell r="V87">
            <v>0</v>
          </cell>
          <cell r="W87">
            <v>0</v>
          </cell>
          <cell r="X87">
            <v>37.346509933323276</v>
          </cell>
          <cell r="Y87">
            <v>2</v>
          </cell>
          <cell r="Z87">
            <v>0</v>
          </cell>
          <cell r="AA87">
            <v>201.07968777378986</v>
          </cell>
          <cell r="AB87">
            <v>10</v>
          </cell>
          <cell r="AC87">
            <v>2.8268541670665832</v>
          </cell>
          <cell r="AD87">
            <v>4.124231496268332E-4</v>
          </cell>
          <cell r="AE87">
            <v>-6.6729721138846371E-3</v>
          </cell>
          <cell r="AF87">
            <v>934.42754870687395</v>
          </cell>
          <cell r="AG87">
            <v>-6.6729721138846371E-3</v>
          </cell>
          <cell r="AH87">
            <v>4.7723113819351203E-2</v>
          </cell>
          <cell r="AI87">
            <v>2.7813711167561747E-2</v>
          </cell>
          <cell r="AJ87">
            <v>0.15220672610740343</v>
          </cell>
          <cell r="AK87">
            <v>0.16585557979493512</v>
          </cell>
          <cell r="AL87">
            <v>0</v>
          </cell>
          <cell r="AM87">
            <v>0</v>
          </cell>
          <cell r="AN87">
            <v>0</v>
          </cell>
          <cell r="AO87">
            <v>0</v>
          </cell>
          <cell r="AP87">
            <v>0</v>
          </cell>
          <cell r="AQ87">
            <v>211.12456337660763</v>
          </cell>
          <cell r="AR87">
            <v>1046.9293081829269</v>
          </cell>
          <cell r="AS87">
            <v>140.16413230603106</v>
          </cell>
          <cell r="AT87">
            <v>0</v>
          </cell>
          <cell r="AU87">
            <v>38533</v>
          </cell>
          <cell r="AV87" t="str">
            <v>$x$x</v>
          </cell>
        </row>
        <row r="88">
          <cell r="A88" t="str">
            <v>IT039SPDCCURRENT_YEARYTD_Q2</v>
          </cell>
          <cell r="B88" t="str">
            <v>GMAC TLMKG RD</v>
          </cell>
          <cell r="C88" t="str">
            <v>5117_GMAC_TLMKG</v>
          </cell>
          <cell r="D88" t="str">
            <v>IT039</v>
          </cell>
          <cell r="E88" t="str">
            <v>PT</v>
          </cell>
          <cell r="F88" t="str">
            <v>CR</v>
          </cell>
          <cell r="G88" t="str">
            <v>IT-GMAC-CLT-SP-CI</v>
          </cell>
          <cell r="H88" t="str">
            <v>DC</v>
          </cell>
          <cell r="I88" t="str">
            <v>NSXP</v>
          </cell>
          <cell r="J88" t="str">
            <v>CURRENT_YEAR</v>
          </cell>
          <cell r="K88" t="str">
            <v>Gross</v>
          </cell>
          <cell r="L88" t="str">
            <v>YTD_Q2</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38533</v>
          </cell>
          <cell r="AV88" t="str">
            <v>$x$x</v>
          </cell>
        </row>
        <row r="89">
          <cell r="A89" t="str">
            <v>IT039SPIU/GAPEWCURRENT_YEARYTD_Q2</v>
          </cell>
          <cell r="B89" t="str">
            <v>GMAC TLMKG RD</v>
          </cell>
          <cell r="C89" t="str">
            <v>5117_GMAC_TLMKG</v>
          </cell>
          <cell r="D89" t="str">
            <v>IT039</v>
          </cell>
          <cell r="E89" t="str">
            <v>PT</v>
          </cell>
          <cell r="F89" t="str">
            <v>CR</v>
          </cell>
          <cell r="G89" t="str">
            <v>IT-GMAC-CLT-SP-CI</v>
          </cell>
          <cell r="H89" t="str">
            <v>IU/GAPEW</v>
          </cell>
          <cell r="I89" t="str">
            <v>NSXP</v>
          </cell>
          <cell r="J89" t="str">
            <v>CURRENT_YEAR</v>
          </cell>
          <cell r="K89" t="str">
            <v>Gross</v>
          </cell>
          <cell r="L89" t="str">
            <v>YTD_Q2</v>
          </cell>
          <cell r="M89">
            <v>451046.9743993294</v>
          </cell>
          <cell r="N89">
            <v>0</v>
          </cell>
          <cell r="O89">
            <v>850577.58045619505</v>
          </cell>
          <cell r="P89">
            <v>408277.23861897358</v>
          </cell>
          <cell r="Q89">
            <v>15310.39644821151</v>
          </cell>
          <cell r="R89">
            <v>34133.085911061964</v>
          </cell>
          <cell r="S89">
            <v>8803.8358023801266</v>
          </cell>
          <cell r="T89">
            <v>789672.20533461566</v>
          </cell>
          <cell r="U89">
            <v>0</v>
          </cell>
          <cell r="V89">
            <v>3849.96</v>
          </cell>
          <cell r="W89">
            <v>1443.1727145422997</v>
          </cell>
          <cell r="X89">
            <v>57736.28266819127</v>
          </cell>
          <cell r="Y89">
            <v>2959</v>
          </cell>
          <cell r="Z89">
            <v>15391.103368440348</v>
          </cell>
          <cell r="AA89">
            <v>77048.577364541663</v>
          </cell>
          <cell r="AB89">
            <v>4622</v>
          </cell>
          <cell r="AC89">
            <v>15215.139409809739</v>
          </cell>
          <cell r="AD89">
            <v>0</v>
          </cell>
          <cell r="AE89">
            <v>21869.746799843022</v>
          </cell>
          <cell r="AF89">
            <v>0</v>
          </cell>
          <cell r="AG89">
            <v>10934.873399921511</v>
          </cell>
          <cell r="AH89">
            <v>0</v>
          </cell>
          <cell r="AI89">
            <v>10934.873399921511</v>
          </cell>
          <cell r="AJ89">
            <v>37905.780683852878</v>
          </cell>
          <cell r="AK89">
            <v>48840.654083774389</v>
          </cell>
          <cell r="AL89">
            <v>37905.780683852878</v>
          </cell>
          <cell r="AM89">
            <v>10934.873399921511</v>
          </cell>
          <cell r="AN89">
            <v>0</v>
          </cell>
          <cell r="AO89">
            <v>0</v>
          </cell>
          <cell r="AP89">
            <v>0</v>
          </cell>
          <cell r="AQ89">
            <v>56784.740925352162</v>
          </cell>
          <cell r="AR89">
            <v>419212.1120188951</v>
          </cell>
          <cell r="AS89">
            <v>58247.318161653602</v>
          </cell>
          <cell r="AT89">
            <v>0</v>
          </cell>
          <cell r="AU89">
            <v>38533</v>
          </cell>
          <cell r="AV89" t="str">
            <v>$x$x</v>
          </cell>
        </row>
        <row r="90">
          <cell r="A90" t="str">
            <v>IT039SPMGCURRENT_YEARYTD_Q2</v>
          </cell>
          <cell r="B90" t="str">
            <v>GMAC TLMKG RD</v>
          </cell>
          <cell r="C90" t="str">
            <v>5117_GMAC_TLMKG</v>
          </cell>
          <cell r="D90" t="str">
            <v>IT039</v>
          </cell>
          <cell r="E90" t="str">
            <v>PT</v>
          </cell>
          <cell r="F90" t="str">
            <v>CR</v>
          </cell>
          <cell r="G90" t="str">
            <v>IT-GMAC-CLT-SP-CI</v>
          </cell>
          <cell r="H90" t="str">
            <v>MG</v>
          </cell>
          <cell r="I90" t="str">
            <v>NSXP</v>
          </cell>
          <cell r="J90" t="str">
            <v>CURRENT_YEAR</v>
          </cell>
          <cell r="K90" t="str">
            <v>Gross</v>
          </cell>
          <cell r="L90" t="str">
            <v>YTD_Q2</v>
          </cell>
          <cell r="M90">
            <v>38286.545501338434</v>
          </cell>
          <cell r="N90">
            <v>0</v>
          </cell>
          <cell r="O90">
            <v>72200.189968956096</v>
          </cell>
          <cell r="P90">
            <v>34656.091185098921</v>
          </cell>
          <cell r="Q90">
            <v>1299.6034194412096</v>
          </cell>
          <cell r="R90">
            <v>2897.3433389622332</v>
          </cell>
          <cell r="S90">
            <v>747.30234136482795</v>
          </cell>
          <cell r="T90">
            <v>67030.315103984845</v>
          </cell>
          <cell r="U90">
            <v>0</v>
          </cell>
          <cell r="V90">
            <v>0</v>
          </cell>
          <cell r="W90">
            <v>0</v>
          </cell>
          <cell r="X90">
            <v>8410.7314095215916</v>
          </cell>
          <cell r="Y90">
            <v>421</v>
          </cell>
          <cell r="Z90">
            <v>0</v>
          </cell>
          <cell r="AA90">
            <v>12800.965601193369</v>
          </cell>
          <cell r="AB90">
            <v>640</v>
          </cell>
          <cell r="AC90">
            <v>1386.7177089314855</v>
          </cell>
          <cell r="AD90">
            <v>0</v>
          </cell>
          <cell r="AE90">
            <v>633.56359870220604</v>
          </cell>
          <cell r="AF90">
            <v>0</v>
          </cell>
          <cell r="AG90">
            <v>316.78179935110302</v>
          </cell>
          <cell r="AH90">
            <v>0</v>
          </cell>
          <cell r="AI90">
            <v>316.78179935110302</v>
          </cell>
          <cell r="AJ90">
            <v>1666.1153577822513</v>
          </cell>
          <cell r="AK90">
            <v>1982.8971571333545</v>
          </cell>
          <cell r="AL90">
            <v>1666.1153577822513</v>
          </cell>
          <cell r="AM90">
            <v>316.78179935110302</v>
          </cell>
          <cell r="AN90">
            <v>0</v>
          </cell>
          <cell r="AO90">
            <v>0</v>
          </cell>
          <cell r="AP90">
            <v>0</v>
          </cell>
          <cell r="AQ90">
            <v>4820.1001018031229</v>
          </cell>
          <cell r="AR90">
            <v>34972.872984450027</v>
          </cell>
          <cell r="AS90">
            <v>4944.2490997682708</v>
          </cell>
          <cell r="AT90">
            <v>0</v>
          </cell>
          <cell r="AU90">
            <v>38533</v>
          </cell>
          <cell r="AV90" t="str">
            <v>$x$x</v>
          </cell>
        </row>
        <row r="91">
          <cell r="A91" t="str">
            <v>IT039SPONLCURRENT_YEARYTD_Q2</v>
          </cell>
          <cell r="B91" t="str">
            <v>GMAC TLMKG RD</v>
          </cell>
          <cell r="C91" t="str">
            <v>5117_GMAC_TLMKG</v>
          </cell>
          <cell r="D91" t="str">
            <v>IT039</v>
          </cell>
          <cell r="E91" t="str">
            <v>PT</v>
          </cell>
          <cell r="F91" t="str">
            <v>CR</v>
          </cell>
          <cell r="G91" t="str">
            <v>IT-GMAC-CLT-SP-CI</v>
          </cell>
          <cell r="H91" t="str">
            <v>ONL</v>
          </cell>
          <cell r="I91" t="str">
            <v>NSXP</v>
          </cell>
          <cell r="J91" t="str">
            <v>CURRENT_YEAR</v>
          </cell>
          <cell r="K91" t="str">
            <v>Gross</v>
          </cell>
          <cell r="L91" t="str">
            <v>YTD_Q2</v>
          </cell>
          <cell r="M91">
            <v>35139.706145064032</v>
          </cell>
          <cell r="N91">
            <v>0</v>
          </cell>
          <cell r="O91">
            <v>66265.92777972683</v>
          </cell>
          <cell r="P91">
            <v>31807.645334268876</v>
          </cell>
          <cell r="Q91">
            <v>1192.7867000350827</v>
          </cell>
          <cell r="R91">
            <v>2659.2055302804038</v>
          </cell>
          <cell r="S91">
            <v>685.88023111566235</v>
          </cell>
          <cell r="T91">
            <v>61520.974136534016</v>
          </cell>
          <cell r="U91">
            <v>0</v>
          </cell>
          <cell r="V91">
            <v>3670.06</v>
          </cell>
          <cell r="W91">
            <v>1641.7308748059831</v>
          </cell>
          <cell r="X91">
            <v>8124.1233763531027</v>
          </cell>
          <cell r="Y91">
            <v>488</v>
          </cell>
          <cell r="Z91">
            <v>4248.6841952272089</v>
          </cell>
          <cell r="AA91">
            <v>6611.8531779413624</v>
          </cell>
          <cell r="AB91">
            <v>543</v>
          </cell>
          <cell r="AC91">
            <v>1285.9497960823062</v>
          </cell>
          <cell r="AD91">
            <v>0</v>
          </cell>
          <cell r="AE91">
            <v>5.3486666296382737</v>
          </cell>
          <cell r="AF91">
            <v>0</v>
          </cell>
          <cell r="AG91">
            <v>2.6743333148191368</v>
          </cell>
          <cell r="AH91">
            <v>0</v>
          </cell>
          <cell r="AI91">
            <v>2.6743333148191368</v>
          </cell>
          <cell r="AJ91">
            <v>0</v>
          </cell>
          <cell r="AK91">
            <v>2.6743333148191368</v>
          </cell>
          <cell r="AL91">
            <v>0</v>
          </cell>
          <cell r="AM91">
            <v>2.6743333148191368</v>
          </cell>
          <cell r="AN91">
            <v>0</v>
          </cell>
          <cell r="AO91">
            <v>0</v>
          </cell>
          <cell r="AP91">
            <v>0</v>
          </cell>
          <cell r="AQ91">
            <v>4423.9274906960227</v>
          </cell>
          <cell r="AR91">
            <v>31810.319667583695</v>
          </cell>
          <cell r="AS91">
            <v>4537.8724614311486</v>
          </cell>
          <cell r="AT91">
            <v>0</v>
          </cell>
          <cell r="AU91">
            <v>38533</v>
          </cell>
          <cell r="AV91" t="str">
            <v>$x$x</v>
          </cell>
        </row>
        <row r="92">
          <cell r="A92" t="str">
            <v>IT042SPDCCURRENT_YEARYTD_Q2</v>
          </cell>
          <cell r="B92" t="str">
            <v>Advera CPI RD</v>
          </cell>
          <cell r="C92" t="str">
            <v xml:space="preserve">5265_Advera_PP 0-60  </v>
          </cell>
          <cell r="D92" t="str">
            <v>IT042</v>
          </cell>
          <cell r="E92" t="str">
            <v>PT</v>
          </cell>
          <cell r="F92" t="str">
            <v>CR</v>
          </cell>
          <cell r="G92" t="str">
            <v>IT-Advera-CLA-SP-CI</v>
          </cell>
          <cell r="H92" t="str">
            <v>DC</v>
          </cell>
          <cell r="I92" t="str">
            <v>NSXP</v>
          </cell>
          <cell r="J92" t="str">
            <v>CURRENT_YEAR</v>
          </cell>
          <cell r="K92" t="str">
            <v>Gross</v>
          </cell>
          <cell r="L92" t="str">
            <v>YTD_Q2</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38533</v>
          </cell>
          <cell r="AV92" t="str">
            <v>$x$x</v>
          </cell>
        </row>
        <row r="93">
          <cell r="A93" t="str">
            <v>IT042SPIU/GAPEWCURRENT_YEARYTD_Q2</v>
          </cell>
          <cell r="B93" t="str">
            <v>Advera CPI RD</v>
          </cell>
          <cell r="C93" t="str">
            <v xml:space="preserve">5265_Advera_PP 0-60  </v>
          </cell>
          <cell r="D93" t="str">
            <v>IT042</v>
          </cell>
          <cell r="E93" t="str">
            <v>PT</v>
          </cell>
          <cell r="F93" t="str">
            <v>CR</v>
          </cell>
          <cell r="G93" t="str">
            <v>IT-Advera-CLA-SP-CI</v>
          </cell>
          <cell r="H93" t="str">
            <v>IU/GAPEW</v>
          </cell>
          <cell r="I93" t="str">
            <v>NSXP</v>
          </cell>
          <cell r="J93" t="str">
            <v>CURRENT_YEAR</v>
          </cell>
          <cell r="K93" t="str">
            <v>Gross</v>
          </cell>
          <cell r="L93" t="str">
            <v>YTD_Q2</v>
          </cell>
          <cell r="M93">
            <v>0</v>
          </cell>
          <cell r="N93">
            <v>0</v>
          </cell>
          <cell r="O93">
            <v>22331.728614146341</v>
          </cell>
          <cell r="P93">
            <v>15754.077449254875</v>
          </cell>
          <cell r="Q93">
            <v>401.97111505463408</v>
          </cell>
          <cell r="R93">
            <v>8.6646756239276286</v>
          </cell>
          <cell r="S93">
            <v>19.692444599835646</v>
          </cell>
          <cell r="T93">
            <v>6077.89812854498</v>
          </cell>
          <cell r="U93">
            <v>0</v>
          </cell>
          <cell r="V93">
            <v>0</v>
          </cell>
          <cell r="W93">
            <v>0</v>
          </cell>
          <cell r="X93">
            <v>0</v>
          </cell>
          <cell r="Y93">
            <v>0</v>
          </cell>
          <cell r="Z93">
            <v>0</v>
          </cell>
          <cell r="AA93">
            <v>65.687506098217526</v>
          </cell>
          <cell r="AB93">
            <v>3.2749999999999999</v>
          </cell>
          <cell r="AC93">
            <v>0</v>
          </cell>
          <cell r="AD93">
            <v>0</v>
          </cell>
          <cell r="AE93">
            <v>0.46229496987012508</v>
          </cell>
          <cell r="AF93">
            <v>393.84889199671318</v>
          </cell>
          <cell r="AG93">
            <v>0.23114748493506213</v>
          </cell>
          <cell r="AH93">
            <v>0</v>
          </cell>
          <cell r="AI93">
            <v>5.1916180517589887E-2</v>
          </cell>
          <cell r="AJ93">
            <v>0</v>
          </cell>
          <cell r="AK93">
            <v>0.3525919181187695</v>
          </cell>
          <cell r="AL93">
            <v>0</v>
          </cell>
          <cell r="AM93">
            <v>0.17336061370129657</v>
          </cell>
          <cell r="AN93">
            <v>5.7786871233765635E-2</v>
          </cell>
          <cell r="AO93">
            <v>0</v>
          </cell>
          <cell r="AP93">
            <v>0</v>
          </cell>
          <cell r="AQ93">
            <v>86.781001335109593</v>
          </cell>
          <cell r="AR93">
            <v>15754.250809868578</v>
          </cell>
          <cell r="AS93">
            <v>1323.6551667154849</v>
          </cell>
          <cell r="AT93">
            <v>-893.26914456585382</v>
          </cell>
          <cell r="AU93">
            <v>38533</v>
          </cell>
          <cell r="AV93" t="str">
            <v>$x$x</v>
          </cell>
        </row>
        <row r="94">
          <cell r="A94" t="str">
            <v>IT042SPMGCURRENT_YEARYTD_Q2</v>
          </cell>
          <cell r="B94" t="str">
            <v>Advera CPI RD</v>
          </cell>
          <cell r="C94" t="str">
            <v xml:space="preserve">5265_Advera_PP 0-60  </v>
          </cell>
          <cell r="D94" t="str">
            <v>IT042</v>
          </cell>
          <cell r="E94" t="str">
            <v>PT</v>
          </cell>
          <cell r="F94" t="str">
            <v>CR</v>
          </cell>
          <cell r="G94" t="str">
            <v>IT-Advera-CLA-SP-CI</v>
          </cell>
          <cell r="H94" t="str">
            <v>MG</v>
          </cell>
          <cell r="I94" t="str">
            <v>NSXP</v>
          </cell>
          <cell r="J94" t="str">
            <v>CURRENT_YEAR</v>
          </cell>
          <cell r="K94" t="str">
            <v>Gross</v>
          </cell>
          <cell r="L94" t="str">
            <v>YTD_Q2</v>
          </cell>
          <cell r="M94">
            <v>0</v>
          </cell>
          <cell r="N94">
            <v>0</v>
          </cell>
          <cell r="O94">
            <v>4489.2393813658528</v>
          </cell>
          <cell r="P94">
            <v>3166.9954459485366</v>
          </cell>
          <cell r="Q94">
            <v>80.806308864585361</v>
          </cell>
          <cell r="R94">
            <v>1.7367548953496612</v>
          </cell>
          <cell r="S94">
            <v>3.9471702167037641</v>
          </cell>
          <cell r="T94">
            <v>1221.8390049866266</v>
          </cell>
          <cell r="U94">
            <v>0</v>
          </cell>
          <cell r="V94">
            <v>0</v>
          </cell>
          <cell r="W94">
            <v>0</v>
          </cell>
          <cell r="X94">
            <v>0</v>
          </cell>
          <cell r="Y94">
            <v>0</v>
          </cell>
          <cell r="Z94">
            <v>0</v>
          </cell>
          <cell r="AA94">
            <v>13.258787543307403</v>
          </cell>
          <cell r="AB94">
            <v>0.65500000000000003</v>
          </cell>
          <cell r="AC94">
            <v>0</v>
          </cell>
          <cell r="AD94">
            <v>0</v>
          </cell>
          <cell r="AE94">
            <v>9.0891074469980071E-4</v>
          </cell>
          <cell r="AF94">
            <v>78.94340433407541</v>
          </cell>
          <cell r="AG94">
            <v>4.5445537234990036E-4</v>
          </cell>
          <cell r="AH94">
            <v>0</v>
          </cell>
          <cell r="AI94">
            <v>1.0207157198675221E-4</v>
          </cell>
          <cell r="AJ94">
            <v>0</v>
          </cell>
          <cell r="AK94">
            <v>6.9322532962557326E-4</v>
          </cell>
          <cell r="AL94">
            <v>0</v>
          </cell>
          <cell r="AM94">
            <v>3.4084152926242527E-4</v>
          </cell>
          <cell r="AN94">
            <v>1.1361384308747509E-4</v>
          </cell>
          <cell r="AO94">
            <v>0</v>
          </cell>
          <cell r="AP94">
            <v>0</v>
          </cell>
          <cell r="AQ94">
            <v>17.393370567565128</v>
          </cell>
          <cell r="AR94">
            <v>3166.9957867900657</v>
          </cell>
          <cell r="AS94">
            <v>266.05992284511603</v>
          </cell>
          <cell r="AT94">
            <v>-179.56957525463409</v>
          </cell>
          <cell r="AU94">
            <v>38533</v>
          </cell>
          <cell r="AV94" t="str">
            <v>$x$x</v>
          </cell>
        </row>
        <row r="95">
          <cell r="A95" t="str">
            <v>IT042SPONLCURRENT_YEARYTD_Q2</v>
          </cell>
          <cell r="B95" t="str">
            <v>Advera CPI RD</v>
          </cell>
          <cell r="C95" t="str">
            <v xml:space="preserve">5265_Advera_PP 0-60  </v>
          </cell>
          <cell r="D95" t="str">
            <v>IT042</v>
          </cell>
          <cell r="E95" t="str">
            <v>PT</v>
          </cell>
          <cell r="F95" t="str">
            <v>CR</v>
          </cell>
          <cell r="G95" t="str">
            <v>IT-Advera-CLA-SP-CI</v>
          </cell>
          <cell r="H95" t="str">
            <v>ONL</v>
          </cell>
          <cell r="I95" t="str">
            <v>NSXP</v>
          </cell>
          <cell r="J95" t="str">
            <v>CURRENT_YEAR</v>
          </cell>
          <cell r="K95" t="str">
            <v>Gross</v>
          </cell>
          <cell r="L95" t="str">
            <v>YTD_Q2</v>
          </cell>
          <cell r="M95">
            <v>0</v>
          </cell>
          <cell r="N95">
            <v>0</v>
          </cell>
          <cell r="O95">
            <v>3107.2945469268298</v>
          </cell>
          <cell r="P95">
            <v>2192.2300777868295</v>
          </cell>
          <cell r="Q95">
            <v>55.931301844682913</v>
          </cell>
          <cell r="R95">
            <v>1.1769354497203826</v>
          </cell>
          <cell r="S95">
            <v>2.6748532948190809</v>
          </cell>
          <cell r="T95">
            <v>845.85623304590308</v>
          </cell>
          <cell r="U95">
            <v>0</v>
          </cell>
          <cell r="V95">
            <v>0</v>
          </cell>
          <cell r="W95">
            <v>0</v>
          </cell>
          <cell r="X95">
            <v>0</v>
          </cell>
          <cell r="Y95">
            <v>0</v>
          </cell>
          <cell r="Z95">
            <v>0</v>
          </cell>
          <cell r="AA95">
            <v>9.3093128813104613</v>
          </cell>
          <cell r="AB95">
            <v>0.47499999999999998</v>
          </cell>
          <cell r="AC95">
            <v>0</v>
          </cell>
          <cell r="AD95">
            <v>0</v>
          </cell>
          <cell r="AE95">
            <v>-0.35916737643567159</v>
          </cell>
          <cell r="AF95">
            <v>53.497065896381116</v>
          </cell>
          <cell r="AG95">
            <v>-0.1795836882178358</v>
          </cell>
          <cell r="AH95">
            <v>0</v>
          </cell>
          <cell r="AI95">
            <v>0</v>
          </cell>
          <cell r="AJ95">
            <v>0</v>
          </cell>
          <cell r="AK95">
            <v>-0.31427145438121262</v>
          </cell>
          <cell r="AL95">
            <v>0</v>
          </cell>
          <cell r="AM95">
            <v>-0.13468776616337685</v>
          </cell>
          <cell r="AN95">
            <v>-4.4895922054458942E-2</v>
          </cell>
          <cell r="AO95">
            <v>0</v>
          </cell>
          <cell r="AP95">
            <v>0</v>
          </cell>
          <cell r="AQ95">
            <v>11.781431881093487</v>
          </cell>
          <cell r="AR95">
            <v>2192.0953900206664</v>
          </cell>
          <cell r="AS95">
            <v>184.02997654424112</v>
          </cell>
          <cell r="AT95">
            <v>-124.29178187707322</v>
          </cell>
          <cell r="AU95">
            <v>38533</v>
          </cell>
          <cell r="AV95" t="str">
            <v>$x$x</v>
          </cell>
        </row>
        <row r="96">
          <cell r="A96" t="str">
            <v>IT044PPDCCURRENT_YEARYTD_Q2</v>
          </cell>
          <cell r="B96" t="str">
            <v>Agos Rev lordo riass</v>
          </cell>
          <cell r="C96" t="str">
            <v>5106-5003_Agos_ClassRev</v>
          </cell>
          <cell r="D96" t="str">
            <v>IT044</v>
          </cell>
          <cell r="E96" t="str">
            <v>PT</v>
          </cell>
          <cell r="F96" t="str">
            <v>CR</v>
          </cell>
          <cell r="G96" t="str">
            <v>IT-AgosLR-Rev-PP-CI</v>
          </cell>
          <cell r="H96" t="str">
            <v>DC</v>
          </cell>
          <cell r="I96" t="str">
            <v>NSXP</v>
          </cell>
          <cell r="J96" t="str">
            <v>CURRENT_YEAR</v>
          </cell>
          <cell r="K96" t="str">
            <v>Gross</v>
          </cell>
          <cell r="L96" t="str">
            <v>YTD_Q2</v>
          </cell>
          <cell r="M96">
            <v>30234.75</v>
          </cell>
          <cell r="N96">
            <v>7826.5</v>
          </cell>
          <cell r="O96">
            <v>0</v>
          </cell>
          <cell r="P96">
            <v>0</v>
          </cell>
          <cell r="Q96">
            <v>0</v>
          </cell>
          <cell r="R96">
            <v>4269</v>
          </cell>
          <cell r="S96">
            <v>3557.5</v>
          </cell>
          <cell r="T96">
            <v>0</v>
          </cell>
          <cell r="U96">
            <v>0</v>
          </cell>
          <cell r="V96">
            <v>49397.68</v>
          </cell>
          <cell r="W96">
            <v>289268.28100000031</v>
          </cell>
          <cell r="X96">
            <v>422633.11449491384</v>
          </cell>
          <cell r="Y96">
            <v>3559.51</v>
          </cell>
          <cell r="Z96">
            <v>279011.21000000002</v>
          </cell>
          <cell r="AA96">
            <v>203916.88873621786</v>
          </cell>
          <cell r="AB96">
            <v>2414.64</v>
          </cell>
          <cell r="AC96">
            <v>7022.8802044532949</v>
          </cell>
          <cell r="AD96">
            <v>0</v>
          </cell>
          <cell r="AE96">
            <v>217978.11696314951</v>
          </cell>
          <cell r="AF96">
            <v>71150</v>
          </cell>
          <cell r="AG96">
            <v>0</v>
          </cell>
          <cell r="AH96">
            <v>0</v>
          </cell>
          <cell r="AI96">
            <v>0</v>
          </cell>
          <cell r="AJ96">
            <v>280947.85011127696</v>
          </cell>
          <cell r="AK96">
            <v>153818.02041935784</v>
          </cell>
          <cell r="AL96">
            <v>280364.09000000003</v>
          </cell>
          <cell r="AM96">
            <v>153234.26030808091</v>
          </cell>
          <cell r="AN96">
            <v>64743.856655068608</v>
          </cell>
          <cell r="AO96">
            <v>0</v>
          </cell>
          <cell r="AP96">
            <v>0</v>
          </cell>
          <cell r="AQ96">
            <v>0</v>
          </cell>
          <cell r="AR96">
            <v>153234.26030808091</v>
          </cell>
          <cell r="AS96">
            <v>72570.356655068608</v>
          </cell>
          <cell r="AT96">
            <v>0</v>
          </cell>
          <cell r="AU96">
            <v>38533</v>
          </cell>
          <cell r="AV96" t="str">
            <v>$x$x</v>
          </cell>
        </row>
        <row r="97">
          <cell r="A97" t="str">
            <v>IT044PPIU/GAPEWCURRENT_YEARYTD_Q2</v>
          </cell>
          <cell r="B97" t="str">
            <v>Agos Rev lordo riass</v>
          </cell>
          <cell r="C97" t="str">
            <v>5106-5003_Agos_ClassRev</v>
          </cell>
          <cell r="D97" t="str">
            <v>IT044</v>
          </cell>
          <cell r="E97" t="str">
            <v>PT</v>
          </cell>
          <cell r="F97" t="str">
            <v>CR</v>
          </cell>
          <cell r="G97" t="str">
            <v>IT-AgosLR-Rev-PP-CI</v>
          </cell>
          <cell r="H97" t="str">
            <v>IU/GAPEW</v>
          </cell>
          <cell r="I97" t="str">
            <v>NSXP</v>
          </cell>
          <cell r="J97" t="str">
            <v>CURRENT_YEAR</v>
          </cell>
          <cell r="K97" t="str">
            <v>Gross</v>
          </cell>
          <cell r="L97" t="str">
            <v>YTD_Q2</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38533</v>
          </cell>
          <cell r="AV97" t="str">
            <v>$x$x</v>
          </cell>
        </row>
        <row r="98">
          <cell r="A98" t="str">
            <v>IT044PPMGCURRENT_YEARYTD_Q2</v>
          </cell>
          <cell r="B98" t="str">
            <v>Agos Rev lordo riass</v>
          </cell>
          <cell r="C98" t="str">
            <v>5106-5003_Agos_ClassRev</v>
          </cell>
          <cell r="D98" t="str">
            <v>IT044</v>
          </cell>
          <cell r="E98" t="str">
            <v>PT</v>
          </cell>
          <cell r="F98" t="str">
            <v>CR</v>
          </cell>
          <cell r="G98" t="str">
            <v>IT-AgosLR-Rev-PP-CI</v>
          </cell>
          <cell r="H98" t="str">
            <v>MG</v>
          </cell>
          <cell r="I98" t="str">
            <v>NSXP</v>
          </cell>
          <cell r="J98" t="str">
            <v>CURRENT_YEAR</v>
          </cell>
          <cell r="K98" t="str">
            <v>Gross</v>
          </cell>
          <cell r="L98" t="str">
            <v>YTD_Q2</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38533</v>
          </cell>
          <cell r="AV98" t="str">
            <v>$x$x</v>
          </cell>
        </row>
        <row r="99">
          <cell r="A99" t="str">
            <v>IT044PPONLCURRENT_YEARYTD_Q2</v>
          </cell>
          <cell r="B99" t="str">
            <v>Agos Rev lordo riass</v>
          </cell>
          <cell r="C99" t="str">
            <v>5106-5003_Agos_ClassRev</v>
          </cell>
          <cell r="D99" t="str">
            <v>IT044</v>
          </cell>
          <cell r="E99" t="str">
            <v>PT</v>
          </cell>
          <cell r="F99" t="str">
            <v>CR</v>
          </cell>
          <cell r="G99" t="str">
            <v>IT-AgosLR-Rev-PP-CI</v>
          </cell>
          <cell r="H99" t="str">
            <v>ONL</v>
          </cell>
          <cell r="I99" t="str">
            <v>NSXP</v>
          </cell>
          <cell r="J99" t="str">
            <v>CURRENT_YEAR</v>
          </cell>
          <cell r="K99" t="str">
            <v>Gross</v>
          </cell>
          <cell r="L99" t="str">
            <v>YTD_Q2</v>
          </cell>
          <cell r="M99">
            <v>30062.195121951219</v>
          </cell>
          <cell r="N99">
            <v>0</v>
          </cell>
          <cell r="O99">
            <v>0</v>
          </cell>
          <cell r="P99">
            <v>0</v>
          </cell>
          <cell r="Q99">
            <v>0</v>
          </cell>
          <cell r="R99">
            <v>3152.1951219512198</v>
          </cell>
          <cell r="S99">
            <v>2626.8292682926835</v>
          </cell>
          <cell r="T99">
            <v>0</v>
          </cell>
          <cell r="U99">
            <v>0</v>
          </cell>
          <cell r="V99">
            <v>42827.05</v>
          </cell>
          <cell r="W99">
            <v>91333.027668135401</v>
          </cell>
          <cell r="X99">
            <v>51753.721151285295</v>
          </cell>
          <cell r="Y99">
            <v>7154.34</v>
          </cell>
          <cell r="Z99">
            <v>105290.65247254851</v>
          </cell>
          <cell r="AA99">
            <v>20403.887921833382</v>
          </cell>
          <cell r="AB99">
            <v>6284.73</v>
          </cell>
          <cell r="AC99">
            <v>1770.2680730183888</v>
          </cell>
          <cell r="AD99">
            <v>0</v>
          </cell>
          <cell r="AE99">
            <v>1488.2072297645168</v>
          </cell>
          <cell r="AF99">
            <v>52536.585365853665</v>
          </cell>
          <cell r="AG99">
            <v>0</v>
          </cell>
          <cell r="AH99">
            <v>0</v>
          </cell>
          <cell r="AI99">
            <v>0</v>
          </cell>
          <cell r="AJ99">
            <v>731147.78149850294</v>
          </cell>
          <cell r="AK99">
            <v>-8016.4197013965259</v>
          </cell>
          <cell r="AL99">
            <v>730973.36</v>
          </cell>
          <cell r="AM99">
            <v>-8190.8411998995125</v>
          </cell>
          <cell r="AN99">
            <v>9679.0484296640298</v>
          </cell>
          <cell r="AO99">
            <v>0</v>
          </cell>
          <cell r="AP99">
            <v>0</v>
          </cell>
          <cell r="AQ99">
            <v>0</v>
          </cell>
          <cell r="AR99">
            <v>-8190.8411998995125</v>
          </cell>
          <cell r="AS99">
            <v>15458.072819907933</v>
          </cell>
          <cell r="AT99">
            <v>0</v>
          </cell>
          <cell r="AU99">
            <v>38533</v>
          </cell>
          <cell r="AV99" t="str">
            <v>$x$x</v>
          </cell>
        </row>
        <row r="100">
          <cell r="A100" t="str">
            <v>IT045PPDCCURRENT_YEARYTD_Q2</v>
          </cell>
          <cell r="B100" t="str">
            <v>Agos Rev netto riass</v>
          </cell>
          <cell r="C100" t="str">
            <v>5106-5003_Agos_ClassRev</v>
          </cell>
          <cell r="D100" t="str">
            <v>IT045</v>
          </cell>
          <cell r="E100" t="str">
            <v>PT</v>
          </cell>
          <cell r="F100" t="str">
            <v>CR</v>
          </cell>
          <cell r="G100" t="str">
            <v>IT-AgosNR-Rev-PP-CI</v>
          </cell>
          <cell r="H100" t="str">
            <v>DC</v>
          </cell>
          <cell r="I100" t="str">
            <v>NSXP</v>
          </cell>
          <cell r="J100" t="str">
            <v>CURRENT_YEAR</v>
          </cell>
          <cell r="K100" t="str">
            <v>Gross</v>
          </cell>
          <cell r="L100" t="str">
            <v>YTD_Q2</v>
          </cell>
          <cell r="M100">
            <v>3023.4749999999999</v>
          </cell>
          <cell r="N100">
            <v>7826.5</v>
          </cell>
          <cell r="O100">
            <v>0</v>
          </cell>
          <cell r="P100">
            <v>0</v>
          </cell>
          <cell r="Q100">
            <v>0</v>
          </cell>
          <cell r="R100">
            <v>4269</v>
          </cell>
          <cell r="S100">
            <v>3557.5</v>
          </cell>
          <cell r="T100">
            <v>0</v>
          </cell>
          <cell r="U100">
            <v>0</v>
          </cell>
          <cell r="V100">
            <v>4939.768</v>
          </cell>
          <cell r="W100">
            <v>43390.242150000042</v>
          </cell>
          <cell r="X100">
            <v>63394.96717423707</v>
          </cell>
          <cell r="Y100">
            <v>3559.51</v>
          </cell>
          <cell r="Z100">
            <v>27901.121000000003</v>
          </cell>
          <cell r="AA100">
            <v>20391.688873621788</v>
          </cell>
          <cell r="AB100">
            <v>2414.64</v>
          </cell>
          <cell r="AC100">
            <v>7022.8802044532949</v>
          </cell>
          <cell r="AD100">
            <v>0</v>
          </cell>
          <cell r="AE100">
            <v>64743.856655068608</v>
          </cell>
          <cell r="AF100">
            <v>71150</v>
          </cell>
          <cell r="AG100">
            <v>0</v>
          </cell>
          <cell r="AH100">
            <v>0</v>
          </cell>
          <cell r="AI100">
            <v>0</v>
          </cell>
          <cell r="AJ100">
            <v>280947.85011127696</v>
          </cell>
          <cell r="AK100">
            <v>583.76011127693346</v>
          </cell>
          <cell r="AL100">
            <v>280364.09000000003</v>
          </cell>
          <cell r="AM100">
            <v>0</v>
          </cell>
          <cell r="AN100">
            <v>64743.856655068608</v>
          </cell>
          <cell r="AO100">
            <v>0</v>
          </cell>
          <cell r="AP100">
            <v>0</v>
          </cell>
          <cell r="AQ100">
            <v>0</v>
          </cell>
          <cell r="AR100">
            <v>0</v>
          </cell>
          <cell r="AS100">
            <v>72570.356655068608</v>
          </cell>
          <cell r="AT100">
            <v>0</v>
          </cell>
          <cell r="AU100">
            <v>38533</v>
          </cell>
          <cell r="AV100" t="str">
            <v>$x$x</v>
          </cell>
        </row>
        <row r="101">
          <cell r="A101" t="str">
            <v>IT045PPIU/GAPEWCURRENT_YEARYTD_Q2</v>
          </cell>
          <cell r="B101" t="str">
            <v>Agos Rev netto riass</v>
          </cell>
          <cell r="C101" t="str">
            <v>5106-5003_Agos_ClassRev</v>
          </cell>
          <cell r="D101" t="str">
            <v>IT045</v>
          </cell>
          <cell r="E101" t="str">
            <v>PT</v>
          </cell>
          <cell r="F101" t="str">
            <v>CR</v>
          </cell>
          <cell r="G101" t="str">
            <v>IT-AgosNR-Rev-PP-CI</v>
          </cell>
          <cell r="H101" t="str">
            <v>IU/GAPEW</v>
          </cell>
          <cell r="I101" t="str">
            <v>NSXP</v>
          </cell>
          <cell r="J101" t="str">
            <v>CURRENT_YEAR</v>
          </cell>
          <cell r="K101" t="str">
            <v>Gross</v>
          </cell>
          <cell r="L101" t="str">
            <v>YTD_Q2</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38533</v>
          </cell>
          <cell r="AV101" t="str">
            <v>$x$x</v>
          </cell>
        </row>
        <row r="102">
          <cell r="A102" t="str">
            <v>IT045PPMGCURRENT_YEARYTD_Q2</v>
          </cell>
          <cell r="B102" t="str">
            <v>Agos Rev netto riass</v>
          </cell>
          <cell r="C102" t="str">
            <v>5106-5003_Agos_ClassRev</v>
          </cell>
          <cell r="D102" t="str">
            <v>IT045</v>
          </cell>
          <cell r="E102" t="str">
            <v>PT</v>
          </cell>
          <cell r="F102" t="str">
            <v>CR</v>
          </cell>
          <cell r="G102" t="str">
            <v>IT-AgosNR-Rev-PP-CI</v>
          </cell>
          <cell r="H102" t="str">
            <v>MG</v>
          </cell>
          <cell r="I102" t="str">
            <v>NSXP</v>
          </cell>
          <cell r="J102" t="str">
            <v>CURRENT_YEAR</v>
          </cell>
          <cell r="K102" t="str">
            <v>Gross</v>
          </cell>
          <cell r="L102" t="str">
            <v>YTD_Q2</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38533</v>
          </cell>
          <cell r="AV102" t="str">
            <v>$x$x</v>
          </cell>
        </row>
        <row r="103">
          <cell r="A103" t="str">
            <v>IT045PPONLCURRENT_YEARYTD_Q2</v>
          </cell>
          <cell r="B103" t="str">
            <v>Agos Rev netto riass</v>
          </cell>
          <cell r="C103" t="str">
            <v>5106-5003_Agos_ClassRev</v>
          </cell>
          <cell r="D103" t="str">
            <v>IT045</v>
          </cell>
          <cell r="E103" t="str">
            <v>PT</v>
          </cell>
          <cell r="F103" t="str">
            <v>CR</v>
          </cell>
          <cell r="G103" t="str">
            <v>IT-AgosNR-Rev-PP-CI</v>
          </cell>
          <cell r="H103" t="str">
            <v>ONL</v>
          </cell>
          <cell r="I103" t="str">
            <v>NSXP</v>
          </cell>
          <cell r="J103" t="str">
            <v>CURRENT_YEAR</v>
          </cell>
          <cell r="K103" t="str">
            <v>Gross</v>
          </cell>
          <cell r="L103" t="str">
            <v>YTD_Q2</v>
          </cell>
          <cell r="M103">
            <v>8207.3414634146302</v>
          </cell>
          <cell r="N103">
            <v>0</v>
          </cell>
          <cell r="O103">
            <v>0</v>
          </cell>
          <cell r="P103">
            <v>0</v>
          </cell>
          <cell r="Q103">
            <v>0</v>
          </cell>
          <cell r="R103">
            <v>3152.1951219512198</v>
          </cell>
          <cell r="S103">
            <v>2626.8292682926835</v>
          </cell>
          <cell r="T103">
            <v>0</v>
          </cell>
          <cell r="U103">
            <v>0</v>
          </cell>
          <cell r="V103">
            <v>4282.7050000000008</v>
          </cell>
          <cell r="W103">
            <v>13699.95415022031</v>
          </cell>
          <cell r="X103">
            <v>7763.058172692794</v>
          </cell>
          <cell r="Y103">
            <v>7154.34</v>
          </cell>
          <cell r="Z103">
            <v>10529.065247254852</v>
          </cell>
          <cell r="AA103">
            <v>2040.3887921833384</v>
          </cell>
          <cell r="AB103">
            <v>6284.73</v>
          </cell>
          <cell r="AC103">
            <v>1770.2680730183888</v>
          </cell>
          <cell r="AD103">
            <v>0</v>
          </cell>
          <cell r="AE103">
            <v>9679.0484296640298</v>
          </cell>
          <cell r="AF103">
            <v>52536.585365853665</v>
          </cell>
          <cell r="AG103">
            <v>0</v>
          </cell>
          <cell r="AH103">
            <v>0</v>
          </cell>
          <cell r="AI103">
            <v>0</v>
          </cell>
          <cell r="AJ103">
            <v>731147.78149850294</v>
          </cell>
          <cell r="AK103">
            <v>174.42149850291571</v>
          </cell>
          <cell r="AL103">
            <v>730973.36</v>
          </cell>
          <cell r="AM103">
            <v>0</v>
          </cell>
          <cell r="AN103">
            <v>9679.0484296640298</v>
          </cell>
          <cell r="AO103">
            <v>0</v>
          </cell>
          <cell r="AP103">
            <v>0</v>
          </cell>
          <cell r="AQ103">
            <v>0</v>
          </cell>
          <cell r="AR103">
            <v>0</v>
          </cell>
          <cell r="AS103">
            <v>15458.072819907933</v>
          </cell>
          <cell r="AT103">
            <v>0</v>
          </cell>
          <cell r="AU103">
            <v>38533</v>
          </cell>
          <cell r="AV103" t="str">
            <v>$x$x</v>
          </cell>
        </row>
        <row r="104">
          <cell r="A104" t="str">
            <v>IT048SPDCCURRENT_YEARYTD_Q2</v>
          </cell>
          <cell r="B104" t="str">
            <v>Azzoaglio</v>
          </cell>
          <cell r="C104" t="str">
            <v>5155_Azzoaglio_PP</v>
          </cell>
          <cell r="D104" t="str">
            <v>IT048</v>
          </cell>
          <cell r="E104" t="str">
            <v>PT</v>
          </cell>
          <cell r="F104" t="str">
            <v>CR</v>
          </cell>
          <cell r="G104" t="str">
            <v>IT-Azzoaglio-CLA-SP-CI</v>
          </cell>
          <cell r="H104" t="str">
            <v>DC</v>
          </cell>
          <cell r="I104" t="str">
            <v>NSXP</v>
          </cell>
          <cell r="J104" t="str">
            <v>CURRENT_YEAR</v>
          </cell>
          <cell r="K104" t="str">
            <v>Gross</v>
          </cell>
          <cell r="L104" t="str">
            <v>YTD_Q2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38533</v>
          </cell>
          <cell r="AV104" t="str">
            <v>$x$x</v>
          </cell>
        </row>
        <row r="105">
          <cell r="A105" t="str">
            <v>IT048SPIU/GAPEWCURRENT_YEARYTD_Q2</v>
          </cell>
          <cell r="B105" t="str">
            <v>Azzoaglio</v>
          </cell>
          <cell r="C105" t="str">
            <v>5155_Azzoaglio_PP</v>
          </cell>
          <cell r="D105" t="str">
            <v>IT048</v>
          </cell>
          <cell r="E105" t="str">
            <v>PT</v>
          </cell>
          <cell r="F105" t="str">
            <v>CR</v>
          </cell>
          <cell r="G105" t="str">
            <v>IT-Azzoaglio-CLA-SP-CI</v>
          </cell>
          <cell r="H105" t="str">
            <v>IU/GAPEW</v>
          </cell>
          <cell r="I105" t="str">
            <v>NSXP</v>
          </cell>
          <cell r="J105" t="str">
            <v>CURRENT_YEAR</v>
          </cell>
          <cell r="K105" t="str">
            <v>Gross</v>
          </cell>
          <cell r="L105" t="str">
            <v>YTD_Q2</v>
          </cell>
          <cell r="M105">
            <v>4525.2406145806408</v>
          </cell>
          <cell r="N105">
            <v>0</v>
          </cell>
          <cell r="O105">
            <v>32254.150473753176</v>
          </cell>
          <cell r="P105">
            <v>19352.490284251904</v>
          </cell>
          <cell r="Q105">
            <v>580.57470852755716</v>
          </cell>
          <cell r="R105">
            <v>225.91420099450761</v>
          </cell>
          <cell r="S105">
            <v>217.22519326394945</v>
          </cell>
          <cell r="T105">
            <v>15186.725619017781</v>
          </cell>
          <cell r="U105">
            <v>0</v>
          </cell>
          <cell r="V105">
            <v>0</v>
          </cell>
          <cell r="W105">
            <v>0</v>
          </cell>
          <cell r="X105">
            <v>218.71870253552049</v>
          </cell>
          <cell r="Y105">
            <v>11</v>
          </cell>
          <cell r="Z105">
            <v>0</v>
          </cell>
          <cell r="AA105">
            <v>1377.1797848136428</v>
          </cell>
          <cell r="AB105">
            <v>69</v>
          </cell>
          <cell r="AC105">
            <v>0</v>
          </cell>
          <cell r="AD105">
            <v>0</v>
          </cell>
          <cell r="AE105">
            <v>0</v>
          </cell>
          <cell r="AF105">
            <v>4344.5038652789935</v>
          </cell>
          <cell r="AG105">
            <v>0</v>
          </cell>
          <cell r="AH105">
            <v>0</v>
          </cell>
          <cell r="AI105">
            <v>0</v>
          </cell>
          <cell r="AJ105">
            <v>0</v>
          </cell>
          <cell r="AK105">
            <v>0</v>
          </cell>
          <cell r="AL105">
            <v>0</v>
          </cell>
          <cell r="AM105">
            <v>0</v>
          </cell>
          <cell r="AN105">
            <v>0</v>
          </cell>
          <cell r="AO105">
            <v>0</v>
          </cell>
          <cell r="AP105">
            <v>0</v>
          </cell>
          <cell r="AQ105">
            <v>0</v>
          </cell>
          <cell r="AR105">
            <v>19352.490284251904</v>
          </cell>
          <cell r="AS105">
            <v>1023.7141027860142</v>
          </cell>
          <cell r="AT105">
            <v>0</v>
          </cell>
          <cell r="AU105">
            <v>38533</v>
          </cell>
          <cell r="AV105" t="str">
            <v>$x$x</v>
          </cell>
        </row>
        <row r="106">
          <cell r="A106" t="str">
            <v>IT048SPMGCURRENT_YEARYTD_Q2</v>
          </cell>
          <cell r="B106" t="str">
            <v>Azzoaglio</v>
          </cell>
          <cell r="C106" t="str">
            <v>5155_Azzoaglio_PP</v>
          </cell>
          <cell r="D106" t="str">
            <v>IT048</v>
          </cell>
          <cell r="E106" t="str">
            <v>PT</v>
          </cell>
          <cell r="F106" t="str">
            <v>CR</v>
          </cell>
          <cell r="G106" t="str">
            <v>IT-Azzoaglio-CLA-SP-CI</v>
          </cell>
          <cell r="H106" t="str">
            <v>MG</v>
          </cell>
          <cell r="I106" t="str">
            <v>NSXP</v>
          </cell>
          <cell r="J106" t="str">
            <v>CURRENT_YEAR</v>
          </cell>
          <cell r="K106" t="str">
            <v>Gross</v>
          </cell>
          <cell r="L106" t="str">
            <v>YTD_Q2</v>
          </cell>
          <cell r="M106">
            <v>136.82434265425928</v>
          </cell>
          <cell r="N106">
            <v>0</v>
          </cell>
          <cell r="O106">
            <v>975.2305595029261</v>
          </cell>
          <cell r="P106">
            <v>585.13833570175564</v>
          </cell>
          <cell r="Q106">
            <v>17.554150071052668</v>
          </cell>
          <cell r="R106">
            <v>6.8307002168547086</v>
          </cell>
          <cell r="S106">
            <v>6.5679809777449094</v>
          </cell>
          <cell r="T106">
            <v>459.18304171440593</v>
          </cell>
          <cell r="U106">
            <v>0</v>
          </cell>
          <cell r="V106">
            <v>0</v>
          </cell>
          <cell r="W106">
            <v>0</v>
          </cell>
          <cell r="X106">
            <v>6.9457324254844153</v>
          </cell>
          <cell r="Y106">
            <v>0</v>
          </cell>
          <cell r="Z106">
            <v>0</v>
          </cell>
          <cell r="AA106">
            <v>41.726425900855915</v>
          </cell>
          <cell r="AB106">
            <v>2</v>
          </cell>
          <cell r="AC106">
            <v>0</v>
          </cell>
          <cell r="AD106">
            <v>0</v>
          </cell>
          <cell r="AE106">
            <v>0</v>
          </cell>
          <cell r="AF106">
            <v>131.35961955489825</v>
          </cell>
          <cell r="AG106">
            <v>0</v>
          </cell>
          <cell r="AH106">
            <v>0</v>
          </cell>
          <cell r="AI106">
            <v>0</v>
          </cell>
          <cell r="AJ106">
            <v>0</v>
          </cell>
          <cell r="AK106">
            <v>0</v>
          </cell>
          <cell r="AL106">
            <v>0</v>
          </cell>
          <cell r="AM106">
            <v>0</v>
          </cell>
          <cell r="AN106">
            <v>0</v>
          </cell>
          <cell r="AO106">
            <v>0</v>
          </cell>
          <cell r="AP106">
            <v>0</v>
          </cell>
          <cell r="AQ106">
            <v>0</v>
          </cell>
          <cell r="AR106">
            <v>585.13833570175564</v>
          </cell>
          <cell r="AS106">
            <v>30.952831265652286</v>
          </cell>
          <cell r="AT106">
            <v>0</v>
          </cell>
          <cell r="AU106">
            <v>38533</v>
          </cell>
          <cell r="AV106" t="str">
            <v>$x$x</v>
          </cell>
        </row>
        <row r="107">
          <cell r="A107" t="str">
            <v>IT048SPONLCURRENT_YEARYTD_Q2</v>
          </cell>
          <cell r="B107" t="str">
            <v>Azzoaglio</v>
          </cell>
          <cell r="C107" t="str">
            <v>5155_Azzoaglio_PP</v>
          </cell>
          <cell r="D107" t="str">
            <v>IT048</v>
          </cell>
          <cell r="E107" t="str">
            <v>PT</v>
          </cell>
          <cell r="F107" t="str">
            <v>CR</v>
          </cell>
          <cell r="G107" t="str">
            <v>IT-Azzoaglio-CLA-SP-CI</v>
          </cell>
          <cell r="H107" t="str">
            <v>ONL</v>
          </cell>
          <cell r="I107" t="str">
            <v>NSXP</v>
          </cell>
          <cell r="J107" t="str">
            <v>CURRENT_YEAR</v>
          </cell>
          <cell r="K107" t="str">
            <v>Gross</v>
          </cell>
          <cell r="L107" t="str">
            <v>YTD_Q2</v>
          </cell>
          <cell r="M107">
            <v>620.72819543920752</v>
          </cell>
          <cell r="N107">
            <v>0</v>
          </cell>
          <cell r="O107">
            <v>4424.3085228414629</v>
          </cell>
          <cell r="P107">
            <v>2654.5851137048776</v>
          </cell>
          <cell r="Q107">
            <v>79.637553411146328</v>
          </cell>
          <cell r="R107">
            <v>30.988697894997188</v>
          </cell>
          <cell r="S107">
            <v>29.796824899035812</v>
          </cell>
          <cell r="T107">
            <v>2083.1663089360131</v>
          </cell>
          <cell r="U107">
            <v>0</v>
          </cell>
          <cell r="V107">
            <v>0</v>
          </cell>
          <cell r="W107">
            <v>0</v>
          </cell>
          <cell r="X107">
            <v>30.000000000000245</v>
          </cell>
          <cell r="Y107">
            <v>2</v>
          </cell>
          <cell r="Z107">
            <v>0</v>
          </cell>
          <cell r="AA107">
            <v>189.86221943460046</v>
          </cell>
          <cell r="AB107">
            <v>9</v>
          </cell>
          <cell r="AC107">
            <v>0</v>
          </cell>
          <cell r="AD107">
            <v>0</v>
          </cell>
          <cell r="AE107">
            <v>0</v>
          </cell>
          <cell r="AF107">
            <v>595.93649798071579</v>
          </cell>
          <cell r="AG107">
            <v>0</v>
          </cell>
          <cell r="AH107">
            <v>0</v>
          </cell>
          <cell r="AI107">
            <v>0</v>
          </cell>
          <cell r="AJ107">
            <v>0</v>
          </cell>
          <cell r="AK107">
            <v>0</v>
          </cell>
          <cell r="AL107">
            <v>0</v>
          </cell>
          <cell r="AM107">
            <v>0</v>
          </cell>
          <cell r="AN107">
            <v>0</v>
          </cell>
          <cell r="AO107">
            <v>0</v>
          </cell>
          <cell r="AP107">
            <v>0</v>
          </cell>
          <cell r="AQ107">
            <v>0</v>
          </cell>
          <cell r="AR107">
            <v>2654.5851137048776</v>
          </cell>
          <cell r="AS107">
            <v>140.42307620517931</v>
          </cell>
          <cell r="AT107">
            <v>0</v>
          </cell>
          <cell r="AU107">
            <v>38533</v>
          </cell>
          <cell r="AV107" t="str">
            <v>$x$x</v>
          </cell>
        </row>
        <row r="108">
          <cell r="A108" t="str">
            <v>IT049SPDCCURRENT_YEARYTD_Q2</v>
          </cell>
          <cell r="B108" t="str">
            <v>BPM</v>
          </cell>
          <cell r="C108" t="str">
            <v>5126_BPM_PP</v>
          </cell>
          <cell r="D108" t="str">
            <v>IT049</v>
          </cell>
          <cell r="E108" t="str">
            <v>PT</v>
          </cell>
          <cell r="F108" t="str">
            <v>CR</v>
          </cell>
          <cell r="G108" t="str">
            <v>IT-BPM-CLA-SP-CI</v>
          </cell>
          <cell r="H108" t="str">
            <v>DC</v>
          </cell>
          <cell r="I108" t="str">
            <v>NSXP</v>
          </cell>
          <cell r="J108" t="str">
            <v>CURRENT_YEAR</v>
          </cell>
          <cell r="K108" t="str">
            <v>Gross</v>
          </cell>
          <cell r="L108" t="str">
            <v>YTD_Q2</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38533</v>
          </cell>
          <cell r="AV108" t="str">
            <v>$x$x</v>
          </cell>
        </row>
        <row r="109">
          <cell r="A109" t="str">
            <v>IT049SPIU/GAPEWCURRENT_YEARYTD_Q2</v>
          </cell>
          <cell r="B109" t="str">
            <v>BPM</v>
          </cell>
          <cell r="C109" t="str">
            <v>5126_BPM_PP</v>
          </cell>
          <cell r="D109" t="str">
            <v>IT049</v>
          </cell>
          <cell r="E109" t="str">
            <v>PT</v>
          </cell>
          <cell r="F109" t="str">
            <v>CR</v>
          </cell>
          <cell r="G109" t="str">
            <v>IT-BPM-CLA-SP-CI</v>
          </cell>
          <cell r="H109" t="str">
            <v>IU/GAPEW</v>
          </cell>
          <cell r="I109" t="str">
            <v>NSXP</v>
          </cell>
          <cell r="J109" t="str">
            <v>CURRENT_YEAR</v>
          </cell>
          <cell r="K109" t="str">
            <v>Gross</v>
          </cell>
          <cell r="L109" t="str">
            <v>YTD_Q2</v>
          </cell>
          <cell r="M109">
            <v>0</v>
          </cell>
          <cell r="N109">
            <v>0</v>
          </cell>
          <cell r="O109">
            <v>198765.91236784394</v>
          </cell>
          <cell r="P109">
            <v>89742.809434081559</v>
          </cell>
          <cell r="Q109">
            <v>3577.7864226211905</v>
          </cell>
          <cell r="R109">
            <v>370.49540766552758</v>
          </cell>
          <cell r="S109">
            <v>356.24558429377379</v>
          </cell>
          <cell r="T109">
            <v>101666</v>
          </cell>
          <cell r="U109">
            <v>0</v>
          </cell>
          <cell r="V109">
            <v>0</v>
          </cell>
          <cell r="W109">
            <v>0</v>
          </cell>
          <cell r="X109">
            <v>0</v>
          </cell>
          <cell r="Y109">
            <v>0</v>
          </cell>
          <cell r="Z109">
            <v>0</v>
          </cell>
          <cell r="AA109">
            <v>2907.5755191819048</v>
          </cell>
          <cell r="AB109">
            <v>145</v>
          </cell>
          <cell r="AC109">
            <v>0</v>
          </cell>
          <cell r="AD109">
            <v>0</v>
          </cell>
          <cell r="AE109">
            <v>-4.5474735088646412E-13</v>
          </cell>
          <cell r="AF109">
            <v>7124.911685875526</v>
          </cell>
          <cell r="AG109">
            <v>-2.2737367544323206E-13</v>
          </cell>
          <cell r="AH109">
            <v>0</v>
          </cell>
          <cell r="AI109">
            <v>0</v>
          </cell>
          <cell r="AJ109">
            <v>0</v>
          </cell>
          <cell r="AK109">
            <v>-1.5916157281026243E-13</v>
          </cell>
          <cell r="AL109">
            <v>0</v>
          </cell>
          <cell r="AM109">
            <v>-1.5916157281026243E-13</v>
          </cell>
          <cell r="AN109">
            <v>-6.8212102632969628E-14</v>
          </cell>
          <cell r="AO109">
            <v>0</v>
          </cell>
          <cell r="AP109">
            <v>-2.2737367544323206E-13</v>
          </cell>
          <cell r="AQ109">
            <v>381.57193989773805</v>
          </cell>
          <cell r="AR109">
            <v>89742.809434081559</v>
          </cell>
          <cell r="AS109">
            <v>4304.5274145804924</v>
          </cell>
          <cell r="AT109">
            <v>0</v>
          </cell>
          <cell r="AU109">
            <v>38533</v>
          </cell>
          <cell r="AV109" t="str">
            <v>$x$x</v>
          </cell>
        </row>
        <row r="110">
          <cell r="A110" t="str">
            <v>IT049SPMGCURRENT_YEARYTD_Q2</v>
          </cell>
          <cell r="B110" t="str">
            <v>BPM</v>
          </cell>
          <cell r="C110" t="str">
            <v>5126_BPM_PP</v>
          </cell>
          <cell r="D110" t="str">
            <v>IT049</v>
          </cell>
          <cell r="E110" t="str">
            <v>PT</v>
          </cell>
          <cell r="F110" t="str">
            <v>CR</v>
          </cell>
          <cell r="G110" t="str">
            <v>IT-BPM-CLA-SP-CI</v>
          </cell>
          <cell r="H110" t="str">
            <v>MG</v>
          </cell>
          <cell r="I110" t="str">
            <v>NSXP</v>
          </cell>
          <cell r="J110" t="str">
            <v>CURRENT_YEAR</v>
          </cell>
          <cell r="K110" t="str">
            <v>Gross</v>
          </cell>
          <cell r="L110" t="str">
            <v>YTD_Q2</v>
          </cell>
          <cell r="M110">
            <v>0</v>
          </cell>
          <cell r="N110">
            <v>0</v>
          </cell>
          <cell r="O110">
            <v>17642.40074892878</v>
          </cell>
          <cell r="P110">
            <v>7965.5439381413435</v>
          </cell>
          <cell r="Q110">
            <v>317.56321348071799</v>
          </cell>
          <cell r="R110">
            <v>32.885057502095144</v>
          </cell>
          <cell r="S110">
            <v>31.620247598168408</v>
          </cell>
          <cell r="T110">
            <v>9024</v>
          </cell>
          <cell r="U110">
            <v>0</v>
          </cell>
          <cell r="V110">
            <v>0</v>
          </cell>
          <cell r="W110">
            <v>0</v>
          </cell>
          <cell r="X110">
            <v>0</v>
          </cell>
          <cell r="Y110">
            <v>0</v>
          </cell>
          <cell r="Z110">
            <v>0</v>
          </cell>
          <cell r="AA110">
            <v>257.78829220645224</v>
          </cell>
          <cell r="AB110">
            <v>13</v>
          </cell>
          <cell r="AC110">
            <v>0</v>
          </cell>
          <cell r="AD110">
            <v>0</v>
          </cell>
          <cell r="AE110">
            <v>0</v>
          </cell>
          <cell r="AF110">
            <v>632.40495196336587</v>
          </cell>
          <cell r="AG110">
            <v>0</v>
          </cell>
          <cell r="AH110">
            <v>0</v>
          </cell>
          <cell r="AI110">
            <v>0</v>
          </cell>
          <cell r="AJ110">
            <v>0</v>
          </cell>
          <cell r="AK110">
            <v>0</v>
          </cell>
          <cell r="AL110">
            <v>0</v>
          </cell>
          <cell r="AM110">
            <v>0</v>
          </cell>
          <cell r="AN110">
            <v>0</v>
          </cell>
          <cell r="AO110">
            <v>0</v>
          </cell>
          <cell r="AP110">
            <v>0</v>
          </cell>
          <cell r="AQ110">
            <v>0</v>
          </cell>
          <cell r="AR110">
            <v>7965.5439381413435</v>
          </cell>
          <cell r="AS110">
            <v>382.06851858098156</v>
          </cell>
          <cell r="AT110">
            <v>0</v>
          </cell>
          <cell r="AU110">
            <v>38533</v>
          </cell>
          <cell r="AV110" t="str">
            <v>$x$x</v>
          </cell>
        </row>
        <row r="111">
          <cell r="A111" t="str">
            <v>IT049SPONLCURRENT_YEARYTD_Q2</v>
          </cell>
          <cell r="B111" t="str">
            <v>BPM</v>
          </cell>
          <cell r="C111" t="str">
            <v>5126_BPM_PP</v>
          </cell>
          <cell r="D111" t="str">
            <v>IT049</v>
          </cell>
          <cell r="E111" t="str">
            <v>PT</v>
          </cell>
          <cell r="F111" t="str">
            <v>CR</v>
          </cell>
          <cell r="G111" t="str">
            <v>IT-BPM-CLA-SP-CI</v>
          </cell>
          <cell r="H111" t="str">
            <v>ONL</v>
          </cell>
          <cell r="I111" t="str">
            <v>NSXP</v>
          </cell>
          <cell r="J111" t="str">
            <v>CURRENT_YEAR</v>
          </cell>
          <cell r="K111" t="str">
            <v>Gross</v>
          </cell>
          <cell r="L111" t="str">
            <v>YTD_Q2</v>
          </cell>
          <cell r="M111">
            <v>0</v>
          </cell>
          <cell r="N111">
            <v>0</v>
          </cell>
          <cell r="O111">
            <v>40395.191234446829</v>
          </cell>
          <cell r="P111">
            <v>18238.428842352747</v>
          </cell>
          <cell r="Q111">
            <v>727.11344222004288</v>
          </cell>
          <cell r="R111">
            <v>75.295772126340225</v>
          </cell>
          <cell r="S111">
            <v>72.399780890711554</v>
          </cell>
          <cell r="T111">
            <v>20662</v>
          </cell>
          <cell r="U111">
            <v>0</v>
          </cell>
          <cell r="V111">
            <v>0</v>
          </cell>
          <cell r="W111">
            <v>0</v>
          </cell>
          <cell r="X111">
            <v>0</v>
          </cell>
          <cell r="Y111">
            <v>0</v>
          </cell>
          <cell r="Z111">
            <v>0</v>
          </cell>
          <cell r="AA111">
            <v>590.95339685699071</v>
          </cell>
          <cell r="AB111">
            <v>29</v>
          </cell>
          <cell r="AC111">
            <v>0</v>
          </cell>
          <cell r="AD111">
            <v>0</v>
          </cell>
          <cell r="AE111">
            <v>-8.8817841970012523E-16</v>
          </cell>
          <cell r="AF111">
            <v>1447.9956178142299</v>
          </cell>
          <cell r="AG111">
            <v>-4.4408920985006262E-16</v>
          </cell>
          <cell r="AH111">
            <v>0</v>
          </cell>
          <cell r="AI111">
            <v>0</v>
          </cell>
          <cell r="AJ111">
            <v>0</v>
          </cell>
          <cell r="AK111">
            <v>-3.1086244689504381E-16</v>
          </cell>
          <cell r="AL111">
            <v>0</v>
          </cell>
          <cell r="AM111">
            <v>-3.1086244689504381E-16</v>
          </cell>
          <cell r="AN111">
            <v>-1.332267629550188E-16</v>
          </cell>
          <cell r="AO111">
            <v>0</v>
          </cell>
          <cell r="AP111">
            <v>-4.4408920985006262E-16</v>
          </cell>
          <cell r="AQ111">
            <v>77.494174607123824</v>
          </cell>
          <cell r="AR111">
            <v>18238.428842352747</v>
          </cell>
          <cell r="AS111">
            <v>874.80899523709468</v>
          </cell>
          <cell r="AT111">
            <v>0</v>
          </cell>
          <cell r="AU111">
            <v>38533</v>
          </cell>
          <cell r="AV111" t="str">
            <v>$x$x</v>
          </cell>
        </row>
        <row r="112">
          <cell r="A112" t="str">
            <v>IT050PPDCCURRENT_YEARYTD_Q2</v>
          </cell>
          <cell r="B112" t="str">
            <v>Barclays TLMKG</v>
          </cell>
          <cell r="C112" t="str">
            <v>5170_Barclays_Rev_Recall</v>
          </cell>
          <cell r="D112" t="str">
            <v>IT050</v>
          </cell>
          <cell r="E112" t="str">
            <v>PT</v>
          </cell>
          <cell r="F112" t="str">
            <v>CR</v>
          </cell>
          <cell r="G112" t="str">
            <v>IT-Barclays-CLT-PP-CI</v>
          </cell>
          <cell r="H112" t="str">
            <v>DC</v>
          </cell>
          <cell r="I112" t="str">
            <v>NSXP</v>
          </cell>
          <cell r="J112" t="str">
            <v>CURRENT_YEAR</v>
          </cell>
          <cell r="K112" t="str">
            <v>Gross</v>
          </cell>
          <cell r="L112" t="str">
            <v>YTD_Q2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38533</v>
          </cell>
          <cell r="AV112" t="str">
            <v>$x$x</v>
          </cell>
        </row>
        <row r="113">
          <cell r="A113" t="str">
            <v>IT050PPIU/GAPEWCURRENT_YEARYTD_Q2</v>
          </cell>
          <cell r="B113" t="str">
            <v>Barclays TLMKG</v>
          </cell>
          <cell r="C113" t="str">
            <v>5170_Barclays_Rev_Recall</v>
          </cell>
          <cell r="D113" t="str">
            <v>IT050</v>
          </cell>
          <cell r="E113" t="str">
            <v>PT</v>
          </cell>
          <cell r="F113" t="str">
            <v>CR</v>
          </cell>
          <cell r="G113" t="str">
            <v>IT-Barclays-CLT-PP-CI</v>
          </cell>
          <cell r="H113" t="str">
            <v>IU/GAPEW</v>
          </cell>
          <cell r="I113" t="str">
            <v>NSXP</v>
          </cell>
          <cell r="J113" t="str">
            <v>CURRENT_YEAR</v>
          </cell>
          <cell r="K113" t="str">
            <v>Gross</v>
          </cell>
          <cell r="L113" t="str">
            <v>YTD_Q2</v>
          </cell>
          <cell r="M113">
            <v>0</v>
          </cell>
          <cell r="N113">
            <v>0</v>
          </cell>
          <cell r="O113">
            <v>277.7560975609756</v>
          </cell>
          <cell r="P113">
            <v>213.87219512195122</v>
          </cell>
          <cell r="Q113">
            <v>0</v>
          </cell>
          <cell r="R113">
            <v>4.6385268292682929</v>
          </cell>
          <cell r="S113">
            <v>6.9439024390243906</v>
          </cell>
          <cell r="T113">
            <v>31.941951219512191</v>
          </cell>
          <cell r="U113">
            <v>0</v>
          </cell>
          <cell r="V113">
            <v>0</v>
          </cell>
          <cell r="W113">
            <v>0</v>
          </cell>
          <cell r="X113">
            <v>0</v>
          </cell>
          <cell r="Y113">
            <v>0</v>
          </cell>
          <cell r="Z113">
            <v>0</v>
          </cell>
          <cell r="AA113">
            <v>19.587035498492529</v>
          </cell>
          <cell r="AB113">
            <v>1</v>
          </cell>
          <cell r="AC113">
            <v>0.22697775160849842</v>
          </cell>
          <cell r="AD113">
            <v>0</v>
          </cell>
          <cell r="AE113">
            <v>-5.3579566452499616E-4</v>
          </cell>
          <cell r="AF113">
            <v>20.359521951219509</v>
          </cell>
          <cell r="AG113">
            <v>-2.6789783226249808E-4</v>
          </cell>
          <cell r="AH113">
            <v>0</v>
          </cell>
          <cell r="AI113">
            <v>0</v>
          </cell>
          <cell r="AJ113">
            <v>0</v>
          </cell>
          <cell r="AK113">
            <v>-3.348722903281226E-4</v>
          </cell>
          <cell r="AL113">
            <v>0</v>
          </cell>
          <cell r="AM113">
            <v>-6.697445806562452E-5</v>
          </cell>
          <cell r="AN113">
            <v>-2.0092337419687356E-4</v>
          </cell>
          <cell r="AO113">
            <v>0</v>
          </cell>
          <cell r="AP113">
            <v>0</v>
          </cell>
          <cell r="AQ113">
            <v>25.449402439024382</v>
          </cell>
          <cell r="AR113">
            <v>213.87212814749316</v>
          </cell>
          <cell r="AS113">
            <v>11.582228344918487</v>
          </cell>
          <cell r="AT113">
            <v>0</v>
          </cell>
          <cell r="AU113">
            <v>38533</v>
          </cell>
          <cell r="AV113" t="str">
            <v>$x$x</v>
          </cell>
        </row>
        <row r="114">
          <cell r="A114" t="str">
            <v>IT050PPMGCURRENT_YEARYTD_Q2</v>
          </cell>
          <cell r="B114" t="str">
            <v>Barclays TLMKG</v>
          </cell>
          <cell r="C114" t="str">
            <v>5170_Barclays_Rev_Recall</v>
          </cell>
          <cell r="D114" t="str">
            <v>IT050</v>
          </cell>
          <cell r="E114" t="str">
            <v>PT</v>
          </cell>
          <cell r="F114" t="str">
            <v>CR</v>
          </cell>
          <cell r="G114" t="str">
            <v>IT-Barclays-CLT-PP-CI</v>
          </cell>
          <cell r="H114" t="str">
            <v>MG</v>
          </cell>
          <cell r="I114" t="str">
            <v>NSXP</v>
          </cell>
          <cell r="J114" t="str">
            <v>CURRENT_YEAR</v>
          </cell>
          <cell r="K114" t="str">
            <v>Gross</v>
          </cell>
          <cell r="L114" t="str">
            <v>YTD_Q2</v>
          </cell>
          <cell r="M114">
            <v>0</v>
          </cell>
          <cell r="N114">
            <v>0</v>
          </cell>
          <cell r="O114">
            <v>7.6097560975609762</v>
          </cell>
          <cell r="P114">
            <v>5.859512195121952</v>
          </cell>
          <cell r="Q114">
            <v>0</v>
          </cell>
          <cell r="R114">
            <v>0.12708292682926831</v>
          </cell>
          <cell r="S114">
            <v>0.19024390243902445</v>
          </cell>
          <cell r="T114">
            <v>0.87512195121951208</v>
          </cell>
          <cell r="U114">
            <v>0</v>
          </cell>
          <cell r="V114">
            <v>0</v>
          </cell>
          <cell r="W114">
            <v>0</v>
          </cell>
          <cell r="X114">
            <v>0</v>
          </cell>
          <cell r="Y114">
            <v>0</v>
          </cell>
          <cell r="Z114">
            <v>0</v>
          </cell>
          <cell r="AA114">
            <v>0.38594975866791265</v>
          </cell>
          <cell r="AB114">
            <v>0</v>
          </cell>
          <cell r="AC114">
            <v>5.4490908584235633E-3</v>
          </cell>
          <cell r="AD114">
            <v>0</v>
          </cell>
          <cell r="AE114">
            <v>0.17729445414173031</v>
          </cell>
          <cell r="AF114">
            <v>0.5577951219512195</v>
          </cell>
          <cell r="AG114">
            <v>8.8647227070865156E-2</v>
          </cell>
          <cell r="AH114">
            <v>0</v>
          </cell>
          <cell r="AI114">
            <v>8.8287583405636194E-2</v>
          </cell>
          <cell r="AJ114">
            <v>0</v>
          </cell>
          <cell r="AK114">
            <v>2.2521450432945248E-2</v>
          </cell>
          <cell r="AL114">
            <v>0</v>
          </cell>
          <cell r="AM114">
            <v>2.2161806767716289E-2</v>
          </cell>
          <cell r="AN114">
            <v>6.6485420303148871E-2</v>
          </cell>
          <cell r="AO114">
            <v>0</v>
          </cell>
          <cell r="AP114">
            <v>0</v>
          </cell>
          <cell r="AQ114">
            <v>0.69724390243902423</v>
          </cell>
          <cell r="AR114">
            <v>5.8816740018896683</v>
          </cell>
          <cell r="AS114">
            <v>0.38381224957144161</v>
          </cell>
          <cell r="AT114">
            <v>0</v>
          </cell>
          <cell r="AU114">
            <v>38533</v>
          </cell>
          <cell r="AV114" t="str">
            <v>$x$x</v>
          </cell>
        </row>
        <row r="115">
          <cell r="A115" t="str">
            <v>IT050PPONLCURRENT_YEARYTD_Q2</v>
          </cell>
          <cell r="B115" t="str">
            <v>Barclays TLMKG</v>
          </cell>
          <cell r="C115" t="str">
            <v>5170_Barclays_Rev_Recall</v>
          </cell>
          <cell r="D115" t="str">
            <v>IT050</v>
          </cell>
          <cell r="E115" t="str">
            <v>PT</v>
          </cell>
          <cell r="F115" t="str">
            <v>CR</v>
          </cell>
          <cell r="G115" t="str">
            <v>IT-Barclays-CLT-PP-CI</v>
          </cell>
          <cell r="H115" t="str">
            <v>ONL</v>
          </cell>
          <cell r="I115" t="str">
            <v>NSXP</v>
          </cell>
          <cell r="J115" t="str">
            <v>CURRENT_YEAR</v>
          </cell>
          <cell r="K115" t="str">
            <v>Gross</v>
          </cell>
          <cell r="L115" t="str">
            <v>YTD_Q2</v>
          </cell>
          <cell r="M115">
            <v>0</v>
          </cell>
          <cell r="N115">
            <v>0</v>
          </cell>
          <cell r="O115">
            <v>95.121951219512198</v>
          </cell>
          <cell r="P115">
            <v>73.243902439024396</v>
          </cell>
          <cell r="Q115">
            <v>0</v>
          </cell>
          <cell r="R115">
            <v>1.588536585365854</v>
          </cell>
          <cell r="S115">
            <v>2.3780487804878052</v>
          </cell>
          <cell r="T115">
            <v>10.939024390243901</v>
          </cell>
          <cell r="U115">
            <v>0</v>
          </cell>
          <cell r="V115">
            <v>0</v>
          </cell>
          <cell r="W115">
            <v>0</v>
          </cell>
          <cell r="X115">
            <v>0</v>
          </cell>
          <cell r="Y115">
            <v>0</v>
          </cell>
          <cell r="Z115">
            <v>0</v>
          </cell>
          <cell r="AA115">
            <v>7.0503546227714127</v>
          </cell>
          <cell r="AB115">
            <v>0</v>
          </cell>
          <cell r="AC115">
            <v>7.7732106715239183E-2</v>
          </cell>
          <cell r="AD115">
            <v>0</v>
          </cell>
          <cell r="AE115">
            <v>-1.8349166593294164E-4</v>
          </cell>
          <cell r="AF115">
            <v>6.9724390243902432</v>
          </cell>
          <cell r="AG115">
            <v>-9.1745832966470819E-5</v>
          </cell>
          <cell r="AH115">
            <v>0</v>
          </cell>
          <cell r="AI115">
            <v>0</v>
          </cell>
          <cell r="AJ115">
            <v>0</v>
          </cell>
          <cell r="AK115">
            <v>-1.1468229120808852E-4</v>
          </cell>
          <cell r="AL115">
            <v>0</v>
          </cell>
          <cell r="AM115">
            <v>-2.2936458241617705E-5</v>
          </cell>
          <cell r="AN115">
            <v>-6.8809374724853115E-5</v>
          </cell>
          <cell r="AO115">
            <v>0</v>
          </cell>
          <cell r="AP115">
            <v>0</v>
          </cell>
          <cell r="AQ115">
            <v>8.7155487804878007</v>
          </cell>
          <cell r="AR115">
            <v>73.243879502566159</v>
          </cell>
          <cell r="AS115">
            <v>3.9665165564789344</v>
          </cell>
          <cell r="AT115">
            <v>0</v>
          </cell>
          <cell r="AU115">
            <v>38533</v>
          </cell>
          <cell r="AV115" t="str">
            <v>$x$x</v>
          </cell>
        </row>
        <row r="116">
          <cell r="A116" t="str">
            <v>IT051SPDCCURRENT_YEARYTD_Q2</v>
          </cell>
          <cell r="B116" t="str">
            <v>BNL PP new</v>
          </cell>
          <cell r="C116" t="str">
            <v>5125_BNL new_PP</v>
          </cell>
          <cell r="D116" t="str">
            <v>IT051</v>
          </cell>
          <cell r="E116" t="str">
            <v>PT</v>
          </cell>
          <cell r="F116" t="str">
            <v>CR</v>
          </cell>
          <cell r="G116" t="str">
            <v>IT-BNL-CLA-SP-CI</v>
          </cell>
          <cell r="H116" t="str">
            <v>DC</v>
          </cell>
          <cell r="I116" t="str">
            <v>NSXP</v>
          </cell>
          <cell r="J116" t="str">
            <v>CURRENT_YEAR</v>
          </cell>
          <cell r="K116" t="str">
            <v>Gross</v>
          </cell>
          <cell r="L116" t="str">
            <v>YTD_Q2</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38533</v>
          </cell>
          <cell r="AV116" t="str">
            <v>$x$x</v>
          </cell>
        </row>
        <row r="117">
          <cell r="A117" t="str">
            <v>IT051SPIU/GAPEWCURRENT_YEARYTD_Q2</v>
          </cell>
          <cell r="B117" t="str">
            <v>BNL PP new</v>
          </cell>
          <cell r="C117" t="str">
            <v>5125_BNL new_PP</v>
          </cell>
          <cell r="D117" t="str">
            <v>IT051</v>
          </cell>
          <cell r="E117" t="str">
            <v>PT</v>
          </cell>
          <cell r="F117" t="str">
            <v>CR</v>
          </cell>
          <cell r="G117" t="str">
            <v>IT-BNL-CLA-SP-CI</v>
          </cell>
          <cell r="H117" t="str">
            <v>IU/GAPEW</v>
          </cell>
          <cell r="I117" t="str">
            <v>NSXP</v>
          </cell>
          <cell r="J117" t="str">
            <v>CURRENT_YEAR</v>
          </cell>
          <cell r="K117" t="str">
            <v>Gross</v>
          </cell>
          <cell r="L117" t="str">
            <v>YTD_Q2</v>
          </cell>
          <cell r="M117">
            <v>965008</v>
          </cell>
          <cell r="N117">
            <v>0</v>
          </cell>
          <cell r="O117">
            <v>4894889.297560975</v>
          </cell>
          <cell r="P117">
            <v>3460073.482860805</v>
          </cell>
          <cell r="Q117">
            <v>88108.007356097558</v>
          </cell>
          <cell r="R117">
            <v>23571.060139040521</v>
          </cell>
          <cell r="S117">
            <v>37915.914432772901</v>
          </cell>
          <cell r="T117">
            <v>1672162</v>
          </cell>
          <cell r="U117">
            <v>0</v>
          </cell>
          <cell r="V117">
            <v>0</v>
          </cell>
          <cell r="W117">
            <v>0</v>
          </cell>
          <cell r="X117">
            <v>35060.381662180989</v>
          </cell>
          <cell r="Y117">
            <v>1753</v>
          </cell>
          <cell r="Z117">
            <v>1696.7605233644861</v>
          </cell>
          <cell r="AA117">
            <v>200000</v>
          </cell>
          <cell r="AB117">
            <v>10085</v>
          </cell>
          <cell r="AC117">
            <v>12469.391179383745</v>
          </cell>
          <cell r="AD117">
            <v>0</v>
          </cell>
          <cell r="AE117">
            <v>415567.84509045928</v>
          </cell>
          <cell r="AF117">
            <v>631931.90721287997</v>
          </cell>
          <cell r="AG117">
            <v>207783.92254522964</v>
          </cell>
          <cell r="AH117">
            <v>0</v>
          </cell>
          <cell r="AI117">
            <v>207783.92254522964</v>
          </cell>
          <cell r="AJ117">
            <v>0</v>
          </cell>
          <cell r="AK117">
            <v>155837.94190892222</v>
          </cell>
          <cell r="AL117">
            <v>0</v>
          </cell>
          <cell r="AM117">
            <v>155837.94190892222</v>
          </cell>
          <cell r="AN117">
            <v>51945.980636307417</v>
          </cell>
          <cell r="AO117">
            <v>0</v>
          </cell>
          <cell r="AP117">
            <v>0</v>
          </cell>
          <cell r="AQ117">
            <v>361291.7704826619</v>
          </cell>
          <cell r="AR117">
            <v>3615911.424769727</v>
          </cell>
          <cell r="AS117">
            <v>201540.96256421841</v>
          </cell>
          <cell r="AT117">
            <v>0</v>
          </cell>
          <cell r="AU117">
            <v>38533</v>
          </cell>
          <cell r="AV117" t="str">
            <v>$x$x</v>
          </cell>
        </row>
        <row r="118">
          <cell r="A118" t="str">
            <v>IT051SPMGCURRENT_YEARYTD_Q2</v>
          </cell>
          <cell r="B118" t="str">
            <v>BNL PP new</v>
          </cell>
          <cell r="C118" t="str">
            <v>5125_BNL new_PP</v>
          </cell>
          <cell r="D118" t="str">
            <v>IT051</v>
          </cell>
          <cell r="E118" t="str">
            <v>PT</v>
          </cell>
          <cell r="F118" t="str">
            <v>CR</v>
          </cell>
          <cell r="G118" t="str">
            <v>IT-BNL-CLA-SP-CI</v>
          </cell>
          <cell r="H118" t="str">
            <v>MG</v>
          </cell>
          <cell r="I118" t="str">
            <v>NSXP</v>
          </cell>
          <cell r="J118" t="str">
            <v>CURRENT_YEAR</v>
          </cell>
          <cell r="K118" t="str">
            <v>Gross</v>
          </cell>
          <cell r="L118" t="str">
            <v>YTD_Q2</v>
          </cell>
          <cell r="M118">
            <v>225169</v>
          </cell>
          <cell r="N118">
            <v>0</v>
          </cell>
          <cell r="O118">
            <v>1142140.8360975611</v>
          </cell>
          <cell r="P118">
            <v>807350.47933418793</v>
          </cell>
          <cell r="Q118">
            <v>20558.535049756101</v>
          </cell>
          <cell r="R118">
            <v>5499.9140324427572</v>
          </cell>
          <cell r="S118">
            <v>8847.0467009803397</v>
          </cell>
          <cell r="T118">
            <v>390171</v>
          </cell>
          <cell r="U118">
            <v>0</v>
          </cell>
          <cell r="V118">
            <v>0</v>
          </cell>
          <cell r="W118">
            <v>0</v>
          </cell>
          <cell r="X118">
            <v>8180.3223878422832</v>
          </cell>
          <cell r="Y118">
            <v>409</v>
          </cell>
          <cell r="Z118">
            <v>19435.21</v>
          </cell>
          <cell r="AA118">
            <v>117204.41236325883</v>
          </cell>
          <cell r="AB118">
            <v>6832</v>
          </cell>
          <cell r="AC118">
            <v>3315.9394822695085</v>
          </cell>
          <cell r="AD118">
            <v>0</v>
          </cell>
          <cell r="AE118">
            <v>3316.5004870469766</v>
          </cell>
          <cell r="AF118">
            <v>147450.77834967221</v>
          </cell>
          <cell r="AG118">
            <v>1658.2502435234883</v>
          </cell>
          <cell r="AH118">
            <v>0</v>
          </cell>
          <cell r="AI118">
            <v>1658.2502435234883</v>
          </cell>
          <cell r="AJ118">
            <v>0</v>
          </cell>
          <cell r="AK118">
            <v>1243.6876826426162</v>
          </cell>
          <cell r="AL118">
            <v>0</v>
          </cell>
          <cell r="AM118">
            <v>1243.6876826426162</v>
          </cell>
          <cell r="AN118">
            <v>414.56256088087207</v>
          </cell>
          <cell r="AO118">
            <v>0</v>
          </cell>
          <cell r="AP118">
            <v>0</v>
          </cell>
          <cell r="AQ118">
            <v>84301.78811262126</v>
          </cell>
          <cell r="AR118">
            <v>808594.16701683053</v>
          </cell>
          <cell r="AS118">
            <v>35320.058344060068</v>
          </cell>
          <cell r="AT118">
            <v>0</v>
          </cell>
          <cell r="AU118">
            <v>38533</v>
          </cell>
          <cell r="AV118" t="str">
            <v>$x$x</v>
          </cell>
        </row>
        <row r="119">
          <cell r="A119" t="str">
            <v>IT051SPONLCURRENT_YEARYTD_Q2</v>
          </cell>
          <cell r="B119" t="str">
            <v>BNL PP new</v>
          </cell>
          <cell r="C119" t="str">
            <v>5125_BNL new_PP</v>
          </cell>
          <cell r="D119" t="str">
            <v>IT051</v>
          </cell>
          <cell r="E119" t="str">
            <v>PT</v>
          </cell>
          <cell r="F119" t="str">
            <v>CR</v>
          </cell>
          <cell r="G119" t="str">
            <v>IT-BNL-CLA-SP-CI</v>
          </cell>
          <cell r="H119" t="str">
            <v>ONL</v>
          </cell>
          <cell r="I119" t="str">
            <v>NSXP</v>
          </cell>
          <cell r="J119" t="str">
            <v>CURRENT_YEAR</v>
          </cell>
          <cell r="K119" t="str">
            <v>Gross</v>
          </cell>
          <cell r="L119" t="str">
            <v>YTD_Q2</v>
          </cell>
          <cell r="M119">
            <v>418170</v>
          </cell>
          <cell r="N119">
            <v>0</v>
          </cell>
          <cell r="O119">
            <v>2121118.6956097563</v>
          </cell>
          <cell r="P119">
            <v>1499365.175906349</v>
          </cell>
          <cell r="Q119">
            <v>38180.136520975611</v>
          </cell>
          <cell r="R119">
            <v>10214.126060250856</v>
          </cell>
          <cell r="S119">
            <v>16430.229587534937</v>
          </cell>
          <cell r="T119">
            <v>724604</v>
          </cell>
          <cell r="U119">
            <v>0</v>
          </cell>
          <cell r="V119">
            <v>884.49</v>
          </cell>
          <cell r="W119">
            <v>1545.1416238608122</v>
          </cell>
          <cell r="X119">
            <v>13647.457096417598</v>
          </cell>
          <cell r="Y119">
            <v>760</v>
          </cell>
          <cell r="Z119">
            <v>2387.5347567631102</v>
          </cell>
          <cell r="AA119">
            <v>150000</v>
          </cell>
          <cell r="AB119">
            <v>7619</v>
          </cell>
          <cell r="AC119">
            <v>5698.2458697542979</v>
          </cell>
          <cell r="AD119">
            <v>0</v>
          </cell>
          <cell r="AE119">
            <v>111254.84736791546</v>
          </cell>
          <cell r="AF119">
            <v>273837.15979224909</v>
          </cell>
          <cell r="AG119">
            <v>55627.423683957728</v>
          </cell>
          <cell r="AH119">
            <v>0</v>
          </cell>
          <cell r="AI119">
            <v>55627.423683957728</v>
          </cell>
          <cell r="AJ119">
            <v>0</v>
          </cell>
          <cell r="AK119">
            <v>41720.567762968298</v>
          </cell>
          <cell r="AL119">
            <v>0</v>
          </cell>
          <cell r="AM119">
            <v>41720.567762968298</v>
          </cell>
          <cell r="AN119">
            <v>13906.85592098943</v>
          </cell>
          <cell r="AO119">
            <v>0</v>
          </cell>
          <cell r="AP119">
            <v>0</v>
          </cell>
          <cell r="AQ119">
            <v>156559.39220915368</v>
          </cell>
          <cell r="AR119">
            <v>1541085.7436693173</v>
          </cell>
          <cell r="AS119">
            <v>78731.348089750827</v>
          </cell>
          <cell r="AT119">
            <v>0</v>
          </cell>
          <cell r="AU119">
            <v>38533</v>
          </cell>
          <cell r="AV119" t="str">
            <v>$x$x</v>
          </cell>
        </row>
        <row r="120">
          <cell r="A120" t="str">
            <v>IT052SPDCCURRENT_YEARYTD_Q2</v>
          </cell>
          <cell r="B120" t="str">
            <v>Banca Sella PP</v>
          </cell>
          <cell r="C120" t="str">
            <v>5157_Banca Sella_PP</v>
          </cell>
          <cell r="D120" t="str">
            <v>IT052</v>
          </cell>
          <cell r="E120" t="str">
            <v>PT</v>
          </cell>
          <cell r="F120" t="str">
            <v>CR</v>
          </cell>
          <cell r="G120" t="str">
            <v>IT-BcaSella-CLA-SP-CI</v>
          </cell>
          <cell r="H120" t="str">
            <v>DC</v>
          </cell>
          <cell r="I120" t="str">
            <v>NSXP</v>
          </cell>
          <cell r="J120" t="str">
            <v>CURRENT_YEAR</v>
          </cell>
          <cell r="K120" t="str">
            <v>Gross</v>
          </cell>
          <cell r="L120" t="str">
            <v>YTD_Q2</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38533</v>
          </cell>
          <cell r="AV120" t="str">
            <v>$x$x</v>
          </cell>
        </row>
        <row r="121">
          <cell r="A121" t="str">
            <v>IT052SPIU/GAPEWCURRENT_YEARYTD_Q2</v>
          </cell>
          <cell r="B121" t="str">
            <v>Banca Sella PP</v>
          </cell>
          <cell r="C121" t="str">
            <v>5157_Banca Sella_PP</v>
          </cell>
          <cell r="D121" t="str">
            <v>IT052</v>
          </cell>
          <cell r="E121" t="str">
            <v>PT</v>
          </cell>
          <cell r="F121" t="str">
            <v>CR</v>
          </cell>
          <cell r="G121" t="str">
            <v>IT-BcaSella-CLA-SP-CI</v>
          </cell>
          <cell r="H121" t="str">
            <v>IU/GAPEW</v>
          </cell>
          <cell r="I121" t="str">
            <v>NSXP</v>
          </cell>
          <cell r="J121" t="str">
            <v>CURRENT_YEAR</v>
          </cell>
          <cell r="K121" t="str">
            <v>Gross</v>
          </cell>
          <cell r="L121" t="str">
            <v>YTD_Q2</v>
          </cell>
          <cell r="M121">
            <v>31534</v>
          </cell>
          <cell r="N121">
            <v>0</v>
          </cell>
          <cell r="O121">
            <v>670902.36821417708</v>
          </cell>
          <cell r="P121">
            <v>335451.18410708854</v>
          </cell>
          <cell r="Q121">
            <v>12076.242627855187</v>
          </cell>
          <cell r="R121">
            <v>3194.6692529677457</v>
          </cell>
          <cell r="S121">
            <v>2047.8649057485527</v>
          </cell>
          <cell r="T121">
            <v>335168</v>
          </cell>
          <cell r="U121">
            <v>0</v>
          </cell>
          <cell r="V121">
            <v>0</v>
          </cell>
          <cell r="W121">
            <v>0</v>
          </cell>
          <cell r="X121">
            <v>500.95779449661268</v>
          </cell>
          <cell r="Y121">
            <v>25</v>
          </cell>
          <cell r="Z121">
            <v>0</v>
          </cell>
          <cell r="AA121">
            <v>14309.365115013641</v>
          </cell>
          <cell r="AB121">
            <v>715</v>
          </cell>
          <cell r="AC121">
            <v>0</v>
          </cell>
          <cell r="AD121">
            <v>0</v>
          </cell>
          <cell r="AE121">
            <v>0</v>
          </cell>
          <cell r="AF121">
            <v>40957.298114971149</v>
          </cell>
          <cell r="AG121">
            <v>0</v>
          </cell>
          <cell r="AH121">
            <v>0</v>
          </cell>
          <cell r="AI121">
            <v>0</v>
          </cell>
          <cell r="AJ121">
            <v>0</v>
          </cell>
          <cell r="AK121">
            <v>0</v>
          </cell>
          <cell r="AL121">
            <v>0</v>
          </cell>
          <cell r="AM121">
            <v>0</v>
          </cell>
          <cell r="AN121">
            <v>0</v>
          </cell>
          <cell r="AO121">
            <v>0</v>
          </cell>
          <cell r="AP121">
            <v>0</v>
          </cell>
          <cell r="AQ121">
            <v>0</v>
          </cell>
          <cell r="AR121">
            <v>335451.18410708854</v>
          </cell>
          <cell r="AS121">
            <v>17318.776786571485</v>
          </cell>
          <cell r="AT121">
            <v>0</v>
          </cell>
          <cell r="AU121">
            <v>38533</v>
          </cell>
          <cell r="AV121" t="str">
            <v>$x$x</v>
          </cell>
        </row>
        <row r="122">
          <cell r="A122" t="str">
            <v>IT052SPMGCURRENT_YEARYTD_Q2</v>
          </cell>
          <cell r="B122" t="str">
            <v>Banca Sella PP</v>
          </cell>
          <cell r="C122" t="str">
            <v>5157_Banca Sella_PP</v>
          </cell>
          <cell r="D122" t="str">
            <v>IT052</v>
          </cell>
          <cell r="E122" t="str">
            <v>PT</v>
          </cell>
          <cell r="F122" t="str">
            <v>CR</v>
          </cell>
          <cell r="G122" t="str">
            <v>IT-BcaSella-CLA-SP-CI</v>
          </cell>
          <cell r="H122" t="str">
            <v>MG</v>
          </cell>
          <cell r="I122" t="str">
            <v>NSXP</v>
          </cell>
          <cell r="J122" t="str">
            <v>CURRENT_YEAR</v>
          </cell>
          <cell r="K122" t="str">
            <v>Gross</v>
          </cell>
          <cell r="L122" t="str">
            <v>YTD_Q2</v>
          </cell>
          <cell r="M122">
            <v>4319</v>
          </cell>
          <cell r="N122">
            <v>0</v>
          </cell>
          <cell r="O122">
            <v>91879.445675582101</v>
          </cell>
          <cell r="P122">
            <v>45939.722837791051</v>
          </cell>
          <cell r="Q122">
            <v>1653.8300221604777</v>
          </cell>
          <cell r="R122">
            <v>437.50693690471326</v>
          </cell>
          <cell r="S122">
            <v>280.45316468250803</v>
          </cell>
          <cell r="T122">
            <v>45901</v>
          </cell>
          <cell r="U122">
            <v>0</v>
          </cell>
          <cell r="V122">
            <v>0</v>
          </cell>
          <cell r="W122">
            <v>0</v>
          </cell>
          <cell r="X122">
            <v>68.580940087760098</v>
          </cell>
          <cell r="Y122">
            <v>3</v>
          </cell>
          <cell r="Z122">
            <v>0</v>
          </cell>
          <cell r="AA122">
            <v>1959.5136541311153</v>
          </cell>
          <cell r="AB122">
            <v>98</v>
          </cell>
          <cell r="AC122">
            <v>0</v>
          </cell>
          <cell r="AD122">
            <v>0</v>
          </cell>
          <cell r="AE122">
            <v>0</v>
          </cell>
          <cell r="AF122">
            <v>5609.0632936501752</v>
          </cell>
          <cell r="AG122">
            <v>0</v>
          </cell>
          <cell r="AH122">
            <v>0</v>
          </cell>
          <cell r="AI122">
            <v>0</v>
          </cell>
          <cell r="AJ122">
            <v>0</v>
          </cell>
          <cell r="AK122">
            <v>0</v>
          </cell>
          <cell r="AL122">
            <v>0</v>
          </cell>
          <cell r="AM122">
            <v>0</v>
          </cell>
          <cell r="AN122">
            <v>0</v>
          </cell>
          <cell r="AO122">
            <v>0</v>
          </cell>
          <cell r="AP122">
            <v>0</v>
          </cell>
          <cell r="AQ122">
            <v>0</v>
          </cell>
          <cell r="AR122">
            <v>45939.722837791051</v>
          </cell>
          <cell r="AS122">
            <v>2371.790123747699</v>
          </cell>
          <cell r="AT122">
            <v>0</v>
          </cell>
          <cell r="AU122">
            <v>38533</v>
          </cell>
          <cell r="AV122" t="str">
            <v>$x$x</v>
          </cell>
        </row>
        <row r="123">
          <cell r="A123" t="str">
            <v>IT052SPONLCURRENT_YEARYTD_Q2</v>
          </cell>
          <cell r="B123" t="str">
            <v>Banca Sella PP</v>
          </cell>
          <cell r="C123" t="str">
            <v>5157_Banca Sella_PP</v>
          </cell>
          <cell r="D123" t="str">
            <v>IT052</v>
          </cell>
          <cell r="E123" t="str">
            <v>PT</v>
          </cell>
          <cell r="F123" t="str">
            <v>CR</v>
          </cell>
          <cell r="G123" t="str">
            <v>IT-BcaSella-CLA-SP-CI</v>
          </cell>
          <cell r="H123" t="str">
            <v>ONL</v>
          </cell>
          <cell r="I123" t="str">
            <v>NSXP</v>
          </cell>
          <cell r="J123" t="str">
            <v>CURRENT_YEAR</v>
          </cell>
          <cell r="K123" t="str">
            <v>Gross</v>
          </cell>
          <cell r="L123" t="str">
            <v>YTD_Q2</v>
          </cell>
          <cell r="M123">
            <v>9273</v>
          </cell>
          <cell r="N123">
            <v>0</v>
          </cell>
          <cell r="O123">
            <v>197295.98836292699</v>
          </cell>
          <cell r="P123">
            <v>98647.994181463495</v>
          </cell>
          <cell r="Q123">
            <v>3551.3277905326854</v>
          </cell>
          <cell r="R123">
            <v>939.47414351011867</v>
          </cell>
          <cell r="S123">
            <v>602.22701507059173</v>
          </cell>
          <cell r="T123">
            <v>98565</v>
          </cell>
          <cell r="U123">
            <v>0</v>
          </cell>
          <cell r="V123">
            <v>0</v>
          </cell>
          <cell r="W123">
            <v>0</v>
          </cell>
          <cell r="X123">
            <v>148.04998106619098</v>
          </cell>
          <cell r="Y123">
            <v>7</v>
          </cell>
          <cell r="Z123">
            <v>0</v>
          </cell>
          <cell r="AA123">
            <v>4208.0152134162963</v>
          </cell>
          <cell r="AB123">
            <v>210</v>
          </cell>
          <cell r="AC123">
            <v>0</v>
          </cell>
          <cell r="AD123">
            <v>0</v>
          </cell>
          <cell r="AE123">
            <v>0</v>
          </cell>
          <cell r="AF123">
            <v>12044.540301411798</v>
          </cell>
          <cell r="AG123">
            <v>0</v>
          </cell>
          <cell r="AH123">
            <v>0</v>
          </cell>
          <cell r="AI123">
            <v>0</v>
          </cell>
          <cell r="AJ123">
            <v>0</v>
          </cell>
          <cell r="AK123">
            <v>0</v>
          </cell>
          <cell r="AL123">
            <v>0</v>
          </cell>
          <cell r="AM123">
            <v>0</v>
          </cell>
          <cell r="AN123">
            <v>0</v>
          </cell>
          <cell r="AO123">
            <v>0</v>
          </cell>
          <cell r="AP123">
            <v>0</v>
          </cell>
          <cell r="AQ123">
            <v>0</v>
          </cell>
          <cell r="AR123">
            <v>98647.994181463495</v>
          </cell>
          <cell r="AS123">
            <v>5093.0289491133954</v>
          </cell>
          <cell r="AT123">
            <v>0</v>
          </cell>
          <cell r="AU123">
            <v>38533</v>
          </cell>
          <cell r="AV123" t="str">
            <v>$x$x</v>
          </cell>
        </row>
        <row r="124">
          <cell r="A124" t="str">
            <v>IT054SPDCCURRENT_YEARYTD_Q2</v>
          </cell>
          <cell r="B124" t="str">
            <v>Compass Tlmkg RD</v>
          </cell>
          <cell r="C124" t="str">
            <v>5162_Compass_Auto</v>
          </cell>
          <cell r="D124" t="str">
            <v>IT054</v>
          </cell>
          <cell r="E124" t="str">
            <v>PT</v>
          </cell>
          <cell r="F124" t="str">
            <v>CR</v>
          </cell>
          <cell r="G124" t="str">
            <v>IT-Compass TLMKG-CLT-SP-CI</v>
          </cell>
          <cell r="H124" t="str">
            <v>DC</v>
          </cell>
          <cell r="I124" t="str">
            <v>NSXP</v>
          </cell>
          <cell r="J124" t="str">
            <v>CURRENT_YEAR</v>
          </cell>
          <cell r="K124" t="str">
            <v>Gross</v>
          </cell>
          <cell r="L124" t="str">
            <v>YTD_Q2</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38533</v>
          </cell>
          <cell r="AV124" t="str">
            <v>$x$x</v>
          </cell>
        </row>
        <row r="125">
          <cell r="A125" t="str">
            <v>IT054SPIU/GAPEWCURRENT_YEARYTD_Q2</v>
          </cell>
          <cell r="B125" t="str">
            <v>Compass Tlmkg RD</v>
          </cell>
          <cell r="C125" t="str">
            <v>5162_Compass_Auto</v>
          </cell>
          <cell r="D125" t="str">
            <v>IT054</v>
          </cell>
          <cell r="E125" t="str">
            <v>PT</v>
          </cell>
          <cell r="F125" t="str">
            <v>CR</v>
          </cell>
          <cell r="G125" t="str">
            <v>IT-Compass TLMKG-CLT-SP-CI</v>
          </cell>
          <cell r="H125" t="str">
            <v>IU/GAPEW</v>
          </cell>
          <cell r="I125" t="str">
            <v>NSXP</v>
          </cell>
          <cell r="J125" t="str">
            <v>CURRENT_YEAR</v>
          </cell>
          <cell r="K125" t="str">
            <v>Gross</v>
          </cell>
          <cell r="L125" t="str">
            <v>YTD_Q2</v>
          </cell>
          <cell r="M125">
            <v>7662.8589497478588</v>
          </cell>
          <cell r="N125">
            <v>0</v>
          </cell>
          <cell r="O125">
            <v>92024.346031707333</v>
          </cell>
          <cell r="P125">
            <v>34969.251492048788</v>
          </cell>
          <cell r="Q125">
            <v>1656.438228570732</v>
          </cell>
          <cell r="R125">
            <v>2075.7704301260292</v>
          </cell>
          <cell r="S125">
            <v>411.8592123265928</v>
          </cell>
          <cell r="T125">
            <v>58102.7303444235</v>
          </cell>
          <cell r="U125">
            <v>0</v>
          </cell>
          <cell r="V125">
            <v>0</v>
          </cell>
          <cell r="W125">
            <v>0</v>
          </cell>
          <cell r="X125">
            <v>102.18603570916659</v>
          </cell>
          <cell r="Y125">
            <v>5</v>
          </cell>
          <cell r="Z125">
            <v>1252.1913457943926</v>
          </cell>
          <cell r="AA125">
            <v>1486.2108389148602</v>
          </cell>
          <cell r="AB125">
            <v>137</v>
          </cell>
          <cell r="AC125">
            <v>297.0608750405425</v>
          </cell>
          <cell r="AD125">
            <v>0</v>
          </cell>
          <cell r="AE125">
            <v>0</v>
          </cell>
          <cell r="AF125">
            <v>8237.1842465318514</v>
          </cell>
          <cell r="AG125">
            <v>0</v>
          </cell>
          <cell r="AH125">
            <v>0</v>
          </cell>
          <cell r="AI125">
            <v>0</v>
          </cell>
          <cell r="AJ125">
            <v>0</v>
          </cell>
          <cell r="AK125">
            <v>0</v>
          </cell>
          <cell r="AL125">
            <v>0</v>
          </cell>
          <cell r="AM125">
            <v>0</v>
          </cell>
          <cell r="AN125">
            <v>0</v>
          </cell>
          <cell r="AO125">
            <v>0</v>
          </cell>
          <cell r="AP125">
            <v>0</v>
          </cell>
          <cell r="AQ125">
            <v>0</v>
          </cell>
          <cell r="AR125">
            <v>34969.251492048788</v>
          </cell>
          <cell r="AS125">
            <v>4144.0678710233542</v>
          </cell>
          <cell r="AT125">
            <v>0</v>
          </cell>
          <cell r="AU125">
            <v>38533</v>
          </cell>
          <cell r="AV125" t="str">
            <v>$x$x</v>
          </cell>
        </row>
        <row r="126">
          <cell r="A126" t="str">
            <v>IT054SPMGCURRENT_YEARYTD_Q2</v>
          </cell>
          <cell r="B126" t="str">
            <v>Compass Tlmkg RD</v>
          </cell>
          <cell r="C126" t="str">
            <v>5162_Compass_Auto</v>
          </cell>
          <cell r="D126" t="str">
            <v>IT054</v>
          </cell>
          <cell r="E126" t="str">
            <v>PT</v>
          </cell>
          <cell r="F126" t="str">
            <v>CR</v>
          </cell>
          <cell r="G126" t="str">
            <v>IT-Compass TLMKG-CLT-SP-CI</v>
          </cell>
          <cell r="H126" t="str">
            <v>MG</v>
          </cell>
          <cell r="I126" t="str">
            <v>NSXP</v>
          </cell>
          <cell r="J126" t="str">
            <v>CURRENT_YEAR</v>
          </cell>
          <cell r="K126" t="str">
            <v>Gross</v>
          </cell>
          <cell r="L126" t="str">
            <v>YTD_Q2</v>
          </cell>
          <cell r="M126">
            <v>914.2724830769946</v>
          </cell>
          <cell r="N126">
            <v>0</v>
          </cell>
          <cell r="O126">
            <v>10949.733400878042</v>
          </cell>
          <cell r="P126">
            <v>4160.8986923336561</v>
          </cell>
          <cell r="Q126">
            <v>197.09520121580474</v>
          </cell>
          <cell r="R126">
            <v>247.62143767024793</v>
          </cell>
          <cell r="S126">
            <v>49.131237632985716</v>
          </cell>
          <cell r="T126">
            <v>6914.4718893044283</v>
          </cell>
          <cell r="U126">
            <v>0</v>
          </cell>
          <cell r="V126">
            <v>0</v>
          </cell>
          <cell r="W126">
            <v>0</v>
          </cell>
          <cell r="X126">
            <v>12.29695942153648</v>
          </cell>
          <cell r="Y126">
            <v>0.5</v>
          </cell>
          <cell r="Z126">
            <v>0</v>
          </cell>
          <cell r="AA126">
            <v>325.94957040790428</v>
          </cell>
          <cell r="AB126">
            <v>17</v>
          </cell>
          <cell r="AC126">
            <v>35.365185188453147</v>
          </cell>
          <cell r="AD126">
            <v>0</v>
          </cell>
          <cell r="AE126">
            <v>0</v>
          </cell>
          <cell r="AF126">
            <v>982.62475265971273</v>
          </cell>
          <cell r="AG126">
            <v>0</v>
          </cell>
          <cell r="AH126">
            <v>0</v>
          </cell>
          <cell r="AI126">
            <v>0</v>
          </cell>
          <cell r="AJ126">
            <v>0</v>
          </cell>
          <cell r="AK126">
            <v>0</v>
          </cell>
          <cell r="AL126">
            <v>0</v>
          </cell>
          <cell r="AM126">
            <v>0</v>
          </cell>
          <cell r="AN126">
            <v>0</v>
          </cell>
          <cell r="AO126">
            <v>0</v>
          </cell>
          <cell r="AP126">
            <v>0</v>
          </cell>
          <cell r="AQ126">
            <v>0</v>
          </cell>
          <cell r="AR126">
            <v>4160.8986923336561</v>
          </cell>
          <cell r="AS126">
            <v>493.84787651903838</v>
          </cell>
          <cell r="AT126">
            <v>0</v>
          </cell>
          <cell r="AU126">
            <v>38533</v>
          </cell>
          <cell r="AV126" t="str">
            <v>$x$x</v>
          </cell>
        </row>
        <row r="127">
          <cell r="A127" t="str">
            <v>IT054SPONLCURRENT_YEARYTD_Q2</v>
          </cell>
          <cell r="B127" t="str">
            <v>Compass Tlmkg RD</v>
          </cell>
          <cell r="C127" t="str">
            <v>5162_Compass_Auto</v>
          </cell>
          <cell r="D127" t="str">
            <v>IT054</v>
          </cell>
          <cell r="E127" t="str">
            <v>PT</v>
          </cell>
          <cell r="F127" t="str">
            <v>CR</v>
          </cell>
          <cell r="G127" t="str">
            <v>IT-Compass TLMKG-CLT-SP-CI</v>
          </cell>
          <cell r="H127" t="str">
            <v>ONL</v>
          </cell>
          <cell r="I127" t="str">
            <v>NSXP</v>
          </cell>
          <cell r="J127" t="str">
            <v>CURRENT_YEAR</v>
          </cell>
          <cell r="K127" t="str">
            <v>Gross</v>
          </cell>
          <cell r="L127" t="str">
            <v>YTD_Q2</v>
          </cell>
          <cell r="M127">
            <v>2622.4864413806818</v>
          </cell>
          <cell r="N127">
            <v>0</v>
          </cell>
          <cell r="O127">
            <v>31476.175299121955</v>
          </cell>
          <cell r="P127">
            <v>11960.946613666345</v>
          </cell>
          <cell r="Q127">
            <v>566.57115538419521</v>
          </cell>
          <cell r="R127">
            <v>710.37249114024303</v>
          </cell>
          <cell r="S127">
            <v>140.94692284528585</v>
          </cell>
          <cell r="T127">
            <v>19874.143020394855</v>
          </cell>
          <cell r="U127">
            <v>0</v>
          </cell>
          <cell r="V127">
            <v>0</v>
          </cell>
          <cell r="W127">
            <v>0</v>
          </cell>
          <cell r="X127">
            <v>35.687735407109862</v>
          </cell>
          <cell r="Y127">
            <v>1</v>
          </cell>
          <cell r="Z127">
            <v>1643.5993951946975</v>
          </cell>
          <cell r="AA127">
            <v>982.66684270848066</v>
          </cell>
          <cell r="AB127">
            <v>131</v>
          </cell>
          <cell r="AC127">
            <v>109.28061102300586</v>
          </cell>
          <cell r="AD127">
            <v>0</v>
          </cell>
          <cell r="AE127">
            <v>-1765.6163544013518</v>
          </cell>
          <cell r="AF127">
            <v>2818.9384569057206</v>
          </cell>
          <cell r="AG127">
            <v>-1765.6163544013518</v>
          </cell>
          <cell r="AH127">
            <v>0</v>
          </cell>
          <cell r="AI127">
            <v>0</v>
          </cell>
          <cell r="AJ127">
            <v>0</v>
          </cell>
          <cell r="AK127">
            <v>0</v>
          </cell>
          <cell r="AL127">
            <v>0</v>
          </cell>
          <cell r="AM127">
            <v>0</v>
          </cell>
          <cell r="AN127">
            <v>0</v>
          </cell>
          <cell r="AO127">
            <v>0</v>
          </cell>
          <cell r="AP127">
            <v>-1765.6163544013518</v>
          </cell>
          <cell r="AQ127">
            <v>1057.1019213396378</v>
          </cell>
          <cell r="AR127">
            <v>11960.946613666345</v>
          </cell>
          <cell r="AS127">
            <v>-347.72578503162777</v>
          </cell>
          <cell r="AT127">
            <v>0</v>
          </cell>
          <cell r="AU127">
            <v>38533</v>
          </cell>
          <cell r="AV127" t="str">
            <v>$x$x</v>
          </cell>
        </row>
        <row r="128">
          <cell r="A128" t="str">
            <v>IT058SPDCCURRENT_YEARYTD_Q2</v>
          </cell>
          <cell r="B128" t="str">
            <v>Delta</v>
          </cell>
          <cell r="C128" t="str">
            <v>5163_Plusvalore_PP</v>
          </cell>
          <cell r="D128" t="str">
            <v>IT058</v>
          </cell>
          <cell r="E128" t="str">
            <v>PT</v>
          </cell>
          <cell r="F128" t="str">
            <v>CR</v>
          </cell>
          <cell r="G128" t="str">
            <v>IT-Delta-CLA-SP-CI</v>
          </cell>
          <cell r="H128" t="str">
            <v>DC</v>
          </cell>
          <cell r="I128" t="str">
            <v>NSXP</v>
          </cell>
          <cell r="J128" t="str">
            <v>CURRENT_YEAR</v>
          </cell>
          <cell r="K128" t="str">
            <v>Gross</v>
          </cell>
          <cell r="L128" t="str">
            <v>YTD_Q2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38533</v>
          </cell>
          <cell r="AV128" t="str">
            <v>$x$x</v>
          </cell>
        </row>
        <row r="129">
          <cell r="A129" t="str">
            <v>IT058SPIU/GAPEWCURRENT_YEARYTD_Q2</v>
          </cell>
          <cell r="B129" t="str">
            <v>Delta</v>
          </cell>
          <cell r="C129" t="str">
            <v>5163_Plusvalore_PP</v>
          </cell>
          <cell r="D129" t="str">
            <v>IT058</v>
          </cell>
          <cell r="E129" t="str">
            <v>PT</v>
          </cell>
          <cell r="F129" t="str">
            <v>CR</v>
          </cell>
          <cell r="G129" t="str">
            <v>IT-Delta-CLA-SP-CI</v>
          </cell>
          <cell r="H129" t="str">
            <v>IU/GAPEW</v>
          </cell>
          <cell r="I129" t="str">
            <v>NSXP</v>
          </cell>
          <cell r="J129" t="str">
            <v>CURRENT_YEAR</v>
          </cell>
          <cell r="K129" t="str">
            <v>Gross</v>
          </cell>
          <cell r="L129" t="str">
            <v>YTD_Q2</v>
          </cell>
          <cell r="M129">
            <v>0</v>
          </cell>
          <cell r="N129">
            <v>0</v>
          </cell>
          <cell r="O129">
            <v>898801.75232195132</v>
          </cell>
          <cell r="P129">
            <v>674101.31424146355</v>
          </cell>
          <cell r="Q129">
            <v>16178.431541795122</v>
          </cell>
          <cell r="R129">
            <v>1066.8572444411056</v>
          </cell>
          <cell r="S129">
            <v>2424.6755555479667</v>
          </cell>
          <cell r="T129">
            <v>197271.51196095016</v>
          </cell>
          <cell r="U129">
            <v>0</v>
          </cell>
          <cell r="V129">
            <v>0</v>
          </cell>
          <cell r="W129">
            <v>0</v>
          </cell>
          <cell r="X129">
            <v>0</v>
          </cell>
          <cell r="Y129">
            <v>0</v>
          </cell>
          <cell r="Z129">
            <v>0</v>
          </cell>
          <cell r="AA129">
            <v>7389.7717116743825</v>
          </cell>
          <cell r="AB129">
            <v>369.19</v>
          </cell>
          <cell r="AC129">
            <v>0</v>
          </cell>
          <cell r="AD129">
            <v>0</v>
          </cell>
          <cell r="AE129">
            <v>6.6079169755539624E-5</v>
          </cell>
          <cell r="AF129">
            <v>48211.709156700599</v>
          </cell>
          <cell r="AG129">
            <v>3.3039584877769812E-5</v>
          </cell>
          <cell r="AH129">
            <v>0</v>
          </cell>
          <cell r="AI129">
            <v>3.282642776533055E-5</v>
          </cell>
          <cell r="AJ129">
            <v>0</v>
          </cell>
          <cell r="AK129">
            <v>2.4992845770766618E-5</v>
          </cell>
          <cell r="AL129">
            <v>0</v>
          </cell>
          <cell r="AM129">
            <v>2.4779688658327359E-5</v>
          </cell>
          <cell r="AN129">
            <v>8.259896219442453E-6</v>
          </cell>
          <cell r="AO129">
            <v>0</v>
          </cell>
          <cell r="AP129">
            <v>0</v>
          </cell>
          <cell r="AQ129">
            <v>8.3205293529090327E-2</v>
          </cell>
          <cell r="AR129">
            <v>674101.31426624325</v>
          </cell>
          <cell r="AS129">
            <v>19669.964350044091</v>
          </cell>
          <cell r="AT129">
            <v>0</v>
          </cell>
          <cell r="AU129">
            <v>38533</v>
          </cell>
          <cell r="AV129" t="str">
            <v>$x$x</v>
          </cell>
        </row>
        <row r="130">
          <cell r="A130" t="str">
            <v>IT058SPMGCURRENT_YEARYTD_Q2</v>
          </cell>
          <cell r="B130" t="str">
            <v>Delta</v>
          </cell>
          <cell r="C130" t="str">
            <v>5163_Plusvalore_PP</v>
          </cell>
          <cell r="D130" t="str">
            <v>IT058</v>
          </cell>
          <cell r="E130" t="str">
            <v>PT</v>
          </cell>
          <cell r="F130" t="str">
            <v>CR</v>
          </cell>
          <cell r="G130" t="str">
            <v>IT-Delta-CLA-SP-CI</v>
          </cell>
          <cell r="H130" t="str">
            <v>MG</v>
          </cell>
          <cell r="I130" t="str">
            <v>NSXP</v>
          </cell>
          <cell r="J130" t="str">
            <v>CURRENT_YEAR</v>
          </cell>
          <cell r="K130" t="str">
            <v>Gross</v>
          </cell>
          <cell r="L130" t="str">
            <v>YTD_Q2</v>
          </cell>
          <cell r="M130">
            <v>0</v>
          </cell>
          <cell r="N130">
            <v>0</v>
          </cell>
          <cell r="O130">
            <v>150887.77148780494</v>
          </cell>
          <cell r="P130">
            <v>113165.82861585369</v>
          </cell>
          <cell r="Q130">
            <v>2715.9798867804889</v>
          </cell>
          <cell r="R130">
            <v>179.10035410308967</v>
          </cell>
          <cell r="S130">
            <v>407.04625932520219</v>
          </cell>
          <cell r="T130">
            <v>33117.268341901807</v>
          </cell>
          <cell r="U130">
            <v>0</v>
          </cell>
          <cell r="V130">
            <v>0</v>
          </cell>
          <cell r="W130">
            <v>0</v>
          </cell>
          <cell r="X130">
            <v>0</v>
          </cell>
          <cell r="Y130">
            <v>0</v>
          </cell>
          <cell r="Z130">
            <v>0</v>
          </cell>
          <cell r="AA130">
            <v>1240.9876331504024</v>
          </cell>
          <cell r="AB130">
            <v>61.56</v>
          </cell>
          <cell r="AC130">
            <v>0</v>
          </cell>
          <cell r="AD130">
            <v>0</v>
          </cell>
          <cell r="AE130">
            <v>3.9669026553212916E-4</v>
          </cell>
          <cell r="AF130">
            <v>8146.0891706692619</v>
          </cell>
          <cell r="AG130">
            <v>1.9834513276606458E-4</v>
          </cell>
          <cell r="AH130">
            <v>0</v>
          </cell>
          <cell r="AI130">
            <v>0</v>
          </cell>
          <cell r="AJ130">
            <v>0</v>
          </cell>
          <cell r="AK130">
            <v>3.4710398234061302E-4</v>
          </cell>
          <cell r="AL130">
            <v>0</v>
          </cell>
          <cell r="AM130">
            <v>1.4875884957454844E-4</v>
          </cell>
          <cell r="AN130">
            <v>4.9586283191516145E-5</v>
          </cell>
          <cell r="AO130">
            <v>0</v>
          </cell>
          <cell r="AP130">
            <v>0</v>
          </cell>
          <cell r="AQ130">
            <v>-23.334074971104975</v>
          </cell>
          <cell r="AR130">
            <v>113165.82876461254</v>
          </cell>
          <cell r="AS130">
            <v>3302.1265497950635</v>
          </cell>
          <cell r="AT130">
            <v>0</v>
          </cell>
          <cell r="AU130">
            <v>38533</v>
          </cell>
          <cell r="AV130" t="str">
            <v>$x$x</v>
          </cell>
        </row>
        <row r="131">
          <cell r="A131" t="str">
            <v>IT058SPONLCURRENT_YEARYTD_Q2</v>
          </cell>
          <cell r="B131" t="str">
            <v>Delta</v>
          </cell>
          <cell r="C131" t="str">
            <v>5163_Plusvalore_PP</v>
          </cell>
          <cell r="D131" t="str">
            <v>IT058</v>
          </cell>
          <cell r="E131" t="str">
            <v>PT</v>
          </cell>
          <cell r="F131" t="str">
            <v>CR</v>
          </cell>
          <cell r="G131" t="str">
            <v>IT-Delta-CLA-SP-CI</v>
          </cell>
          <cell r="H131" t="str">
            <v>ONL</v>
          </cell>
          <cell r="I131" t="str">
            <v>NSXP</v>
          </cell>
          <cell r="J131" t="str">
            <v>CURRENT_YEAR</v>
          </cell>
          <cell r="K131" t="str">
            <v>Gross</v>
          </cell>
          <cell r="L131" t="str">
            <v>YTD_Q2</v>
          </cell>
          <cell r="M131">
            <v>0</v>
          </cell>
          <cell r="N131">
            <v>0</v>
          </cell>
          <cell r="O131">
            <v>115467.01277560976</v>
          </cell>
          <cell r="P131">
            <v>86600.259581707316</v>
          </cell>
          <cell r="Q131">
            <v>2078.4062299609755</v>
          </cell>
          <cell r="R131">
            <v>137.0567188541788</v>
          </cell>
          <cell r="S131">
            <v>311.49254285040502</v>
          </cell>
          <cell r="T131">
            <v>25343.021565115578</v>
          </cell>
          <cell r="U131">
            <v>0</v>
          </cell>
          <cell r="V131">
            <v>0</v>
          </cell>
          <cell r="W131">
            <v>0</v>
          </cell>
          <cell r="X131">
            <v>0</v>
          </cell>
          <cell r="Y131">
            <v>0</v>
          </cell>
          <cell r="Z131">
            <v>0</v>
          </cell>
          <cell r="AA131">
            <v>949.28580847121032</v>
          </cell>
          <cell r="AB131">
            <v>47.49</v>
          </cell>
          <cell r="AC131">
            <v>0</v>
          </cell>
          <cell r="AD131">
            <v>0</v>
          </cell>
          <cell r="AE131">
            <v>3.2865008108728944E-4</v>
          </cell>
          <cell r="AF131">
            <v>6234.0272941275371</v>
          </cell>
          <cell r="AG131">
            <v>1.6432504054364472E-4</v>
          </cell>
          <cell r="AH131">
            <v>0</v>
          </cell>
          <cell r="AI131">
            <v>0</v>
          </cell>
          <cell r="AJ131">
            <v>0</v>
          </cell>
          <cell r="AK131">
            <v>2.8756882095137826E-4</v>
          </cell>
          <cell r="AL131">
            <v>0</v>
          </cell>
          <cell r="AM131">
            <v>1.2324378040773354E-4</v>
          </cell>
          <cell r="AN131">
            <v>4.108126013591118E-5</v>
          </cell>
          <cell r="AO131">
            <v>0</v>
          </cell>
          <cell r="AP131">
            <v>0</v>
          </cell>
          <cell r="AQ131">
            <v>-18.298094280708781</v>
          </cell>
          <cell r="AR131">
            <v>86600.259704951095</v>
          </cell>
          <cell r="AS131">
            <v>2526.9555327468197</v>
          </cell>
          <cell r="AT131">
            <v>0</v>
          </cell>
          <cell r="AU131">
            <v>38533</v>
          </cell>
          <cell r="AV131" t="str">
            <v>$x$x</v>
          </cell>
        </row>
        <row r="132">
          <cell r="A132" t="str">
            <v>IT058PPDCCURRENT_YEARYTD_Q2</v>
          </cell>
          <cell r="B132" t="str">
            <v>Delta</v>
          </cell>
          <cell r="C132" t="str">
            <v>5154_Plusvalore_Rev_UF</v>
          </cell>
          <cell r="D132" t="str">
            <v>IT058</v>
          </cell>
          <cell r="E132" t="str">
            <v>PT</v>
          </cell>
          <cell r="F132" t="str">
            <v>CR</v>
          </cell>
          <cell r="G132" t="str">
            <v>IT-Delta-REV-PP-CI</v>
          </cell>
          <cell r="H132" t="str">
            <v>DC</v>
          </cell>
          <cell r="I132" t="str">
            <v>NSXP</v>
          </cell>
          <cell r="J132" t="str">
            <v>CURRENT_YEAR</v>
          </cell>
          <cell r="K132" t="str">
            <v>Gross</v>
          </cell>
          <cell r="L132" t="str">
            <v>YTD_Q2</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38533</v>
          </cell>
          <cell r="AV132" t="str">
            <v>$x$x</v>
          </cell>
        </row>
        <row r="133">
          <cell r="A133" t="str">
            <v>IT058PPIU/GAPEWCURRENT_YEARYTD_Q2</v>
          </cell>
          <cell r="B133" t="str">
            <v>Delta</v>
          </cell>
          <cell r="C133" t="str">
            <v>5154_Plusvalore_Rev_UF</v>
          </cell>
          <cell r="D133" t="str">
            <v>IT058</v>
          </cell>
          <cell r="E133" t="str">
            <v>PT</v>
          </cell>
          <cell r="F133" t="str">
            <v>CR</v>
          </cell>
          <cell r="G133" t="str">
            <v>IT-Delta-REV-PP-CI</v>
          </cell>
          <cell r="H133" t="str">
            <v>IU/GAPEW</v>
          </cell>
          <cell r="I133" t="str">
            <v>NSXP</v>
          </cell>
          <cell r="J133" t="str">
            <v>CURRENT_YEAR</v>
          </cell>
          <cell r="K133" t="str">
            <v>Gross</v>
          </cell>
          <cell r="L133" t="str">
            <v>YTD_Q2</v>
          </cell>
          <cell r="M133">
            <v>0</v>
          </cell>
          <cell r="N133">
            <v>0</v>
          </cell>
          <cell r="O133">
            <v>445.26756385214992</v>
          </cell>
          <cell r="P133">
            <v>220.05050154146343</v>
          </cell>
          <cell r="Q133">
            <v>0</v>
          </cell>
          <cell r="R133">
            <v>20.2953684118079</v>
          </cell>
          <cell r="S133">
            <v>11.131689096303749</v>
          </cell>
          <cell r="T133">
            <v>112.60853115534323</v>
          </cell>
          <cell r="U133">
            <v>0</v>
          </cell>
          <cell r="V133">
            <v>0</v>
          </cell>
          <cell r="W133">
            <v>0</v>
          </cell>
          <cell r="X133">
            <v>0</v>
          </cell>
          <cell r="Y133">
            <v>0</v>
          </cell>
          <cell r="Z133">
            <v>0</v>
          </cell>
          <cell r="AA133">
            <v>71.3985289520338</v>
          </cell>
          <cell r="AB133">
            <v>2</v>
          </cell>
          <cell r="AC133">
            <v>0</v>
          </cell>
          <cell r="AD133">
            <v>0</v>
          </cell>
          <cell r="AE133">
            <v>7.7829446951978092</v>
          </cell>
          <cell r="AF133">
            <v>504.43573618503802</v>
          </cell>
          <cell r="AG133">
            <v>3.8914723475989046</v>
          </cell>
          <cell r="AH133">
            <v>0</v>
          </cell>
          <cell r="AI133">
            <v>3.866366251023535</v>
          </cell>
          <cell r="AJ133">
            <v>0</v>
          </cell>
          <cell r="AK133">
            <v>2.9437103572745484</v>
          </cell>
          <cell r="AL133">
            <v>0</v>
          </cell>
          <cell r="AM133">
            <v>2.9186042606991789</v>
          </cell>
          <cell r="AN133">
            <v>0.97286808689972615</v>
          </cell>
          <cell r="AO133">
            <v>0</v>
          </cell>
          <cell r="AP133">
            <v>0</v>
          </cell>
          <cell r="AQ133">
            <v>9800.0958589574493</v>
          </cell>
          <cell r="AR133">
            <v>222.96910580216263</v>
          </cell>
          <cell r="AS133">
            <v>32.399925595011368</v>
          </cell>
          <cell r="AT133">
            <v>0</v>
          </cell>
          <cell r="AU133">
            <v>38533</v>
          </cell>
          <cell r="AV133" t="str">
            <v>$x$x</v>
          </cell>
        </row>
        <row r="134">
          <cell r="A134" t="str">
            <v>IT058PPMGCURRENT_YEARYTD_Q2</v>
          </cell>
          <cell r="B134" t="str">
            <v>Delta</v>
          </cell>
          <cell r="C134" t="str">
            <v>5154_Plusvalore_Rev_UF</v>
          </cell>
          <cell r="D134" t="str">
            <v>IT058</v>
          </cell>
          <cell r="E134" t="str">
            <v>PT</v>
          </cell>
          <cell r="F134" t="str">
            <v>CR</v>
          </cell>
          <cell r="G134" t="str">
            <v>IT-Delta-REV-PP-CI</v>
          </cell>
          <cell r="H134" t="str">
            <v>MG</v>
          </cell>
          <cell r="I134" t="str">
            <v>NSXP</v>
          </cell>
          <cell r="J134" t="str">
            <v>CURRENT_YEAR</v>
          </cell>
          <cell r="K134" t="str">
            <v>Gross</v>
          </cell>
          <cell r="L134" t="str">
            <v>YTD_Q2</v>
          </cell>
          <cell r="M134">
            <v>0</v>
          </cell>
          <cell r="N134">
            <v>0</v>
          </cell>
          <cell r="O134">
            <v>59.193974634146343</v>
          </cell>
          <cell r="P134">
            <v>46.467270087804877</v>
          </cell>
          <cell r="Q134">
            <v>0</v>
          </cell>
          <cell r="R134">
            <v>0.97670058146341465</v>
          </cell>
          <cell r="S134">
            <v>1.4798493658536587</v>
          </cell>
          <cell r="T134">
            <v>6.3633522731707322</v>
          </cell>
          <cell r="U134">
            <v>0</v>
          </cell>
          <cell r="V134">
            <v>0</v>
          </cell>
          <cell r="W134">
            <v>0</v>
          </cell>
          <cell r="X134">
            <v>0</v>
          </cell>
          <cell r="Y134">
            <v>0</v>
          </cell>
          <cell r="Z134">
            <v>0</v>
          </cell>
          <cell r="AA134">
            <v>3.9349619505251914</v>
          </cell>
          <cell r="AB134">
            <v>0</v>
          </cell>
          <cell r="AC134">
            <v>0</v>
          </cell>
          <cell r="AD134">
            <v>0</v>
          </cell>
          <cell r="AE134">
            <v>-2.8159624671526329E-2</v>
          </cell>
          <cell r="AF134">
            <v>24.433003151887597</v>
          </cell>
          <cell r="AG134">
            <v>-1.4079812335763166E-2</v>
          </cell>
          <cell r="AH134">
            <v>0</v>
          </cell>
          <cell r="AI134">
            <v>0</v>
          </cell>
          <cell r="AJ134">
            <v>0</v>
          </cell>
          <cell r="AK134">
            <v>-2.4639671587585541E-2</v>
          </cell>
          <cell r="AL134">
            <v>0</v>
          </cell>
          <cell r="AM134">
            <v>-1.0559859251822373E-2</v>
          </cell>
          <cell r="AN134">
            <v>-3.5199530839407915E-3</v>
          </cell>
          <cell r="AO134">
            <v>0</v>
          </cell>
          <cell r="AP134">
            <v>0</v>
          </cell>
          <cell r="AQ134">
            <v>1656.4026151792573</v>
          </cell>
          <cell r="AR134">
            <v>46.456710228553057</v>
          </cell>
          <cell r="AS134">
            <v>2.4530299942331326</v>
          </cell>
          <cell r="AT134">
            <v>0</v>
          </cell>
          <cell r="AU134">
            <v>38533</v>
          </cell>
          <cell r="AV134" t="str">
            <v>$x$x</v>
          </cell>
        </row>
        <row r="135">
          <cell r="A135" t="str">
            <v>IT058PPONLCURRENT_YEARYTD_Q2</v>
          </cell>
          <cell r="B135" t="str">
            <v>Delta</v>
          </cell>
          <cell r="C135" t="str">
            <v>5154_Plusvalore_Rev_UF</v>
          </cell>
          <cell r="D135" t="str">
            <v>IT058</v>
          </cell>
          <cell r="E135" t="str">
            <v>PT</v>
          </cell>
          <cell r="F135" t="str">
            <v>CR</v>
          </cell>
          <cell r="G135" t="str">
            <v>IT-Delta-REV-PP-CI</v>
          </cell>
          <cell r="H135" t="str">
            <v>ONL</v>
          </cell>
          <cell r="I135" t="str">
            <v>NSXP</v>
          </cell>
          <cell r="J135" t="str">
            <v>CURRENT_YEAR</v>
          </cell>
          <cell r="K135" t="str">
            <v>Gross</v>
          </cell>
          <cell r="L135" t="str">
            <v>YTD_Q2</v>
          </cell>
          <cell r="M135">
            <v>0</v>
          </cell>
          <cell r="N135">
            <v>0</v>
          </cell>
          <cell r="O135">
            <v>47.882037073170736</v>
          </cell>
          <cell r="P135">
            <v>37.587399102439029</v>
          </cell>
          <cell r="Q135">
            <v>0</v>
          </cell>
          <cell r="R135">
            <v>0.79005361170731714</v>
          </cell>
          <cell r="S135">
            <v>1.1970509268292684</v>
          </cell>
          <cell r="T135">
            <v>5.1473189853658541</v>
          </cell>
          <cell r="U135">
            <v>0</v>
          </cell>
          <cell r="V135">
            <v>0</v>
          </cell>
          <cell r="W135">
            <v>0</v>
          </cell>
          <cell r="X135">
            <v>0</v>
          </cell>
          <cell r="Y135">
            <v>0</v>
          </cell>
          <cell r="Z135">
            <v>0</v>
          </cell>
          <cell r="AA135">
            <v>3.1829927819693253</v>
          </cell>
          <cell r="AB135">
            <v>0</v>
          </cell>
          <cell r="AC135">
            <v>0</v>
          </cell>
          <cell r="AD135">
            <v>0</v>
          </cell>
          <cell r="AE135">
            <v>-2.277833514005656E-2</v>
          </cell>
          <cell r="AF135">
            <v>19.764581417173858</v>
          </cell>
          <cell r="AG135">
            <v>-1.138916757002828E-2</v>
          </cell>
          <cell r="AH135">
            <v>0</v>
          </cell>
          <cell r="AI135">
            <v>0</v>
          </cell>
          <cell r="AJ135">
            <v>0</v>
          </cell>
          <cell r="AK135">
            <v>-1.993104324754949E-2</v>
          </cell>
          <cell r="AL135">
            <v>0</v>
          </cell>
          <cell r="AM135">
            <v>-8.5418756775212101E-3</v>
          </cell>
          <cell r="AN135">
            <v>-2.84729189250707E-3</v>
          </cell>
          <cell r="AO135">
            <v>0</v>
          </cell>
          <cell r="AP135">
            <v>0</v>
          </cell>
          <cell r="AQ135">
            <v>1268.2185337408596</v>
          </cell>
          <cell r="AR135">
            <v>37.578857226761507</v>
          </cell>
          <cell r="AS135">
            <v>1.9842572466440784</v>
          </cell>
          <cell r="AT135">
            <v>0</v>
          </cell>
          <cell r="AU135">
            <v>38533</v>
          </cell>
          <cell r="AV135" t="str">
            <v>$x$x</v>
          </cell>
        </row>
        <row r="136">
          <cell r="A136" t="str">
            <v>IT059S1DCCURRENT_YEARYTD_Q2</v>
          </cell>
          <cell r="B136" t="str">
            <v>Fiat Sava</v>
          </cell>
          <cell r="C136" t="str">
            <v>5156_Fiat Sava_Auto</v>
          </cell>
          <cell r="D136" t="str">
            <v>IT059</v>
          </cell>
          <cell r="E136" t="str">
            <v>PT</v>
          </cell>
          <cell r="F136" t="str">
            <v>CR</v>
          </cell>
          <cell r="G136" t="str">
            <v>IT-Sava-CLA-S1-CI</v>
          </cell>
          <cell r="H136" t="str">
            <v>DC</v>
          </cell>
          <cell r="I136" t="str">
            <v>NSXP</v>
          </cell>
          <cell r="J136" t="str">
            <v>CURRENT_YEAR</v>
          </cell>
          <cell r="K136" t="str">
            <v>Gross</v>
          </cell>
          <cell r="L136" t="str">
            <v>YTD_Q2</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38533</v>
          </cell>
          <cell r="AV136" t="str">
            <v>$x$x</v>
          </cell>
        </row>
        <row r="137">
          <cell r="A137" t="str">
            <v>IT059S1IU/GAPEWCURRENT_YEARYTD_Q2</v>
          </cell>
          <cell r="B137" t="str">
            <v>Fiat Sava</v>
          </cell>
          <cell r="C137" t="str">
            <v>5156_Fiat Sava_Auto</v>
          </cell>
          <cell r="D137" t="str">
            <v>IT059</v>
          </cell>
          <cell r="E137" t="str">
            <v>PT</v>
          </cell>
          <cell r="F137" t="str">
            <v>CR</v>
          </cell>
          <cell r="G137" t="str">
            <v>IT-Sava-CLA-S1-CI</v>
          </cell>
          <cell r="H137" t="str">
            <v>IU/GAPEW</v>
          </cell>
          <cell r="I137" t="str">
            <v>NSXP</v>
          </cell>
          <cell r="J137" t="str">
            <v>CURRENT_YEAR</v>
          </cell>
          <cell r="K137" t="str">
            <v>Gross</v>
          </cell>
          <cell r="L137" t="str">
            <v>YTD_Q2</v>
          </cell>
          <cell r="M137">
            <v>207288.95455908839</v>
          </cell>
          <cell r="N137">
            <v>0</v>
          </cell>
          <cell r="O137">
            <v>474829.75472487806</v>
          </cell>
          <cell r="P137">
            <v>245822.9821641951</v>
          </cell>
          <cell r="Q137">
            <v>8546.9355850478041</v>
          </cell>
          <cell r="R137">
            <v>14564.297079635726</v>
          </cell>
          <cell r="S137">
            <v>4262.7381411496826</v>
          </cell>
          <cell r="T137">
            <v>386755.51797995972</v>
          </cell>
          <cell r="U137">
            <v>0</v>
          </cell>
          <cell r="V137">
            <v>0</v>
          </cell>
          <cell r="W137">
            <v>0</v>
          </cell>
          <cell r="X137">
            <v>7218.7144528670351</v>
          </cell>
          <cell r="Y137">
            <v>361</v>
          </cell>
          <cell r="Z137">
            <v>4965.2755140186928</v>
          </cell>
          <cell r="AA137">
            <v>23364.677272826695</v>
          </cell>
          <cell r="AB137">
            <v>1416</v>
          </cell>
          <cell r="AC137">
            <v>0</v>
          </cell>
          <cell r="AD137">
            <v>0</v>
          </cell>
          <cell r="AE137">
            <v>6.184563972055912E-11</v>
          </cell>
          <cell r="AF137">
            <v>88592.736202187894</v>
          </cell>
          <cell r="AG137">
            <v>3.092281986027956E-11</v>
          </cell>
          <cell r="AH137">
            <v>0</v>
          </cell>
          <cell r="AI137">
            <v>3.092281986027956E-11</v>
          </cell>
          <cell r="AJ137">
            <v>0</v>
          </cell>
          <cell r="AK137">
            <v>1.546140993013978E-11</v>
          </cell>
          <cell r="AL137">
            <v>0</v>
          </cell>
          <cell r="AM137">
            <v>1.546140993013978E-11</v>
          </cell>
          <cell r="AN137">
            <v>1.546140993013978E-11</v>
          </cell>
          <cell r="AO137">
            <v>0</v>
          </cell>
          <cell r="AP137">
            <v>0</v>
          </cell>
          <cell r="AQ137">
            <v>28951.009816113685</v>
          </cell>
          <cell r="AR137">
            <v>245822.98216419513</v>
          </cell>
          <cell r="AS137">
            <v>27373.970805833225</v>
          </cell>
          <cell r="AT137">
            <v>0</v>
          </cell>
          <cell r="AU137">
            <v>38533</v>
          </cell>
          <cell r="AV137" t="str">
            <v>$x$x</v>
          </cell>
        </row>
        <row r="138">
          <cell r="A138" t="str">
            <v>IT059S1MGCURRENT_YEARYTD_Q2</v>
          </cell>
          <cell r="B138" t="str">
            <v>Fiat Sava</v>
          </cell>
          <cell r="C138" t="str">
            <v>5156_Fiat Sava_Auto</v>
          </cell>
          <cell r="D138" t="str">
            <v>IT059</v>
          </cell>
          <cell r="E138" t="str">
            <v>PT</v>
          </cell>
          <cell r="F138" t="str">
            <v>CR</v>
          </cell>
          <cell r="G138" t="str">
            <v>IT-Sava-CLA-S1-CI</v>
          </cell>
          <cell r="H138" t="str">
            <v>MG</v>
          </cell>
          <cell r="I138" t="str">
            <v>NSXP</v>
          </cell>
          <cell r="J138" t="str">
            <v>CURRENT_YEAR</v>
          </cell>
          <cell r="K138" t="str">
            <v>Gross</v>
          </cell>
          <cell r="L138" t="str">
            <v>YTD_Q2</v>
          </cell>
          <cell r="M138">
            <v>45242.266847404018</v>
          </cell>
          <cell r="N138">
            <v>0</v>
          </cell>
          <cell r="O138">
            <v>103634.92119512195</v>
          </cell>
          <cell r="P138">
            <v>53652.588387804863</v>
          </cell>
          <cell r="Q138">
            <v>1865.428581512195</v>
          </cell>
          <cell r="R138">
            <v>3178.7598925533639</v>
          </cell>
          <cell r="S138">
            <v>930.3724691588759</v>
          </cell>
          <cell r="T138">
            <v>84412.101871870487</v>
          </cell>
          <cell r="U138">
            <v>0</v>
          </cell>
          <cell r="V138">
            <v>0</v>
          </cell>
          <cell r="W138">
            <v>0</v>
          </cell>
          <cell r="X138">
            <v>1575.3257919031387</v>
          </cell>
          <cell r="Y138">
            <v>79</v>
          </cell>
          <cell r="Z138">
            <v>0</v>
          </cell>
          <cell r="AA138">
            <v>6183.2626315292982</v>
          </cell>
          <cell r="AB138">
            <v>309</v>
          </cell>
          <cell r="AC138">
            <v>0</v>
          </cell>
          <cell r="AD138">
            <v>0</v>
          </cell>
          <cell r="AE138">
            <v>1.4551915228366852E-11</v>
          </cell>
          <cell r="AF138">
            <v>18607.449383177489</v>
          </cell>
          <cell r="AG138">
            <v>7.2759576141834259E-12</v>
          </cell>
          <cell r="AH138">
            <v>0</v>
          </cell>
          <cell r="AI138">
            <v>7.2759576141834259E-12</v>
          </cell>
          <cell r="AJ138">
            <v>0</v>
          </cell>
          <cell r="AK138">
            <v>3.637978807091713E-12</v>
          </cell>
          <cell r="AL138">
            <v>0</v>
          </cell>
          <cell r="AM138">
            <v>3.637978807091713E-12</v>
          </cell>
          <cell r="AN138">
            <v>3.637978807091713E-12</v>
          </cell>
          <cell r="AO138">
            <v>0</v>
          </cell>
          <cell r="AP138">
            <v>0</v>
          </cell>
          <cell r="AQ138">
            <v>6047.4210495327179</v>
          </cell>
          <cell r="AR138">
            <v>53652.588387804863</v>
          </cell>
          <cell r="AS138">
            <v>5974.5609432244382</v>
          </cell>
          <cell r="AT138">
            <v>0</v>
          </cell>
          <cell r="AU138">
            <v>38533</v>
          </cell>
          <cell r="AV138" t="str">
            <v>$x$x</v>
          </cell>
        </row>
        <row r="139">
          <cell r="A139" t="str">
            <v>IT059S1ONLCURRENT_YEARYTD_Q2</v>
          </cell>
          <cell r="B139" t="str">
            <v>Fiat Sava</v>
          </cell>
          <cell r="C139" t="str">
            <v>5156_Fiat Sava_Auto</v>
          </cell>
          <cell r="D139" t="str">
            <v>IT059</v>
          </cell>
          <cell r="E139" t="str">
            <v>PT</v>
          </cell>
          <cell r="F139" t="str">
            <v>CR</v>
          </cell>
          <cell r="G139" t="str">
            <v>IT-Sava-CLA-S1-CI</v>
          </cell>
          <cell r="H139" t="str">
            <v>ONL</v>
          </cell>
          <cell r="I139" t="str">
            <v>NSXP</v>
          </cell>
          <cell r="J139" t="str">
            <v>CURRENT_YEAR</v>
          </cell>
          <cell r="K139" t="str">
            <v>Gross</v>
          </cell>
          <cell r="L139" t="str">
            <v>YTD_Q2</v>
          </cell>
          <cell r="M139">
            <v>64958.370505114843</v>
          </cell>
          <cell r="N139">
            <v>0</v>
          </cell>
          <cell r="O139">
            <v>148797.92895804875</v>
          </cell>
          <cell r="P139">
            <v>77033.821643121933</v>
          </cell>
          <cell r="Q139">
            <v>2678.3627212448773</v>
          </cell>
          <cell r="R139">
            <v>4564.0299930976616</v>
          </cell>
          <cell r="S139">
            <v>1335.8189978239006</v>
          </cell>
          <cell r="T139">
            <v>121198.00731919095</v>
          </cell>
          <cell r="U139">
            <v>0</v>
          </cell>
          <cell r="V139">
            <v>0</v>
          </cell>
          <cell r="W139">
            <v>1616.2796685998344</v>
          </cell>
          <cell r="X139">
            <v>645.98388945898034</v>
          </cell>
          <cell r="Y139">
            <v>113</v>
          </cell>
          <cell r="Z139">
            <v>3680.496097763049</v>
          </cell>
          <cell r="AA139">
            <v>5197.0262489800452</v>
          </cell>
          <cell r="AB139">
            <v>444</v>
          </cell>
          <cell r="AC139">
            <v>0</v>
          </cell>
          <cell r="AD139">
            <v>0</v>
          </cell>
          <cell r="AE139">
            <v>9.0949470177292824E-13</v>
          </cell>
          <cell r="AF139">
            <v>28124.707903876166</v>
          </cell>
          <cell r="AG139">
            <v>4.5474735088646412E-13</v>
          </cell>
          <cell r="AH139">
            <v>0</v>
          </cell>
          <cell r="AI139">
            <v>4.5474735088646412E-13</v>
          </cell>
          <cell r="AJ139">
            <v>0</v>
          </cell>
          <cell r="AK139">
            <v>2.2737367544323206E-13</v>
          </cell>
          <cell r="AL139">
            <v>0</v>
          </cell>
          <cell r="AM139">
            <v>2.2737367544323206E-13</v>
          </cell>
          <cell r="AN139">
            <v>2.2737367544323206E-13</v>
          </cell>
          <cell r="AO139">
            <v>0</v>
          </cell>
          <cell r="AP139">
            <v>0</v>
          </cell>
          <cell r="AQ139">
            <v>9215.6285852727488</v>
          </cell>
          <cell r="AR139">
            <v>77033.821643121933</v>
          </cell>
          <cell r="AS139">
            <v>8578.2117121664396</v>
          </cell>
          <cell r="AT139">
            <v>0</v>
          </cell>
          <cell r="AU139">
            <v>38533</v>
          </cell>
          <cell r="AV139" t="str">
            <v>$x$x</v>
          </cell>
        </row>
        <row r="140">
          <cell r="A140" t="str">
            <v>IT059S2DCCURRENT_YEARYTD_Q2</v>
          </cell>
          <cell r="B140" t="str">
            <v>Fiat Sava</v>
          </cell>
          <cell r="C140" t="str">
            <v>5169_Fiat Sava_Auto</v>
          </cell>
          <cell r="D140" t="str">
            <v>IT059</v>
          </cell>
          <cell r="E140" t="str">
            <v>PT</v>
          </cell>
          <cell r="F140" t="str">
            <v>CR</v>
          </cell>
          <cell r="G140" t="str">
            <v>IT-Sava-CLA-S2-CI</v>
          </cell>
          <cell r="H140" t="str">
            <v>DC</v>
          </cell>
          <cell r="I140" t="str">
            <v>NSXP</v>
          </cell>
          <cell r="J140" t="str">
            <v>CURRENT_YEAR</v>
          </cell>
          <cell r="K140" t="str">
            <v>Gross</v>
          </cell>
          <cell r="L140" t="str">
            <v>YTD_Q2</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38533</v>
          </cell>
          <cell r="AV140" t="str">
            <v>$x$x</v>
          </cell>
        </row>
        <row r="141">
          <cell r="A141" t="str">
            <v>IT059S2IU/GAPEWCURRENT_YEARYTD_Q2</v>
          </cell>
          <cell r="B141" t="str">
            <v>Fiat Sava</v>
          </cell>
          <cell r="C141" t="str">
            <v>5169_Fiat Sava_Auto</v>
          </cell>
          <cell r="D141" t="str">
            <v>IT059</v>
          </cell>
          <cell r="E141" t="str">
            <v>PT</v>
          </cell>
          <cell r="F141" t="str">
            <v>CR</v>
          </cell>
          <cell r="G141" t="str">
            <v>IT-Sava-CLA-S2-CI</v>
          </cell>
          <cell r="H141" t="str">
            <v>IU/GAPEW</v>
          </cell>
          <cell r="I141" t="str">
            <v>NSXP</v>
          </cell>
          <cell r="J141" t="str">
            <v>CURRENT_YEAR</v>
          </cell>
          <cell r="K141" t="str">
            <v>Gross</v>
          </cell>
          <cell r="L141" t="str">
            <v>YTD_Q2</v>
          </cell>
          <cell r="M141">
            <v>0</v>
          </cell>
          <cell r="N141">
            <v>0</v>
          </cell>
          <cell r="O141">
            <v>1201918.2273170734</v>
          </cell>
          <cell r="P141">
            <v>937496.2173073173</v>
          </cell>
          <cell r="Q141">
            <v>21634.528091707318</v>
          </cell>
          <cell r="R141">
            <v>117.00817869559251</v>
          </cell>
          <cell r="S141">
            <v>365.65055842371657</v>
          </cell>
          <cell r="T141">
            <v>241310.25366201691</v>
          </cell>
          <cell r="U141">
            <v>0</v>
          </cell>
          <cell r="V141">
            <v>0</v>
          </cell>
          <cell r="W141">
            <v>0</v>
          </cell>
          <cell r="X141">
            <v>0</v>
          </cell>
          <cell r="Y141">
            <v>0</v>
          </cell>
          <cell r="Z141">
            <v>0</v>
          </cell>
          <cell r="AA141">
            <v>947.56951891253266</v>
          </cell>
          <cell r="AB141">
            <v>47</v>
          </cell>
          <cell r="AC141">
            <v>0</v>
          </cell>
          <cell r="AD141">
            <v>0</v>
          </cell>
          <cell r="AE141">
            <v>0</v>
          </cell>
          <cell r="AF141">
            <v>3975.0377892801712</v>
          </cell>
          <cell r="AG141">
            <v>0</v>
          </cell>
          <cell r="AH141">
            <v>0</v>
          </cell>
          <cell r="AI141">
            <v>0</v>
          </cell>
          <cell r="AJ141">
            <v>0</v>
          </cell>
          <cell r="AK141">
            <v>0</v>
          </cell>
          <cell r="AL141">
            <v>0</v>
          </cell>
          <cell r="AM141">
            <v>0</v>
          </cell>
          <cell r="AN141">
            <v>0</v>
          </cell>
          <cell r="AO141">
            <v>0</v>
          </cell>
          <cell r="AP141">
            <v>0</v>
          </cell>
          <cell r="AQ141">
            <v>0</v>
          </cell>
          <cell r="AR141">
            <v>937496.2173073173</v>
          </cell>
          <cell r="AS141">
            <v>22117.186828826627</v>
          </cell>
          <cell r="AT141">
            <v>0</v>
          </cell>
          <cell r="AU141">
            <v>38533</v>
          </cell>
          <cell r="AV141" t="str">
            <v>$x$x</v>
          </cell>
        </row>
        <row r="142">
          <cell r="A142" t="str">
            <v>IT059S2MGCURRENT_YEARYTD_Q2</v>
          </cell>
          <cell r="B142" t="str">
            <v>Fiat Sava</v>
          </cell>
          <cell r="C142" t="str">
            <v>5169_Fiat Sava_Auto</v>
          </cell>
          <cell r="D142" t="str">
            <v>IT059</v>
          </cell>
          <cell r="E142" t="str">
            <v>PT</v>
          </cell>
          <cell r="F142" t="str">
            <v>CR</v>
          </cell>
          <cell r="G142" t="str">
            <v>IT-Sava-CLA-S2-CI</v>
          </cell>
          <cell r="H142" t="str">
            <v>MG</v>
          </cell>
          <cell r="I142" t="str">
            <v>NSXP</v>
          </cell>
          <cell r="J142" t="str">
            <v>CURRENT_YEAR</v>
          </cell>
          <cell r="K142" t="str">
            <v>Gross</v>
          </cell>
          <cell r="L142" t="str">
            <v>YTD_Q2</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38533</v>
          </cell>
          <cell r="AV142" t="str">
            <v>$x$x</v>
          </cell>
        </row>
        <row r="143">
          <cell r="A143" t="str">
            <v>IT059S2ONLCURRENT_YEARYTD_Q2</v>
          </cell>
          <cell r="B143" t="str">
            <v>Fiat Sava</v>
          </cell>
          <cell r="C143" t="str">
            <v>5169_Fiat Sava_Auto</v>
          </cell>
          <cell r="D143" t="str">
            <v>IT059</v>
          </cell>
          <cell r="E143" t="str">
            <v>PT</v>
          </cell>
          <cell r="F143" t="str">
            <v>CR</v>
          </cell>
          <cell r="G143" t="str">
            <v>IT-Sava-CLA-S2-CI</v>
          </cell>
          <cell r="H143" t="str">
            <v>ONL</v>
          </cell>
          <cell r="I143" t="str">
            <v>NSXP</v>
          </cell>
          <cell r="J143" t="str">
            <v>CURRENT_YEAR</v>
          </cell>
          <cell r="K143" t="str">
            <v>Gross</v>
          </cell>
          <cell r="L143" t="str">
            <v>YTD_Q2</v>
          </cell>
          <cell r="M143">
            <v>0</v>
          </cell>
          <cell r="N143">
            <v>0</v>
          </cell>
          <cell r="O143">
            <v>515107.81170731713</v>
          </cell>
          <cell r="P143">
            <v>401784.0931317074</v>
          </cell>
          <cell r="Q143">
            <v>9271.9406107317081</v>
          </cell>
          <cell r="R143">
            <v>50.146362298110034</v>
          </cell>
          <cell r="S143">
            <v>156.70738218159386</v>
          </cell>
          <cell r="T143">
            <v>103418.68014086441</v>
          </cell>
          <cell r="U143">
            <v>0</v>
          </cell>
          <cell r="V143">
            <v>0</v>
          </cell>
          <cell r="W143">
            <v>0</v>
          </cell>
          <cell r="X143">
            <v>0</v>
          </cell>
          <cell r="Y143">
            <v>0</v>
          </cell>
          <cell r="Z143">
            <v>0</v>
          </cell>
          <cell r="AA143">
            <v>406.2440795339171</v>
          </cell>
          <cell r="AB143">
            <v>20</v>
          </cell>
          <cell r="AC143">
            <v>0</v>
          </cell>
          <cell r="AD143">
            <v>0</v>
          </cell>
          <cell r="AE143">
            <v>0</v>
          </cell>
          <cell r="AF143">
            <v>1725.8196962337297</v>
          </cell>
          <cell r="AG143">
            <v>0</v>
          </cell>
          <cell r="AH143">
            <v>0</v>
          </cell>
          <cell r="AI143">
            <v>0</v>
          </cell>
          <cell r="AJ143">
            <v>0</v>
          </cell>
          <cell r="AK143">
            <v>0</v>
          </cell>
          <cell r="AL143">
            <v>0</v>
          </cell>
          <cell r="AM143">
            <v>0</v>
          </cell>
          <cell r="AN143">
            <v>0</v>
          </cell>
          <cell r="AO143">
            <v>0</v>
          </cell>
          <cell r="AP143">
            <v>0</v>
          </cell>
          <cell r="AQ143">
            <v>0</v>
          </cell>
          <cell r="AR143">
            <v>401784.0931317074</v>
          </cell>
          <cell r="AS143">
            <v>9478.794355211412</v>
          </cell>
          <cell r="AT143">
            <v>0</v>
          </cell>
          <cell r="AU143">
            <v>38533</v>
          </cell>
          <cell r="AV143" t="str">
            <v>$x$x</v>
          </cell>
        </row>
        <row r="144">
          <cell r="A144" t="str">
            <v>IT060SPDCCURRENT_YEARYTD_Q2</v>
          </cell>
          <cell r="B144" t="str">
            <v>Finrenault TLMKG</v>
          </cell>
          <cell r="C144" t="str">
            <v>5136_Finrenault Telemarketing completo</v>
          </cell>
          <cell r="D144" t="str">
            <v>IT060</v>
          </cell>
          <cell r="E144" t="str">
            <v>PT</v>
          </cell>
          <cell r="F144" t="str">
            <v>CR</v>
          </cell>
          <cell r="G144" t="str">
            <v>IT-Findom-CLT-SP-CI</v>
          </cell>
          <cell r="H144" t="str">
            <v>DC</v>
          </cell>
          <cell r="I144" t="str">
            <v>NSXP</v>
          </cell>
          <cell r="J144" t="str">
            <v>CURRENT_YEAR</v>
          </cell>
          <cell r="K144" t="str">
            <v>Gross</v>
          </cell>
          <cell r="L144" t="str">
            <v>YTD_Q2</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38533</v>
          </cell>
          <cell r="AV144" t="str">
            <v>$x$x</v>
          </cell>
        </row>
        <row r="145">
          <cell r="A145" t="str">
            <v>IT060SPIU/GAPEWCURRENT_YEARYTD_Q2</v>
          </cell>
          <cell r="B145" t="str">
            <v>Finrenault TLMKG</v>
          </cell>
          <cell r="C145" t="str">
            <v>5136_Finrenault Telemarketing completo</v>
          </cell>
          <cell r="D145" t="str">
            <v>IT060</v>
          </cell>
          <cell r="E145" t="str">
            <v>PT</v>
          </cell>
          <cell r="F145" t="str">
            <v>CR</v>
          </cell>
          <cell r="G145" t="str">
            <v>IT-Findom-CLT-SP-CI</v>
          </cell>
          <cell r="H145" t="str">
            <v>IU/GAPEW</v>
          </cell>
          <cell r="I145" t="str">
            <v>NSXP</v>
          </cell>
          <cell r="J145" t="str">
            <v>CURRENT_YEAR</v>
          </cell>
          <cell r="K145" t="str">
            <v>Gross</v>
          </cell>
          <cell r="L145" t="str">
            <v>YTD_Q2</v>
          </cell>
          <cell r="M145">
            <v>4355</v>
          </cell>
          <cell r="N145">
            <v>0</v>
          </cell>
          <cell r="O145">
            <v>0</v>
          </cell>
          <cell r="P145">
            <v>0</v>
          </cell>
          <cell r="Q145">
            <v>0</v>
          </cell>
          <cell r="R145">
            <v>613.1957981384935</v>
          </cell>
          <cell r="S145">
            <v>162.65140534177544</v>
          </cell>
          <cell r="T145">
            <v>2560</v>
          </cell>
          <cell r="U145">
            <v>0</v>
          </cell>
          <cell r="V145">
            <v>0</v>
          </cell>
          <cell r="W145">
            <v>0</v>
          </cell>
          <cell r="X145">
            <v>2000</v>
          </cell>
          <cell r="Y145">
            <v>100</v>
          </cell>
          <cell r="Z145">
            <v>0</v>
          </cell>
          <cell r="AA145">
            <v>3020.7718706109231</v>
          </cell>
          <cell r="AB145">
            <v>151.04</v>
          </cell>
          <cell r="AC145">
            <v>52.659214092909814</v>
          </cell>
          <cell r="AD145">
            <v>0</v>
          </cell>
          <cell r="AE145">
            <v>1.4000171781702875E-4</v>
          </cell>
          <cell r="AF145">
            <v>3253.028106835508</v>
          </cell>
          <cell r="AG145">
            <v>7.0000858908514374E-5</v>
          </cell>
          <cell r="AH145">
            <v>0</v>
          </cell>
          <cell r="AI145">
            <v>7.0000858814367461E-5</v>
          </cell>
          <cell r="AJ145">
            <v>246.07893293453969</v>
          </cell>
          <cell r="AK145">
            <v>246.07900293539871</v>
          </cell>
          <cell r="AL145">
            <v>0</v>
          </cell>
          <cell r="AM145">
            <v>7.0000858908514374E-5</v>
          </cell>
          <cell r="AN145">
            <v>0</v>
          </cell>
          <cell r="AO145">
            <v>0</v>
          </cell>
          <cell r="AP145">
            <v>0</v>
          </cell>
          <cell r="AQ145">
            <v>1273.9409956496638</v>
          </cell>
          <cell r="AR145">
            <v>7.0000858908514374E-5</v>
          </cell>
          <cell r="AS145">
            <v>775.84720348026894</v>
          </cell>
          <cell r="AT145">
            <v>0</v>
          </cell>
          <cell r="AU145">
            <v>38533</v>
          </cell>
          <cell r="AV145" t="str">
            <v>$x$x</v>
          </cell>
        </row>
        <row r="146">
          <cell r="A146" t="str">
            <v>IT060SPMGCURRENT_YEARYTD_Q2</v>
          </cell>
          <cell r="B146" t="str">
            <v>Finrenault TLMKG</v>
          </cell>
          <cell r="C146" t="str">
            <v>5136_Finrenault Telemarketing completo</v>
          </cell>
          <cell r="D146" t="str">
            <v>IT060</v>
          </cell>
          <cell r="E146" t="str">
            <v>PT</v>
          </cell>
          <cell r="F146" t="str">
            <v>CR</v>
          </cell>
          <cell r="G146" t="str">
            <v>IT-Findom-CLT-SP-CI</v>
          </cell>
          <cell r="H146" t="str">
            <v>MG</v>
          </cell>
          <cell r="I146" t="str">
            <v>NSXP</v>
          </cell>
          <cell r="J146" t="str">
            <v>CURRENT_YEAR</v>
          </cell>
          <cell r="K146" t="str">
            <v>Gross</v>
          </cell>
          <cell r="L146" t="str">
            <v>YTD_Q2</v>
          </cell>
          <cell r="M146">
            <v>187</v>
          </cell>
          <cell r="N146">
            <v>0</v>
          </cell>
          <cell r="O146">
            <v>0</v>
          </cell>
          <cell r="P146">
            <v>0</v>
          </cell>
          <cell r="Q146">
            <v>0</v>
          </cell>
          <cell r="R146">
            <v>26.289208923408083</v>
          </cell>
          <cell r="S146">
            <v>6.9732649664212403</v>
          </cell>
          <cell r="T146">
            <v>110</v>
          </cell>
          <cell r="U146">
            <v>0</v>
          </cell>
          <cell r="V146">
            <v>0</v>
          </cell>
          <cell r="W146">
            <v>0</v>
          </cell>
          <cell r="X146">
            <v>2000</v>
          </cell>
          <cell r="Y146">
            <v>100.15</v>
          </cell>
          <cell r="Z146">
            <v>0</v>
          </cell>
          <cell r="AA146">
            <v>2060.594503108101</v>
          </cell>
          <cell r="AB146">
            <v>103</v>
          </cell>
          <cell r="AC146">
            <v>19.706976997930109</v>
          </cell>
          <cell r="AD146">
            <v>0</v>
          </cell>
          <cell r="AE146">
            <v>-1.8829382497642655E-13</v>
          </cell>
          <cell r="AF146">
            <v>139.46529932842483</v>
          </cell>
          <cell r="AG146">
            <v>-9.4146912488213275E-14</v>
          </cell>
          <cell r="AH146">
            <v>0</v>
          </cell>
          <cell r="AI146">
            <v>0</v>
          </cell>
          <cell r="AJ146">
            <v>-184.15841787306454</v>
          </cell>
          <cell r="AK146">
            <v>-184.15841787306474</v>
          </cell>
          <cell r="AL146">
            <v>0</v>
          </cell>
          <cell r="AM146">
            <v>-9.4146912488213275E-14</v>
          </cell>
          <cell r="AN146">
            <v>0</v>
          </cell>
          <cell r="AO146">
            <v>0</v>
          </cell>
          <cell r="AP146">
            <v>0</v>
          </cell>
          <cell r="AQ146">
            <v>54.671907637713346</v>
          </cell>
          <cell r="AR146">
            <v>-9.4146912488213275E-14</v>
          </cell>
          <cell r="AS146">
            <v>33.262473889829323</v>
          </cell>
          <cell r="AT146">
            <v>0</v>
          </cell>
          <cell r="AU146">
            <v>38533</v>
          </cell>
          <cell r="AV146" t="str">
            <v>$x$x</v>
          </cell>
        </row>
        <row r="147">
          <cell r="A147" t="str">
            <v>IT060SPONLCURRENT_YEARYTD_Q2</v>
          </cell>
          <cell r="B147" t="str">
            <v>Finrenault TLMKG</v>
          </cell>
          <cell r="C147" t="str">
            <v>5136_Finrenault Telemarketing completo</v>
          </cell>
          <cell r="D147" t="str">
            <v>IT060</v>
          </cell>
          <cell r="E147" t="str">
            <v>PT</v>
          </cell>
          <cell r="F147" t="str">
            <v>CR</v>
          </cell>
          <cell r="G147" t="str">
            <v>IT-Findom-CLT-SP-CI</v>
          </cell>
          <cell r="H147" t="str">
            <v>ONL</v>
          </cell>
          <cell r="I147" t="str">
            <v>NSXP</v>
          </cell>
          <cell r="J147" t="str">
            <v>CURRENT_YEAR</v>
          </cell>
          <cell r="K147" t="str">
            <v>Gross</v>
          </cell>
          <cell r="L147" t="str">
            <v>YTD_Q2</v>
          </cell>
          <cell r="M147">
            <v>126</v>
          </cell>
          <cell r="N147">
            <v>0</v>
          </cell>
          <cell r="O147">
            <v>0</v>
          </cell>
          <cell r="P147">
            <v>0</v>
          </cell>
          <cell r="Q147">
            <v>0</v>
          </cell>
          <cell r="R147">
            <v>17.745216023300451</v>
          </cell>
          <cell r="S147">
            <v>4.7069538523343368</v>
          </cell>
          <cell r="T147">
            <v>74</v>
          </cell>
          <cell r="U147">
            <v>0</v>
          </cell>
          <cell r="V147">
            <v>0</v>
          </cell>
          <cell r="W147">
            <v>1384.4259320629662</v>
          </cell>
          <cell r="X147">
            <v>2000</v>
          </cell>
          <cell r="Y147">
            <v>169</v>
          </cell>
          <cell r="Z147">
            <v>0</v>
          </cell>
          <cell r="AA147">
            <v>3442.811917937182</v>
          </cell>
          <cell r="AB147">
            <v>172</v>
          </cell>
          <cell r="AC147">
            <v>31.83815574985065</v>
          </cell>
          <cell r="AD147">
            <v>0</v>
          </cell>
          <cell r="AE147">
            <v>1.1368683772161603E-13</v>
          </cell>
          <cell r="AF147">
            <v>94.139077046686737</v>
          </cell>
          <cell r="AG147">
            <v>5.6843418860808015E-14</v>
          </cell>
          <cell r="AH147">
            <v>0</v>
          </cell>
          <cell r="AI147">
            <v>5.6843418784357062E-14</v>
          </cell>
          <cell r="AJ147">
            <v>-62.069320088803579</v>
          </cell>
          <cell r="AK147">
            <v>-62.069320088803522</v>
          </cell>
          <cell r="AL147">
            <v>0</v>
          </cell>
          <cell r="AM147">
            <v>5.6843418860808015E-14</v>
          </cell>
          <cell r="AN147">
            <v>0</v>
          </cell>
          <cell r="AO147">
            <v>0</v>
          </cell>
          <cell r="AP147">
            <v>0</v>
          </cell>
          <cell r="AQ147">
            <v>36.934787655456518</v>
          </cell>
          <cell r="AR147">
            <v>5.6843418860808015E-14</v>
          </cell>
          <cell r="AS147">
            <v>22.452169875634787</v>
          </cell>
          <cell r="AT147">
            <v>0</v>
          </cell>
          <cell r="AU147">
            <v>38533</v>
          </cell>
          <cell r="AV147" t="str">
            <v>$x$x</v>
          </cell>
        </row>
        <row r="148">
          <cell r="A148" t="str">
            <v>IT061PPDCCURRENT_YEARYTD_Q2</v>
          </cell>
          <cell r="B148" t="str">
            <v>Agos Rev coda 2005</v>
          </cell>
          <cell r="C148" t="str">
            <v>5106-5003_Agos_ClassRev</v>
          </cell>
          <cell r="D148" t="str">
            <v>IT061</v>
          </cell>
          <cell r="E148" t="str">
            <v>PT</v>
          </cell>
          <cell r="F148" t="str">
            <v>CR</v>
          </cell>
          <cell r="G148" t="str">
            <v>IT-Agos coda-REV-PP-CI</v>
          </cell>
          <cell r="H148" t="str">
            <v>DC</v>
          </cell>
          <cell r="I148" t="str">
            <v>NSXP</v>
          </cell>
          <cell r="J148" t="str">
            <v>CURRENT_YEAR</v>
          </cell>
          <cell r="K148" t="str">
            <v>Gross</v>
          </cell>
          <cell r="L148" t="str">
            <v>YTD_Q2</v>
          </cell>
          <cell r="M148">
            <v>0</v>
          </cell>
          <cell r="N148">
            <v>0</v>
          </cell>
          <cell r="O148">
            <v>6659.6382999999923</v>
          </cell>
          <cell r="P148">
            <v>3085.0180024999995</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3574.6202974999928</v>
          </cell>
          <cell r="AF148">
            <v>6659.6382999999923</v>
          </cell>
          <cell r="AG148">
            <v>0</v>
          </cell>
          <cell r="AH148">
            <v>0</v>
          </cell>
          <cell r="AI148">
            <v>0</v>
          </cell>
          <cell r="AJ148">
            <v>0</v>
          </cell>
          <cell r="AK148">
            <v>0</v>
          </cell>
          <cell r="AL148">
            <v>0</v>
          </cell>
          <cell r="AM148">
            <v>0</v>
          </cell>
          <cell r="AN148">
            <v>3574.6202974999928</v>
          </cell>
          <cell r="AO148">
            <v>0</v>
          </cell>
          <cell r="AP148">
            <v>0</v>
          </cell>
          <cell r="AQ148">
            <v>0</v>
          </cell>
          <cell r="AR148">
            <v>3085.0180024999995</v>
          </cell>
          <cell r="AS148">
            <v>3574.6202974999928</v>
          </cell>
          <cell r="AT148">
            <v>0</v>
          </cell>
          <cell r="AU148">
            <v>38533</v>
          </cell>
          <cell r="AV148" t="str">
            <v>$x$x</v>
          </cell>
        </row>
        <row r="149">
          <cell r="A149" t="str">
            <v>IT061PPIU/GAPEWCURRENT_YEARYTD_Q2</v>
          </cell>
          <cell r="B149" t="str">
            <v>Agos Rev coda 2005</v>
          </cell>
          <cell r="C149" t="str">
            <v>5106-5003_Agos_ClassRev</v>
          </cell>
          <cell r="D149" t="str">
            <v>IT061</v>
          </cell>
          <cell r="E149" t="str">
            <v>PT</v>
          </cell>
          <cell r="F149" t="str">
            <v>CR</v>
          </cell>
          <cell r="G149" t="str">
            <v>IT-Agos coda-REV-PP-CI</v>
          </cell>
          <cell r="H149" t="str">
            <v>IU/GAPEW</v>
          </cell>
          <cell r="I149" t="str">
            <v>NSXP</v>
          </cell>
          <cell r="J149" t="str">
            <v>CURRENT_YEAR</v>
          </cell>
          <cell r="K149" t="str">
            <v>Gross</v>
          </cell>
          <cell r="L149" t="str">
            <v>YTD_Q2</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38533</v>
          </cell>
          <cell r="AV149" t="str">
            <v>$x$x</v>
          </cell>
        </row>
        <row r="150">
          <cell r="A150" t="str">
            <v>IT061PPMGCURRENT_YEARYTD_Q2</v>
          </cell>
          <cell r="B150" t="str">
            <v>Agos Rev coda 2005</v>
          </cell>
          <cell r="C150" t="str">
            <v>5106-5003_Agos_ClassRev</v>
          </cell>
          <cell r="D150" t="str">
            <v>IT061</v>
          </cell>
          <cell r="E150" t="str">
            <v>PT</v>
          </cell>
          <cell r="F150" t="str">
            <v>CR</v>
          </cell>
          <cell r="G150" t="str">
            <v>IT-Agos coda-REV-PP-CI</v>
          </cell>
          <cell r="H150" t="str">
            <v>MG</v>
          </cell>
          <cell r="I150" t="str">
            <v>NSXP</v>
          </cell>
          <cell r="J150" t="str">
            <v>CURRENT_YEAR</v>
          </cell>
          <cell r="K150" t="str">
            <v>Gross</v>
          </cell>
          <cell r="L150" t="str">
            <v>YTD_Q2</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38533</v>
          </cell>
          <cell r="AV150" t="str">
            <v>$x$x</v>
          </cell>
        </row>
        <row r="151">
          <cell r="A151" t="str">
            <v>IT061PPONLCURRENT_YEARYTD_Q2</v>
          </cell>
          <cell r="B151" t="str">
            <v>Agos Rev coda 2005</v>
          </cell>
          <cell r="C151" t="str">
            <v>5106-5003_Agos_ClassRev</v>
          </cell>
          <cell r="D151" t="str">
            <v>IT061</v>
          </cell>
          <cell r="E151" t="str">
            <v>PT</v>
          </cell>
          <cell r="F151" t="str">
            <v>CR</v>
          </cell>
          <cell r="G151" t="str">
            <v>IT-Agos coda-REV-PP-CI</v>
          </cell>
          <cell r="H151" t="str">
            <v>ONL</v>
          </cell>
          <cell r="I151" t="str">
            <v>NSXP</v>
          </cell>
          <cell r="J151" t="str">
            <v>CURRENT_YEAR</v>
          </cell>
          <cell r="K151" t="str">
            <v>Gross</v>
          </cell>
          <cell r="L151" t="str">
            <v>YTD_Q2</v>
          </cell>
          <cell r="M151">
            <v>0</v>
          </cell>
          <cell r="N151">
            <v>0</v>
          </cell>
          <cell r="O151">
            <v>5155.0943414634075</v>
          </cell>
          <cell r="P151">
            <v>2203.9919487804814</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2951.1023926829262</v>
          </cell>
          <cell r="AF151">
            <v>5155.0943414634075</v>
          </cell>
          <cell r="AG151">
            <v>0</v>
          </cell>
          <cell r="AH151">
            <v>0</v>
          </cell>
          <cell r="AI151">
            <v>0</v>
          </cell>
          <cell r="AJ151">
            <v>0</v>
          </cell>
          <cell r="AK151">
            <v>0</v>
          </cell>
          <cell r="AL151">
            <v>0</v>
          </cell>
          <cell r="AM151">
            <v>0</v>
          </cell>
          <cell r="AN151">
            <v>2951.1023926829262</v>
          </cell>
          <cell r="AO151">
            <v>0</v>
          </cell>
          <cell r="AP151">
            <v>0</v>
          </cell>
          <cell r="AQ151">
            <v>0</v>
          </cell>
          <cell r="AR151">
            <v>2203.9919487804814</v>
          </cell>
          <cell r="AS151">
            <v>2951.1023926829262</v>
          </cell>
          <cell r="AT151">
            <v>0</v>
          </cell>
          <cell r="AU151">
            <v>38533</v>
          </cell>
          <cell r="AV151" t="str">
            <v>$x$x</v>
          </cell>
        </row>
        <row r="152">
          <cell r="A152" t="str">
            <v>IT062SPDCCURRENT_YEARYTD_Q2</v>
          </cell>
          <cell r="B152" t="str">
            <v>UCB nuovo</v>
          </cell>
          <cell r="C152" t="str">
            <v>5212_UCB_Mutui</v>
          </cell>
          <cell r="D152" t="str">
            <v>IT062</v>
          </cell>
          <cell r="E152" t="str">
            <v>PT</v>
          </cell>
          <cell r="F152" t="str">
            <v>CR</v>
          </cell>
          <cell r="G152" t="str">
            <v>IT-UCB -IMM-SP-CI</v>
          </cell>
          <cell r="H152" t="str">
            <v>DC</v>
          </cell>
          <cell r="I152" t="str">
            <v>NSXP</v>
          </cell>
          <cell r="J152" t="str">
            <v>CURRENT_YEAR</v>
          </cell>
          <cell r="K152" t="str">
            <v>Gross</v>
          </cell>
          <cell r="L152" t="str">
            <v>YTD_Q2</v>
          </cell>
          <cell r="M152">
            <v>1364831.6613694378</v>
          </cell>
          <cell r="N152">
            <v>366526.44913149497</v>
          </cell>
          <cell r="O152">
            <v>5582.46</v>
          </cell>
          <cell r="P152">
            <v>1860.633918</v>
          </cell>
          <cell r="Q152">
            <v>0</v>
          </cell>
          <cell r="R152">
            <v>10078.945408900549</v>
          </cell>
          <cell r="S152">
            <v>5039.4727044502743</v>
          </cell>
          <cell r="T152">
            <v>1313828.1433672197</v>
          </cell>
          <cell r="U152">
            <v>352245.40001814393</v>
          </cell>
          <cell r="V152">
            <v>0</v>
          </cell>
          <cell r="W152">
            <v>0</v>
          </cell>
          <cell r="X152">
            <v>220000</v>
          </cell>
          <cell r="Y152">
            <v>1100</v>
          </cell>
          <cell r="Z152">
            <v>0</v>
          </cell>
          <cell r="AA152">
            <v>172033.47903296704</v>
          </cell>
          <cell r="AB152">
            <v>860</v>
          </cell>
          <cell r="AC152">
            <v>16382.747999344141</v>
          </cell>
          <cell r="AD152">
            <v>917.47171196111947</v>
          </cell>
          <cell r="AE152">
            <v>118477.24405059539</v>
          </cell>
          <cell r="AF152">
            <v>100789.45408900548</v>
          </cell>
          <cell r="AG152">
            <v>118477.24405059539</v>
          </cell>
          <cell r="AH152">
            <v>106164.28048612812</v>
          </cell>
          <cell r="AI152">
            <v>225558.99624868462</v>
          </cell>
          <cell r="AJ152">
            <v>45891.707744099032</v>
          </cell>
          <cell r="AK152">
            <v>7.7440990461354886E-3</v>
          </cell>
          <cell r="AL152">
            <v>45891.7</v>
          </cell>
          <cell r="AM152">
            <v>0</v>
          </cell>
          <cell r="AN152">
            <v>0</v>
          </cell>
          <cell r="AO152">
            <v>0</v>
          </cell>
          <cell r="AP152">
            <v>0</v>
          </cell>
          <cell r="AQ152">
            <v>225558.99624868462</v>
          </cell>
          <cell r="AR152">
            <v>1860.633918</v>
          </cell>
          <cell r="AS152">
            <v>15118.418113350823</v>
          </cell>
          <cell r="AT152">
            <v>0</v>
          </cell>
          <cell r="AU152">
            <v>38533</v>
          </cell>
          <cell r="AV152" t="str">
            <v>$x$x</v>
          </cell>
        </row>
        <row r="153">
          <cell r="A153" t="str">
            <v>IT062SPIU/GAPEWCURRENT_YEARYTD_Q2</v>
          </cell>
          <cell r="B153" t="str">
            <v>UCB nuovo</v>
          </cell>
          <cell r="C153" t="str">
            <v>5212_UCB_Mutui</v>
          </cell>
          <cell r="D153" t="str">
            <v>IT062</v>
          </cell>
          <cell r="E153" t="str">
            <v>PT</v>
          </cell>
          <cell r="F153" t="str">
            <v>CR</v>
          </cell>
          <cell r="G153" t="str">
            <v>IT-UCB -IMM-SP-CI</v>
          </cell>
          <cell r="H153" t="str">
            <v>IU/GAPEW</v>
          </cell>
          <cell r="I153" t="str">
            <v>NSXP</v>
          </cell>
          <cell r="J153" t="str">
            <v>CURRENT_YEAR</v>
          </cell>
          <cell r="K153" t="str">
            <v>Gross</v>
          </cell>
          <cell r="L153" t="str">
            <v>YTD_Q2</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38533</v>
          </cell>
          <cell r="AV153" t="str">
            <v>$x$x</v>
          </cell>
        </row>
        <row r="154">
          <cell r="A154" t="str">
            <v>IT062SPMGCURRENT_YEARYTD_Q2</v>
          </cell>
          <cell r="B154" t="str">
            <v>UCB nuovo</v>
          </cell>
          <cell r="C154" t="str">
            <v>5212_UCB_Mutui</v>
          </cell>
          <cell r="D154" t="str">
            <v>IT062</v>
          </cell>
          <cell r="E154" t="str">
            <v>PT</v>
          </cell>
          <cell r="F154" t="str">
            <v>CR</v>
          </cell>
          <cell r="G154" t="str">
            <v>IT-UCB -IMM-SP-CI</v>
          </cell>
          <cell r="H154" t="str">
            <v>MG</v>
          </cell>
          <cell r="I154" t="str">
            <v>NSXP</v>
          </cell>
          <cell r="J154" t="str">
            <v>CURRENT_YEAR</v>
          </cell>
          <cell r="K154" t="str">
            <v>Gross</v>
          </cell>
          <cell r="L154" t="str">
            <v>YTD_Q2</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38533</v>
          </cell>
          <cell r="AV154" t="str">
            <v>$x$x</v>
          </cell>
        </row>
        <row r="155">
          <cell r="A155" t="str">
            <v>IT062SPONLCURRENT_YEARYTD_Q2</v>
          </cell>
          <cell r="B155" t="str">
            <v>UCB nuovo</v>
          </cell>
          <cell r="C155" t="str">
            <v>5212_UCB_Mutui</v>
          </cell>
          <cell r="D155" t="str">
            <v>IT062</v>
          </cell>
          <cell r="E155" t="str">
            <v>PT</v>
          </cell>
          <cell r="F155" t="str">
            <v>CR</v>
          </cell>
          <cell r="G155" t="str">
            <v>IT-UCB -IMM-SP-CI</v>
          </cell>
          <cell r="H155" t="str">
            <v>ONL</v>
          </cell>
          <cell r="I155" t="str">
            <v>NSXP</v>
          </cell>
          <cell r="J155" t="str">
            <v>CURRENT_YEAR</v>
          </cell>
          <cell r="K155" t="str">
            <v>Gross</v>
          </cell>
          <cell r="L155" t="str">
            <v>YTD_Q2</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38533</v>
          </cell>
          <cell r="AV155" t="str">
            <v>$x$x</v>
          </cell>
        </row>
        <row r="156">
          <cell r="A156" t="str">
            <v>IT063SPDCCURRENT_YEARYTD_Q2</v>
          </cell>
          <cell r="B156" t="str">
            <v>Agos Gap</v>
          </cell>
          <cell r="C156" t="str">
            <v>5124_Agos_Gap</v>
          </cell>
          <cell r="D156" t="str">
            <v>IT063</v>
          </cell>
          <cell r="E156" t="str">
            <v>PT</v>
          </cell>
          <cell r="F156" t="str">
            <v>CR</v>
          </cell>
          <cell r="G156" t="str">
            <v>IT-Agos TLMKG-GAP-SP-CI</v>
          </cell>
          <cell r="H156" t="str">
            <v>DC</v>
          </cell>
          <cell r="I156" t="str">
            <v>NSXP</v>
          </cell>
          <cell r="J156" t="str">
            <v>CURRENT_YEAR</v>
          </cell>
          <cell r="K156" t="str">
            <v>Gross</v>
          </cell>
          <cell r="L156" t="str">
            <v>YTD_Q2</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38533</v>
          </cell>
          <cell r="AV156" t="str">
            <v>$x$x</v>
          </cell>
        </row>
        <row r="157">
          <cell r="A157" t="str">
            <v>IT063SPIU/GAPEWCURRENT_YEARYTD_Q2</v>
          </cell>
          <cell r="B157" t="str">
            <v>Agos Gap</v>
          </cell>
          <cell r="C157" t="str">
            <v>5124_Agos_Gap</v>
          </cell>
          <cell r="D157" t="str">
            <v>IT063</v>
          </cell>
          <cell r="E157" t="str">
            <v>PT</v>
          </cell>
          <cell r="F157" t="str">
            <v>CR</v>
          </cell>
          <cell r="G157" t="str">
            <v>IT-Agos TLMKG-GAP-SP-CI</v>
          </cell>
          <cell r="H157" t="str">
            <v>IU/GAPEW</v>
          </cell>
          <cell r="I157" t="str">
            <v>NSXP</v>
          </cell>
          <cell r="J157" t="str">
            <v>CURRENT_YEAR</v>
          </cell>
          <cell r="K157" t="str">
            <v>Gross</v>
          </cell>
          <cell r="L157" t="str">
            <v>YTD_Q2</v>
          </cell>
          <cell r="M157">
            <v>123290.02864017728</v>
          </cell>
          <cell r="N157">
            <v>0</v>
          </cell>
          <cell r="O157">
            <v>1619394.0123711342</v>
          </cell>
          <cell r="P157">
            <v>971636.40742268041</v>
          </cell>
          <cell r="Q157">
            <v>29149.092222680418</v>
          </cell>
          <cell r="R157">
            <v>5009.8047887534631</v>
          </cell>
          <cell r="S157">
            <v>7075.9954643410456</v>
          </cell>
          <cell r="T157">
            <v>687837.93601838499</v>
          </cell>
          <cell r="U157">
            <v>0</v>
          </cell>
          <cell r="V157">
            <v>2020</v>
          </cell>
          <cell r="W157">
            <v>0</v>
          </cell>
          <cell r="X157">
            <v>2922.6249905250734</v>
          </cell>
          <cell r="Y157">
            <v>146</v>
          </cell>
          <cell r="Z157">
            <v>30000</v>
          </cell>
          <cell r="AA157">
            <v>10974.430084996309</v>
          </cell>
          <cell r="AB157">
            <v>2049</v>
          </cell>
          <cell r="AC157">
            <v>0</v>
          </cell>
          <cell r="AD157">
            <v>0</v>
          </cell>
          <cell r="AE157">
            <v>0</v>
          </cell>
          <cell r="AF157">
            <v>141519.9092868208</v>
          </cell>
          <cell r="AG157">
            <v>0</v>
          </cell>
          <cell r="AH157">
            <v>0</v>
          </cell>
          <cell r="AI157">
            <v>0</v>
          </cell>
          <cell r="AJ157">
            <v>0</v>
          </cell>
          <cell r="AK157">
            <v>0</v>
          </cell>
          <cell r="AL157">
            <v>0</v>
          </cell>
          <cell r="AM157">
            <v>0</v>
          </cell>
          <cell r="AN157">
            <v>0</v>
          </cell>
          <cell r="AO157">
            <v>0</v>
          </cell>
          <cell r="AP157">
            <v>0</v>
          </cell>
          <cell r="AQ157">
            <v>0</v>
          </cell>
          <cell r="AR157">
            <v>971636.40742268041</v>
          </cell>
          <cell r="AS157">
            <v>41234.892475774926</v>
          </cell>
          <cell r="AT157">
            <v>0</v>
          </cell>
          <cell r="AU157">
            <v>38533</v>
          </cell>
          <cell r="AV157" t="str">
            <v>$x$x</v>
          </cell>
        </row>
        <row r="158">
          <cell r="A158" t="str">
            <v>IT063SPMGCURRENT_YEARYTD_Q2</v>
          </cell>
          <cell r="B158" t="str">
            <v>Agos Gap</v>
          </cell>
          <cell r="C158" t="str">
            <v>5124_Agos_Gap</v>
          </cell>
          <cell r="D158" t="str">
            <v>IT063</v>
          </cell>
          <cell r="E158" t="str">
            <v>PT</v>
          </cell>
          <cell r="F158" t="str">
            <v>CR</v>
          </cell>
          <cell r="G158" t="str">
            <v>IT-Agos TLMKG-GAP-SP-CI</v>
          </cell>
          <cell r="H158" t="str">
            <v>MG</v>
          </cell>
          <cell r="I158" t="str">
            <v>NSXP</v>
          </cell>
          <cell r="J158" t="str">
            <v>CURRENT_YEAR</v>
          </cell>
          <cell r="K158" t="str">
            <v>Gross</v>
          </cell>
          <cell r="L158" t="str">
            <v>YTD_Q2</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38533</v>
          </cell>
          <cell r="AV158" t="str">
            <v>$x$x</v>
          </cell>
        </row>
        <row r="159">
          <cell r="A159" t="str">
            <v>IT063SPONLCURRENT_YEARYTD_Q2</v>
          </cell>
          <cell r="B159" t="str">
            <v>Agos Gap</v>
          </cell>
          <cell r="C159" t="str">
            <v>5124_Agos_Gap</v>
          </cell>
          <cell r="D159" t="str">
            <v>IT063</v>
          </cell>
          <cell r="E159" t="str">
            <v>PT</v>
          </cell>
          <cell r="F159" t="str">
            <v>CR</v>
          </cell>
          <cell r="G159" t="str">
            <v>IT-Agos TLMKG-GAP-SP-CI</v>
          </cell>
          <cell r="H159" t="str">
            <v>ONL</v>
          </cell>
          <cell r="I159" t="str">
            <v>NSXP</v>
          </cell>
          <cell r="J159" t="str">
            <v>CURRENT_YEAR</v>
          </cell>
          <cell r="K159" t="str">
            <v>Gross</v>
          </cell>
          <cell r="L159" t="str">
            <v>YTD_Q2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38533</v>
          </cell>
          <cell r="AV159" t="str">
            <v>$x$x</v>
          </cell>
        </row>
        <row r="160">
          <cell r="A160" t="str">
            <v>IT064SPDCCURRENT_YEARYTD_Q2</v>
          </cell>
          <cell r="B160" t="str">
            <v>Agos Gap rete</v>
          </cell>
          <cell r="C160" t="str">
            <v>5129_Agos_GAPrete</v>
          </cell>
          <cell r="D160" t="str">
            <v>IT064</v>
          </cell>
          <cell r="E160" t="str">
            <v>PT</v>
          </cell>
          <cell r="F160" t="str">
            <v>CR</v>
          </cell>
          <cell r="G160" t="str">
            <v>IT-Agos-GAP-SP-CI</v>
          </cell>
          <cell r="H160" t="str">
            <v>DC</v>
          </cell>
          <cell r="I160" t="str">
            <v>NSXP</v>
          </cell>
          <cell r="J160" t="str">
            <v>CURRENT_YEAR</v>
          </cell>
          <cell r="K160" t="str">
            <v>Gross</v>
          </cell>
          <cell r="L160" t="str">
            <v>YTD_Q2</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38533</v>
          </cell>
          <cell r="AV160" t="str">
            <v>$x$x</v>
          </cell>
        </row>
        <row r="161">
          <cell r="A161" t="str">
            <v>IT064SPIU/GAPEWCURRENT_YEARYTD_Q2</v>
          </cell>
          <cell r="B161" t="str">
            <v>Agos Gap rete</v>
          </cell>
          <cell r="C161" t="str">
            <v>5129_Agos_GAPrete</v>
          </cell>
          <cell r="D161" t="str">
            <v>IT064</v>
          </cell>
          <cell r="E161" t="str">
            <v>PT</v>
          </cell>
          <cell r="F161" t="str">
            <v>CR</v>
          </cell>
          <cell r="G161" t="str">
            <v>IT-Agos-GAP-SP-CI</v>
          </cell>
          <cell r="H161" t="str">
            <v>IU/GAPEW</v>
          </cell>
          <cell r="I161" t="str">
            <v>NSXP</v>
          </cell>
          <cell r="J161" t="str">
            <v>CURRENT_YEAR</v>
          </cell>
          <cell r="K161" t="str">
            <v>Gross</v>
          </cell>
          <cell r="L161" t="str">
            <v>YTD_Q2</v>
          </cell>
          <cell r="M161">
            <v>0</v>
          </cell>
          <cell r="N161">
            <v>0</v>
          </cell>
          <cell r="O161">
            <v>2474.2268041237116</v>
          </cell>
          <cell r="P161">
            <v>1484.536082474227</v>
          </cell>
          <cell r="Q161">
            <v>44.536082474226809</v>
          </cell>
          <cell r="R161">
            <v>1.9252577319587374</v>
          </cell>
          <cell r="S161">
            <v>1.2886597938144178</v>
          </cell>
          <cell r="T161">
            <v>935.30927835051568</v>
          </cell>
          <cell r="U161">
            <v>0</v>
          </cell>
          <cell r="V161">
            <v>0</v>
          </cell>
          <cell r="W161">
            <v>0</v>
          </cell>
          <cell r="X161">
            <v>0</v>
          </cell>
          <cell r="Y161">
            <v>0</v>
          </cell>
          <cell r="Z161">
            <v>0</v>
          </cell>
          <cell r="AA161">
            <v>6.6314432989688123</v>
          </cell>
          <cell r="AB161">
            <v>0</v>
          </cell>
          <cell r="AC161">
            <v>0</v>
          </cell>
          <cell r="AD161">
            <v>0</v>
          </cell>
          <cell r="AE161">
            <v>-8.8817841970012523E-16</v>
          </cell>
          <cell r="AF161">
            <v>25.773195876288355</v>
          </cell>
          <cell r="AG161">
            <v>0</v>
          </cell>
          <cell r="AH161">
            <v>0</v>
          </cell>
          <cell r="AI161">
            <v>0</v>
          </cell>
          <cell r="AJ161">
            <v>0</v>
          </cell>
          <cell r="AK161">
            <v>0</v>
          </cell>
          <cell r="AL161">
            <v>0</v>
          </cell>
          <cell r="AM161">
            <v>0</v>
          </cell>
          <cell r="AN161">
            <v>-8.8817841970012523E-16</v>
          </cell>
          <cell r="AO161">
            <v>0</v>
          </cell>
          <cell r="AP161">
            <v>0</v>
          </cell>
          <cell r="AQ161">
            <v>0</v>
          </cell>
          <cell r="AR161">
            <v>1484.536082474227</v>
          </cell>
          <cell r="AS161">
            <v>47.75</v>
          </cell>
          <cell r="AT161">
            <v>0</v>
          </cell>
          <cell r="AU161">
            <v>38533</v>
          </cell>
          <cell r="AV161" t="str">
            <v>$x$x</v>
          </cell>
        </row>
        <row r="162">
          <cell r="A162" t="str">
            <v>IT064SPMGCURRENT_YEARYTD_Q2</v>
          </cell>
          <cell r="B162" t="str">
            <v>Agos Gap rete</v>
          </cell>
          <cell r="C162" t="str">
            <v>5129_Agos_GAPrete</v>
          </cell>
          <cell r="D162" t="str">
            <v>IT064</v>
          </cell>
          <cell r="E162" t="str">
            <v>PT</v>
          </cell>
          <cell r="F162" t="str">
            <v>CR</v>
          </cell>
          <cell r="G162" t="str">
            <v>IT-Agos-GAP-SP-CI</v>
          </cell>
          <cell r="H162" t="str">
            <v>MG</v>
          </cell>
          <cell r="I162" t="str">
            <v>NSXP</v>
          </cell>
          <cell r="J162" t="str">
            <v>CURRENT_YEAR</v>
          </cell>
          <cell r="K162" t="str">
            <v>Gross</v>
          </cell>
          <cell r="L162" t="str">
            <v>YTD_Q2</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38533</v>
          </cell>
          <cell r="AV162" t="str">
            <v>$x$x</v>
          </cell>
        </row>
        <row r="163">
          <cell r="A163" t="str">
            <v>IT064SPONLCURRENT_YEARYTD_Q2</v>
          </cell>
          <cell r="B163" t="str">
            <v>Agos Gap rete</v>
          </cell>
          <cell r="C163" t="str">
            <v>5129_Agos_GAPrete</v>
          </cell>
          <cell r="D163" t="str">
            <v>IT064</v>
          </cell>
          <cell r="E163" t="str">
            <v>PT</v>
          </cell>
          <cell r="F163" t="str">
            <v>CR</v>
          </cell>
          <cell r="G163" t="str">
            <v>IT-Agos-GAP-SP-CI</v>
          </cell>
          <cell r="H163" t="str">
            <v>ONL</v>
          </cell>
          <cell r="I163" t="str">
            <v>NSXP</v>
          </cell>
          <cell r="J163" t="str">
            <v>CURRENT_YEAR</v>
          </cell>
          <cell r="K163" t="str">
            <v>Gross</v>
          </cell>
          <cell r="L163" t="str">
            <v>YTD_Q2</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38533</v>
          </cell>
          <cell r="AV163" t="str">
            <v>$x$x</v>
          </cell>
        </row>
        <row r="164">
          <cell r="A164" t="str">
            <v>IT065SPDCCURRENT_YEARYTD_Q2</v>
          </cell>
          <cell r="B164" t="str">
            <v>Agos TLMKG RD</v>
          </cell>
          <cell r="C164" t="str">
            <v>5253_Agos_Auto</v>
          </cell>
          <cell r="D164" t="str">
            <v>IT065</v>
          </cell>
          <cell r="E164" t="str">
            <v>PT</v>
          </cell>
          <cell r="F164" t="str">
            <v>CR</v>
          </cell>
          <cell r="G164" t="str">
            <v>IT-Agos-CLT-SP-CI</v>
          </cell>
          <cell r="H164" t="str">
            <v>DC</v>
          </cell>
          <cell r="I164" t="str">
            <v>NSXP</v>
          </cell>
          <cell r="J164" t="str">
            <v>CURRENT_YEAR</v>
          </cell>
          <cell r="K164" t="str">
            <v>Gross</v>
          </cell>
          <cell r="L164" t="str">
            <v>YTD_Q2</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38533</v>
          </cell>
          <cell r="AV164" t="str">
            <v>$x$x</v>
          </cell>
        </row>
        <row r="165">
          <cell r="A165" t="str">
            <v>IT065SPIU/GAPEWCURRENT_YEARYTD_Q2</v>
          </cell>
          <cell r="B165" t="str">
            <v>Agos TLMKG RD</v>
          </cell>
          <cell r="C165" t="str">
            <v>5253_Agos_Auto</v>
          </cell>
          <cell r="D165" t="str">
            <v>IT065</v>
          </cell>
          <cell r="E165" t="str">
            <v>PT</v>
          </cell>
          <cell r="F165" t="str">
            <v>CR</v>
          </cell>
          <cell r="G165" t="str">
            <v>IT-Agos-CLT-SP-CI</v>
          </cell>
          <cell r="H165" t="str">
            <v>IU/GAPEW</v>
          </cell>
          <cell r="I165" t="str">
            <v>NSXP</v>
          </cell>
          <cell r="J165" t="str">
            <v>CURRENT_YEAR</v>
          </cell>
          <cell r="K165" t="str">
            <v>Gross</v>
          </cell>
          <cell r="L165" t="str">
            <v>YTD_Q2</v>
          </cell>
          <cell r="M165">
            <v>299064.47473002243</v>
          </cell>
          <cell r="N165">
            <v>0</v>
          </cell>
          <cell r="O165">
            <v>747466.60212611384</v>
          </cell>
          <cell r="P165">
            <v>481331.37342890981</v>
          </cell>
          <cell r="Q165">
            <v>13454.398838270054</v>
          </cell>
          <cell r="R165">
            <v>7242.8612625825936</v>
          </cell>
          <cell r="S165">
            <v>10330.336106465342</v>
          </cell>
          <cell r="T165">
            <v>482920.20217598067</v>
          </cell>
          <cell r="U165">
            <v>0</v>
          </cell>
          <cell r="V165">
            <v>19184.22</v>
          </cell>
          <cell r="W165">
            <v>3011.8373457943926</v>
          </cell>
          <cell r="X165">
            <v>55975.686287815224</v>
          </cell>
          <cell r="Y165">
            <v>2949.48</v>
          </cell>
          <cell r="Z165">
            <v>13119.724953271028</v>
          </cell>
          <cell r="AA165">
            <v>80284.780129122853</v>
          </cell>
          <cell r="AB165">
            <v>4669.99</v>
          </cell>
          <cell r="AC165">
            <v>4070.3654748626923</v>
          </cell>
          <cell r="AD165">
            <v>0</v>
          </cell>
          <cell r="AE165">
            <v>0.5590700063809777</v>
          </cell>
          <cell r="AF165">
            <v>206606.72212930679</v>
          </cell>
          <cell r="AG165">
            <v>0.5590700063809777</v>
          </cell>
          <cell r="AH165">
            <v>0</v>
          </cell>
          <cell r="AI165">
            <v>0</v>
          </cell>
          <cell r="AJ165">
            <v>1464.3948003057631</v>
          </cell>
          <cell r="AK165">
            <v>1464.9538703121443</v>
          </cell>
          <cell r="AL165">
            <v>0</v>
          </cell>
          <cell r="AM165">
            <v>0</v>
          </cell>
          <cell r="AN165">
            <v>0</v>
          </cell>
          <cell r="AO165">
            <v>0</v>
          </cell>
          <cell r="AP165">
            <v>0</v>
          </cell>
          <cell r="AQ165">
            <v>25625.952521963976</v>
          </cell>
          <cell r="AR165">
            <v>481331.37342890981</v>
          </cell>
          <cell r="AS165">
            <v>31027.596207317983</v>
          </cell>
          <cell r="AT165">
            <v>0</v>
          </cell>
          <cell r="AU165">
            <v>38533</v>
          </cell>
          <cell r="AV165" t="str">
            <v>$x$x</v>
          </cell>
        </row>
        <row r="166">
          <cell r="A166" t="str">
            <v>IT065SPMGCURRENT_YEARYTD_Q2</v>
          </cell>
          <cell r="B166" t="str">
            <v>Agos TLMKG RD</v>
          </cell>
          <cell r="C166" t="str">
            <v>5253_Agos_Auto</v>
          </cell>
          <cell r="D166" t="str">
            <v>IT065</v>
          </cell>
          <cell r="E166" t="str">
            <v>PT</v>
          </cell>
          <cell r="F166" t="str">
            <v>CR</v>
          </cell>
          <cell r="G166" t="str">
            <v>IT-Agos-CLT-SP-CI</v>
          </cell>
          <cell r="H166" t="str">
            <v>MG</v>
          </cell>
          <cell r="I166" t="str">
            <v>NSXP</v>
          </cell>
          <cell r="J166" t="str">
            <v>CURRENT_YEAR</v>
          </cell>
          <cell r="K166" t="str">
            <v>Gross</v>
          </cell>
          <cell r="L166" t="str">
            <v>YTD_Q2</v>
          </cell>
          <cell r="M166">
            <v>34346.529631324505</v>
          </cell>
          <cell r="N166">
            <v>0</v>
          </cell>
          <cell r="O166">
            <v>99985.801613976219</v>
          </cell>
          <cell r="P166">
            <v>62654.310399212052</v>
          </cell>
          <cell r="Q166">
            <v>1799.7444290515723</v>
          </cell>
          <cell r="R166">
            <v>823.94892630983725</v>
          </cell>
          <cell r="S166">
            <v>1169.9875389655417</v>
          </cell>
          <cell r="T166">
            <v>62020.774968826248</v>
          </cell>
          <cell r="U166">
            <v>0</v>
          </cell>
          <cell r="V166">
            <v>1350.03</v>
          </cell>
          <cell r="W166">
            <v>0</v>
          </cell>
          <cell r="X166">
            <v>6937.1563978687545</v>
          </cell>
          <cell r="Y166">
            <v>347.09</v>
          </cell>
          <cell r="Z166">
            <v>7001.3370318110801</v>
          </cell>
          <cell r="AA166">
            <v>4712.2405288122154</v>
          </cell>
          <cell r="AB166">
            <v>585.54999999999995</v>
          </cell>
          <cell r="AC166">
            <v>501.02288205189569</v>
          </cell>
          <cell r="AD166">
            <v>0</v>
          </cell>
          <cell r="AE166">
            <v>-0.32329776716430292</v>
          </cell>
          <cell r="AF166">
            <v>23399.750779310809</v>
          </cell>
          <cell r="AG166">
            <v>-0.32329776716430292</v>
          </cell>
          <cell r="AH166">
            <v>0</v>
          </cell>
          <cell r="AI166">
            <v>0</v>
          </cell>
          <cell r="AJ166">
            <v>-5.3003954290586457E-2</v>
          </cell>
          <cell r="AK166">
            <v>-0.24988298473691833</v>
          </cell>
          <cell r="AL166">
            <v>0</v>
          </cell>
          <cell r="AM166">
            <v>0</v>
          </cell>
          <cell r="AN166">
            <v>0</v>
          </cell>
          <cell r="AO166">
            <v>0</v>
          </cell>
          <cell r="AP166">
            <v>-0.12641873671797102</v>
          </cell>
          <cell r="AQ166">
            <v>2931.7824914677394</v>
          </cell>
          <cell r="AR166">
            <v>62654.310399212052</v>
          </cell>
          <cell r="AS166">
            <v>3793.5544755902329</v>
          </cell>
          <cell r="AT166">
            <v>0</v>
          </cell>
          <cell r="AU166">
            <v>38533</v>
          </cell>
          <cell r="AV166" t="str">
            <v>$x$x</v>
          </cell>
        </row>
        <row r="167">
          <cell r="A167" t="str">
            <v>IT065SPONLCURRENT_YEARYTD_Q2</v>
          </cell>
          <cell r="B167" t="str">
            <v>Agos TLMKG RD</v>
          </cell>
          <cell r="C167" t="str">
            <v>5253_Agos_Auto</v>
          </cell>
          <cell r="D167" t="str">
            <v>IT065</v>
          </cell>
          <cell r="E167" t="str">
            <v>PT</v>
          </cell>
          <cell r="F167" t="str">
            <v>CR</v>
          </cell>
          <cell r="G167" t="str">
            <v>IT-Agos-CLT-SP-CI</v>
          </cell>
          <cell r="H167" t="str">
            <v>ONL</v>
          </cell>
          <cell r="I167" t="str">
            <v>NSXP</v>
          </cell>
          <cell r="J167" t="str">
            <v>CURRENT_YEAR</v>
          </cell>
          <cell r="K167" t="str">
            <v>Gross</v>
          </cell>
          <cell r="L167" t="str">
            <v>YTD_Q2</v>
          </cell>
          <cell r="M167">
            <v>15187.955314674533</v>
          </cell>
          <cell r="N167">
            <v>0</v>
          </cell>
          <cell r="O167">
            <v>52160.286736983122</v>
          </cell>
          <cell r="P167">
            <v>33323.976475536787</v>
          </cell>
          <cell r="Q167">
            <v>938.88516126569618</v>
          </cell>
          <cell r="R167">
            <v>620.1335257205867</v>
          </cell>
          <cell r="S167">
            <v>883.73923475369031</v>
          </cell>
          <cell r="T167">
            <v>27196.43588817443</v>
          </cell>
          <cell r="U167">
            <v>0</v>
          </cell>
          <cell r="V167">
            <v>393.12</v>
          </cell>
          <cell r="W167">
            <v>988.94498757249391</v>
          </cell>
          <cell r="X167">
            <v>4611.2975240075966</v>
          </cell>
          <cell r="Y167">
            <v>279.08999999999997</v>
          </cell>
          <cell r="Z167">
            <v>3552.9716901408456</v>
          </cell>
          <cell r="AA167">
            <v>6089.1014487382527</v>
          </cell>
          <cell r="AB167">
            <v>482.1</v>
          </cell>
          <cell r="AC167">
            <v>252.29410230314463</v>
          </cell>
          <cell r="AD167">
            <v>0</v>
          </cell>
          <cell r="AE167">
            <v>-0.59475878940114102</v>
          </cell>
          <cell r="AF167">
            <v>17674.784695073802</v>
          </cell>
          <cell r="AG167">
            <v>-0.59475878940114102</v>
          </cell>
          <cell r="AH167">
            <v>0</v>
          </cell>
          <cell r="AI167">
            <v>0</v>
          </cell>
          <cell r="AJ167">
            <v>-1464.3417963514728</v>
          </cell>
          <cell r="AK167">
            <v>-1464.7039873274075</v>
          </cell>
          <cell r="AL167">
            <v>0</v>
          </cell>
          <cell r="AM167">
            <v>0</v>
          </cell>
          <cell r="AN167">
            <v>0</v>
          </cell>
          <cell r="AO167">
            <v>0</v>
          </cell>
          <cell r="AP167">
            <v>-0.23256781346649524</v>
          </cell>
          <cell r="AQ167">
            <v>2192.5358831032313</v>
          </cell>
          <cell r="AR167">
            <v>33323.976475536787</v>
          </cell>
          <cell r="AS167">
            <v>2442.5253539265063</v>
          </cell>
          <cell r="AT167">
            <v>0</v>
          </cell>
          <cell r="AU167">
            <v>38533</v>
          </cell>
          <cell r="AV167" t="str">
            <v>$x$x</v>
          </cell>
        </row>
        <row r="168">
          <cell r="A168" t="str">
            <v>IT066SPDCCURRENT_YEARYTD_Q2</v>
          </cell>
          <cell r="B168" t="str">
            <v>Bai</v>
          </cell>
          <cell r="C168" t="str">
            <v>NumConv_Bai_Auto</v>
          </cell>
          <cell r="D168" t="str">
            <v>IT066</v>
          </cell>
          <cell r="E168" t="str">
            <v>PT</v>
          </cell>
          <cell r="F168" t="str">
            <v>CR</v>
          </cell>
          <cell r="G168" t="str">
            <v>IT-Bai-CLA-SP-CI</v>
          </cell>
          <cell r="H168" t="str">
            <v>DC</v>
          </cell>
          <cell r="I168" t="str">
            <v>NSXP</v>
          </cell>
          <cell r="J168" t="str">
            <v>CURRENT_YEAR</v>
          </cell>
          <cell r="K168" t="str">
            <v>Gross</v>
          </cell>
          <cell r="L168" t="str">
            <v>YTD_Q2</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38533</v>
          </cell>
          <cell r="AV168" t="str">
            <v>$x$x</v>
          </cell>
        </row>
        <row r="169">
          <cell r="A169" t="str">
            <v>IT066SPIU/GAPEWCURRENT_YEARYTD_Q2</v>
          </cell>
          <cell r="B169" t="str">
            <v>Bai</v>
          </cell>
          <cell r="C169" t="str">
            <v>NumConv_Bai_Auto</v>
          </cell>
          <cell r="D169" t="str">
            <v>IT066</v>
          </cell>
          <cell r="E169" t="str">
            <v>PT</v>
          </cell>
          <cell r="F169" t="str">
            <v>CR</v>
          </cell>
          <cell r="G169" t="str">
            <v>IT-Bai-CLA-SP-CI</v>
          </cell>
          <cell r="H169" t="str">
            <v>IU/GAPEW</v>
          </cell>
          <cell r="I169" t="str">
            <v>NSXP</v>
          </cell>
          <cell r="J169" t="str">
            <v>CURRENT_YEAR</v>
          </cell>
          <cell r="K169" t="str">
            <v>Gross</v>
          </cell>
          <cell r="L169" t="str">
            <v>YTD_Q2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38533</v>
          </cell>
          <cell r="AV169" t="str">
            <v>$x$x</v>
          </cell>
        </row>
        <row r="170">
          <cell r="A170" t="str">
            <v>IT066SPMGCURRENT_YEARYTD_Q2</v>
          </cell>
          <cell r="B170" t="str">
            <v>Bai</v>
          </cell>
          <cell r="C170" t="str">
            <v>NumConv_Bai_Auto</v>
          </cell>
          <cell r="D170" t="str">
            <v>IT066</v>
          </cell>
          <cell r="E170" t="str">
            <v>PT</v>
          </cell>
          <cell r="F170" t="str">
            <v>CR</v>
          </cell>
          <cell r="G170" t="str">
            <v>IT-Bai-CLA-SP-CI</v>
          </cell>
          <cell r="H170" t="str">
            <v>MG</v>
          </cell>
          <cell r="I170" t="str">
            <v>NSXP</v>
          </cell>
          <cell r="J170" t="str">
            <v>CURRENT_YEAR</v>
          </cell>
          <cell r="K170" t="str">
            <v>Gross</v>
          </cell>
          <cell r="L170" t="str">
            <v>YTD_Q2</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38533</v>
          </cell>
          <cell r="AV170" t="str">
            <v>$x$x</v>
          </cell>
        </row>
        <row r="171">
          <cell r="A171" t="str">
            <v>IT066SPONLCURRENT_YEARYTD_Q2</v>
          </cell>
          <cell r="B171" t="str">
            <v>Bai</v>
          </cell>
          <cell r="C171" t="str">
            <v>NumConv_Bai_Auto</v>
          </cell>
          <cell r="D171" t="str">
            <v>IT066</v>
          </cell>
          <cell r="E171" t="str">
            <v>PT</v>
          </cell>
          <cell r="F171" t="str">
            <v>CR</v>
          </cell>
          <cell r="G171" t="str">
            <v>IT-Bai-CLA-SP-CI</v>
          </cell>
          <cell r="H171" t="str">
            <v>ONL</v>
          </cell>
          <cell r="I171" t="str">
            <v>NSXP</v>
          </cell>
          <cell r="J171" t="str">
            <v>CURRENT_YEAR</v>
          </cell>
          <cell r="K171" t="str">
            <v>Gross</v>
          </cell>
          <cell r="L171" t="str">
            <v>YTD_Q2</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38533</v>
          </cell>
          <cell r="AV171" t="str">
            <v>$x$x</v>
          </cell>
        </row>
        <row r="172">
          <cell r="A172" t="str">
            <v>IT067SPDCCURRENT_YEARYTD_Q2</v>
          </cell>
          <cell r="B172" t="str">
            <v>Findomestic Gap</v>
          </cell>
          <cell r="C172" t="str">
            <v>5120_Findomestic_GAP</v>
          </cell>
          <cell r="D172" t="str">
            <v>IT067</v>
          </cell>
          <cell r="E172" t="str">
            <v>PT</v>
          </cell>
          <cell r="F172" t="str">
            <v>CR</v>
          </cell>
          <cell r="G172" t="str">
            <v>IT-Findom-GAP-SP-CI</v>
          </cell>
          <cell r="H172" t="str">
            <v>DC</v>
          </cell>
          <cell r="I172" t="str">
            <v>NSXP</v>
          </cell>
          <cell r="J172" t="str">
            <v>CURRENT_YEAR</v>
          </cell>
          <cell r="K172" t="str">
            <v>Gross</v>
          </cell>
          <cell r="L172" t="str">
            <v>YTD_Q2</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38533</v>
          </cell>
          <cell r="AV172" t="str">
            <v>$x$x</v>
          </cell>
        </row>
        <row r="173">
          <cell r="A173" t="str">
            <v>IT067SPIU/GAPEWCURRENT_YEARYTD_Q2</v>
          </cell>
          <cell r="B173" t="str">
            <v>Findomestic Gap</v>
          </cell>
          <cell r="C173" t="str">
            <v>5120_Findomestic_GAP</v>
          </cell>
          <cell r="D173" t="str">
            <v>IT067</v>
          </cell>
          <cell r="E173" t="str">
            <v>PT</v>
          </cell>
          <cell r="F173" t="str">
            <v>CR</v>
          </cell>
          <cell r="G173" t="str">
            <v>IT-Findom-GAP-SP-CI</v>
          </cell>
          <cell r="H173" t="str">
            <v>IU/GAPEW</v>
          </cell>
          <cell r="I173" t="str">
            <v>NSXP</v>
          </cell>
          <cell r="J173" t="str">
            <v>CURRENT_YEAR</v>
          </cell>
          <cell r="K173" t="str">
            <v>Gross</v>
          </cell>
          <cell r="L173" t="str">
            <v>YTD_Q2</v>
          </cell>
          <cell r="M173">
            <v>147754.98770909739</v>
          </cell>
          <cell r="N173">
            <v>0</v>
          </cell>
          <cell r="O173">
            <v>327249.07216494851</v>
          </cell>
          <cell r="P173">
            <v>98174.721649484549</v>
          </cell>
          <cell r="Q173">
            <v>5890.4832989690731</v>
          </cell>
          <cell r="R173">
            <v>7886.5590729784453</v>
          </cell>
          <cell r="S173">
            <v>3520.7853004367971</v>
          </cell>
          <cell r="T173">
            <v>322422.67171499523</v>
          </cell>
          <cell r="U173">
            <v>0</v>
          </cell>
          <cell r="V173">
            <v>2040</v>
          </cell>
          <cell r="W173">
            <v>0</v>
          </cell>
          <cell r="X173">
            <v>23176.067766476739</v>
          </cell>
          <cell r="Y173">
            <v>1159</v>
          </cell>
          <cell r="Z173">
            <v>22515</v>
          </cell>
          <cell r="AA173">
            <v>26992.83208632598</v>
          </cell>
          <cell r="AB173">
            <v>2475</v>
          </cell>
          <cell r="AC173">
            <v>2361.4073116354652</v>
          </cell>
          <cell r="AD173">
            <v>0</v>
          </cell>
          <cell r="AE173">
            <v>9782.4818289680097</v>
          </cell>
          <cell r="AF173">
            <v>67124.752312399098</v>
          </cell>
          <cell r="AG173">
            <v>4891.2409144840049</v>
          </cell>
          <cell r="AH173">
            <v>0</v>
          </cell>
          <cell r="AI173">
            <v>4891.2409144840049</v>
          </cell>
          <cell r="AJ173">
            <v>0</v>
          </cell>
          <cell r="AK173">
            <v>2445.6204572420024</v>
          </cell>
          <cell r="AL173">
            <v>0</v>
          </cell>
          <cell r="AM173">
            <v>2445.6204572420024</v>
          </cell>
          <cell r="AN173">
            <v>2445.6204572420024</v>
          </cell>
          <cell r="AO173">
            <v>0</v>
          </cell>
          <cell r="AP173">
            <v>0</v>
          </cell>
          <cell r="AQ173">
            <v>50343.564234299323</v>
          </cell>
          <cell r="AR173">
            <v>100620.34210672654</v>
          </cell>
          <cell r="AS173">
            <v>19743.448129626318</v>
          </cell>
          <cell r="AT173">
            <v>0</v>
          </cell>
          <cell r="AU173">
            <v>38533</v>
          </cell>
          <cell r="AV173" t="str">
            <v>$x$x</v>
          </cell>
        </row>
        <row r="174">
          <cell r="A174" t="str">
            <v>IT067SPMGCURRENT_YEARYTD_Q2</v>
          </cell>
          <cell r="B174" t="str">
            <v>Findomestic Gap</v>
          </cell>
          <cell r="C174" t="str">
            <v>5120_Findomestic_GAP</v>
          </cell>
          <cell r="D174" t="str">
            <v>IT067</v>
          </cell>
          <cell r="E174" t="str">
            <v>PT</v>
          </cell>
          <cell r="F174" t="str">
            <v>CR</v>
          </cell>
          <cell r="G174" t="str">
            <v>IT-Findom-GAP-SP-CI</v>
          </cell>
          <cell r="H174" t="str">
            <v>MG</v>
          </cell>
          <cell r="I174" t="str">
            <v>NSXP</v>
          </cell>
          <cell r="J174" t="str">
            <v>CURRENT_YEAR</v>
          </cell>
          <cell r="K174" t="str">
            <v>Gross</v>
          </cell>
          <cell r="L174" t="str">
            <v>YTD_Q2</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38533</v>
          </cell>
          <cell r="AV174" t="str">
            <v>$x$x</v>
          </cell>
        </row>
        <row r="175">
          <cell r="A175" t="str">
            <v>IT067SPONLCURRENT_YEARYTD_Q2</v>
          </cell>
          <cell r="B175" t="str">
            <v>Findomestic Gap</v>
          </cell>
          <cell r="C175" t="str">
            <v>5120_Findomestic_GAP</v>
          </cell>
          <cell r="D175" t="str">
            <v>IT067</v>
          </cell>
          <cell r="E175" t="str">
            <v>PT</v>
          </cell>
          <cell r="F175" t="str">
            <v>CR</v>
          </cell>
          <cell r="G175" t="str">
            <v>IT-Findom-GAP-SP-CI</v>
          </cell>
          <cell r="H175" t="str">
            <v>ONL</v>
          </cell>
          <cell r="I175" t="str">
            <v>NSXP</v>
          </cell>
          <cell r="J175" t="str">
            <v>CURRENT_YEAR</v>
          </cell>
          <cell r="K175" t="str">
            <v>Gross</v>
          </cell>
          <cell r="L175" t="str">
            <v>YTD_Q2</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38533</v>
          </cell>
          <cell r="AV175" t="str">
            <v>$x$x</v>
          </cell>
        </row>
        <row r="176">
          <cell r="A176" t="str">
            <v>IT068SPDCCURRENT_YEARYTD_Q2</v>
          </cell>
          <cell r="B176" t="str">
            <v>Locat Gap</v>
          </cell>
          <cell r="C176" t="str">
            <v>5109_Locat_GAP</v>
          </cell>
          <cell r="D176" t="str">
            <v>IT068</v>
          </cell>
          <cell r="E176" t="str">
            <v>PT</v>
          </cell>
          <cell r="F176" t="str">
            <v>CR</v>
          </cell>
          <cell r="G176" t="str">
            <v>IT-Locat-GAP-SP-CI</v>
          </cell>
          <cell r="H176" t="str">
            <v>DC</v>
          </cell>
          <cell r="I176" t="str">
            <v>NSXP</v>
          </cell>
          <cell r="J176" t="str">
            <v>CURRENT_YEAR</v>
          </cell>
          <cell r="K176" t="str">
            <v>Gross</v>
          </cell>
          <cell r="L176" t="str">
            <v>YTD_Q2</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38533</v>
          </cell>
          <cell r="AV176" t="str">
            <v>$x$x</v>
          </cell>
        </row>
        <row r="177">
          <cell r="A177" t="str">
            <v>IT068SPIU/GAPEWCURRENT_YEARYTD_Q2</v>
          </cell>
          <cell r="B177" t="str">
            <v>Locat Gap</v>
          </cell>
          <cell r="C177" t="str">
            <v>5109_Locat_GAP</v>
          </cell>
          <cell r="D177" t="str">
            <v>IT068</v>
          </cell>
          <cell r="E177" t="str">
            <v>PT</v>
          </cell>
          <cell r="F177" t="str">
            <v>CR</v>
          </cell>
          <cell r="G177" t="str">
            <v>IT-Locat-GAP-SP-CI</v>
          </cell>
          <cell r="H177" t="str">
            <v>IU/GAPEW</v>
          </cell>
          <cell r="I177" t="str">
            <v>NSXP</v>
          </cell>
          <cell r="J177" t="str">
            <v>CURRENT_YEAR</v>
          </cell>
          <cell r="K177" t="str">
            <v>Gross</v>
          </cell>
          <cell r="L177" t="str">
            <v>YTD_Q2</v>
          </cell>
          <cell r="M177">
            <v>6254.6224770512636</v>
          </cell>
          <cell r="N177">
            <v>0</v>
          </cell>
          <cell r="O177">
            <v>13349.039175257734</v>
          </cell>
          <cell r="P177">
            <v>667.45195876288676</v>
          </cell>
          <cell r="Q177">
            <v>0</v>
          </cell>
          <cell r="R177">
            <v>1903.3480055076975</v>
          </cell>
          <cell r="S177">
            <v>453.17809654945165</v>
          </cell>
          <cell r="T177">
            <v>10325.825859106531</v>
          </cell>
          <cell r="U177">
            <v>0</v>
          </cell>
          <cell r="V177">
            <v>10427.36</v>
          </cell>
          <cell r="W177">
            <v>10000</v>
          </cell>
          <cell r="X177">
            <v>0</v>
          </cell>
          <cell r="Y177">
            <v>500</v>
          </cell>
          <cell r="Z177">
            <v>0</v>
          </cell>
          <cell r="AA177">
            <v>6163.4755956919535</v>
          </cell>
          <cell r="AB177">
            <v>308</v>
          </cell>
          <cell r="AC177">
            <v>144.9778633095228</v>
          </cell>
          <cell r="AD177">
            <v>0</v>
          </cell>
          <cell r="AE177">
            <v>0</v>
          </cell>
          <cell r="AF177">
            <v>9063.5619309890335</v>
          </cell>
          <cell r="AG177">
            <v>0</v>
          </cell>
          <cell r="AH177">
            <v>0</v>
          </cell>
          <cell r="AI177">
            <v>0</v>
          </cell>
          <cell r="AJ177">
            <v>0</v>
          </cell>
          <cell r="AK177">
            <v>0</v>
          </cell>
          <cell r="AL177">
            <v>0</v>
          </cell>
          <cell r="AM177">
            <v>0</v>
          </cell>
          <cell r="AN177">
            <v>0</v>
          </cell>
          <cell r="AO177">
            <v>0</v>
          </cell>
          <cell r="AP177">
            <v>0</v>
          </cell>
          <cell r="AQ177">
            <v>0</v>
          </cell>
          <cell r="AR177">
            <v>667.45195876288676</v>
          </cell>
          <cell r="AS177">
            <v>2356.5261020571493</v>
          </cell>
          <cell r="AT177">
            <v>0</v>
          </cell>
          <cell r="AU177">
            <v>38533</v>
          </cell>
          <cell r="AV177" t="str">
            <v>$x$x</v>
          </cell>
        </row>
        <row r="178">
          <cell r="A178" t="str">
            <v>IT068SPMGCURRENT_YEARYTD_Q2</v>
          </cell>
          <cell r="B178" t="str">
            <v>Locat Gap</v>
          </cell>
          <cell r="C178" t="str">
            <v>5109_Locat_GAP</v>
          </cell>
          <cell r="D178" t="str">
            <v>IT068</v>
          </cell>
          <cell r="E178" t="str">
            <v>PT</v>
          </cell>
          <cell r="F178" t="str">
            <v>CR</v>
          </cell>
          <cell r="G178" t="str">
            <v>IT-Locat-GAP-SP-CI</v>
          </cell>
          <cell r="H178" t="str">
            <v>MG</v>
          </cell>
          <cell r="I178" t="str">
            <v>NSXP</v>
          </cell>
          <cell r="J178" t="str">
            <v>CURRENT_YEAR</v>
          </cell>
          <cell r="K178" t="str">
            <v>Gross</v>
          </cell>
          <cell r="L178" t="str">
            <v>YTD_Q2</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38533</v>
          </cell>
          <cell r="AV178" t="str">
            <v>$x$x</v>
          </cell>
        </row>
        <row r="179">
          <cell r="A179" t="str">
            <v>IT068SPONLCURRENT_YEARYTD_Q2</v>
          </cell>
          <cell r="B179" t="str">
            <v>Locat Gap</v>
          </cell>
          <cell r="C179" t="str">
            <v>5109_Locat_GAP</v>
          </cell>
          <cell r="D179" t="str">
            <v>IT068</v>
          </cell>
          <cell r="E179" t="str">
            <v>PT</v>
          </cell>
          <cell r="F179" t="str">
            <v>CR</v>
          </cell>
          <cell r="G179" t="str">
            <v>IT-Locat-GAP-SP-CI</v>
          </cell>
          <cell r="H179" t="str">
            <v>ONL</v>
          </cell>
          <cell r="I179" t="str">
            <v>NSXP</v>
          </cell>
          <cell r="J179" t="str">
            <v>CURRENT_YEAR</v>
          </cell>
          <cell r="K179" t="str">
            <v>Gross</v>
          </cell>
          <cell r="L179" t="str">
            <v>YTD_Q2</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38533</v>
          </cell>
          <cell r="AV179" t="str">
            <v>$x$x</v>
          </cell>
        </row>
        <row r="180">
          <cell r="A180" t="str">
            <v>IT069SPDCCURRENT_YEARYTD_Q2</v>
          </cell>
          <cell r="B180" t="str">
            <v>VWBank Gap</v>
          </cell>
          <cell r="C180" t="str">
            <v>5121_VolksWagenBank_GAP</v>
          </cell>
          <cell r="D180" t="str">
            <v>IT069</v>
          </cell>
          <cell r="E180" t="str">
            <v>PT</v>
          </cell>
          <cell r="F180" t="str">
            <v>CR</v>
          </cell>
          <cell r="G180" t="str">
            <v>IT-VWBank-GAP-SP-CI</v>
          </cell>
          <cell r="H180" t="str">
            <v>DC</v>
          </cell>
          <cell r="I180" t="str">
            <v>NSXP</v>
          </cell>
          <cell r="J180" t="str">
            <v>CURRENT_YEAR</v>
          </cell>
          <cell r="K180" t="str">
            <v>Gross</v>
          </cell>
          <cell r="L180" t="str">
            <v>YTD_Q2</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38533</v>
          </cell>
          <cell r="AV180" t="str">
            <v>$x$x</v>
          </cell>
        </row>
        <row r="181">
          <cell r="A181" t="str">
            <v>IT069SPIU/GAPEWCURRENT_YEARYTD_Q2</v>
          </cell>
          <cell r="B181" t="str">
            <v>VWBank Gap</v>
          </cell>
          <cell r="C181" t="str">
            <v>5121_VolksWagenBank_GAP</v>
          </cell>
          <cell r="D181" t="str">
            <v>IT069</v>
          </cell>
          <cell r="E181" t="str">
            <v>PT</v>
          </cell>
          <cell r="F181" t="str">
            <v>CR</v>
          </cell>
          <cell r="G181" t="str">
            <v>IT-VWBank-GAP-SP-CI</v>
          </cell>
          <cell r="H181" t="str">
            <v>IU/GAPEW</v>
          </cell>
          <cell r="I181" t="str">
            <v>NSXP</v>
          </cell>
          <cell r="J181" t="str">
            <v>CURRENT_YEAR</v>
          </cell>
          <cell r="K181" t="str">
            <v>Gross</v>
          </cell>
          <cell r="L181" t="str">
            <v>YTD_Q2</v>
          </cell>
          <cell r="M181">
            <v>69929.509289648355</v>
          </cell>
          <cell r="N181">
            <v>0</v>
          </cell>
          <cell r="O181">
            <v>184106.4</v>
          </cell>
          <cell r="P181">
            <v>92053.2</v>
          </cell>
          <cell r="Q181">
            <v>0</v>
          </cell>
          <cell r="R181">
            <v>659.58947279467554</v>
          </cell>
          <cell r="S181">
            <v>953.16397802698782</v>
          </cell>
          <cell r="T181">
            <v>152451.06950937849</v>
          </cell>
          <cell r="U181">
            <v>0</v>
          </cell>
          <cell r="V181">
            <v>0</v>
          </cell>
          <cell r="W181">
            <v>0</v>
          </cell>
          <cell r="X181">
            <v>24822.018225665306</v>
          </cell>
          <cell r="Y181">
            <v>1241</v>
          </cell>
          <cell r="Z181">
            <v>15000</v>
          </cell>
          <cell r="AA181">
            <v>17363.904555113506</v>
          </cell>
          <cell r="AB181">
            <v>1618</v>
          </cell>
          <cell r="AC181">
            <v>0</v>
          </cell>
          <cell r="AD181">
            <v>0</v>
          </cell>
          <cell r="AE181">
            <v>0</v>
          </cell>
          <cell r="AF181">
            <v>19063.279560539755</v>
          </cell>
          <cell r="AG181">
            <v>0</v>
          </cell>
          <cell r="AH181">
            <v>0</v>
          </cell>
          <cell r="AI181">
            <v>0</v>
          </cell>
          <cell r="AJ181">
            <v>0</v>
          </cell>
          <cell r="AK181">
            <v>0</v>
          </cell>
          <cell r="AL181">
            <v>0</v>
          </cell>
          <cell r="AM181">
            <v>0</v>
          </cell>
          <cell r="AN181">
            <v>0</v>
          </cell>
          <cell r="AO181">
            <v>0</v>
          </cell>
          <cell r="AP181">
            <v>0</v>
          </cell>
          <cell r="AQ181">
            <v>0</v>
          </cell>
          <cell r="AR181">
            <v>92053.2</v>
          </cell>
          <cell r="AS181">
            <v>1612.7534508216634</v>
          </cell>
          <cell r="AT181">
            <v>0</v>
          </cell>
          <cell r="AU181">
            <v>38533</v>
          </cell>
          <cell r="AV181" t="str">
            <v>$x$x</v>
          </cell>
        </row>
        <row r="182">
          <cell r="A182" t="str">
            <v>IT069SPMGCURRENT_YEARYTD_Q2</v>
          </cell>
          <cell r="B182" t="str">
            <v>VWBank Gap</v>
          </cell>
          <cell r="C182" t="str">
            <v>5121_VolksWagenBank_GAP</v>
          </cell>
          <cell r="D182" t="str">
            <v>IT069</v>
          </cell>
          <cell r="E182" t="str">
            <v>PT</v>
          </cell>
          <cell r="F182" t="str">
            <v>CR</v>
          </cell>
          <cell r="G182" t="str">
            <v>IT-VWBank-GAP-SP-CI</v>
          </cell>
          <cell r="H182" t="str">
            <v>MG</v>
          </cell>
          <cell r="I182" t="str">
            <v>NSXP</v>
          </cell>
          <cell r="J182" t="str">
            <v>CURRENT_YEAR</v>
          </cell>
          <cell r="K182" t="str">
            <v>Gross</v>
          </cell>
          <cell r="L182" t="str">
            <v>YTD_Q2</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38533</v>
          </cell>
          <cell r="AV182" t="str">
            <v>$x$x</v>
          </cell>
        </row>
        <row r="183">
          <cell r="A183" t="str">
            <v>IT069SPONLCURRENT_YEARYTD_Q2</v>
          </cell>
          <cell r="B183" t="str">
            <v>VWBank Gap</v>
          </cell>
          <cell r="C183" t="str">
            <v>5121_VolksWagenBank_GAP</v>
          </cell>
          <cell r="D183" t="str">
            <v>IT069</v>
          </cell>
          <cell r="E183" t="str">
            <v>PT</v>
          </cell>
          <cell r="F183" t="str">
            <v>CR</v>
          </cell>
          <cell r="G183" t="str">
            <v>IT-VWBank-GAP-SP-CI</v>
          </cell>
          <cell r="H183" t="str">
            <v>ONL</v>
          </cell>
          <cell r="I183" t="str">
            <v>NSXP</v>
          </cell>
          <cell r="J183" t="str">
            <v>CURRENT_YEAR</v>
          </cell>
          <cell r="K183" t="str">
            <v>Gross</v>
          </cell>
          <cell r="L183" t="str">
            <v>YTD_Q2</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38533</v>
          </cell>
          <cell r="AV183" t="str">
            <v>$x$x</v>
          </cell>
        </row>
      </sheetData>
      <sheetData sheetId="60" refreshError="1">
        <row r="1">
          <cell r="A1" t="str">
            <v>Ref</v>
          </cell>
          <cell r="B1" t="str">
            <v>Nome Partner</v>
          </cell>
          <cell r="C1" t="str">
            <v>code partner</v>
          </cell>
          <cell r="D1" t="str">
            <v>tipo di premio</v>
          </cell>
          <cell r="E1" t="str">
            <v>cod rischio</v>
          </cell>
          <cell r="F1" t="str">
            <v>premio emesso 04T1 senza tasse</v>
          </cell>
        </row>
        <row r="2">
          <cell r="A2" t="str">
            <v>IT005SPDCCURRENT_YEARYTD_Q1</v>
          </cell>
          <cell r="B2" t="str">
            <v>IT005IT-BcaSella-IMM-SP-CIDC</v>
          </cell>
          <cell r="C2" t="str">
            <v>IT005</v>
          </cell>
          <cell r="D2" t="str">
            <v>SP</v>
          </cell>
          <cell r="E2" t="str">
            <v>DC</v>
          </cell>
          <cell r="F2">
            <v>0</v>
          </cell>
        </row>
        <row r="3">
          <cell r="A3" t="str">
            <v>IT005SPIU/GAPEWCURRENT_YEARYTD_Q1</v>
          </cell>
          <cell r="B3" t="str">
            <v>IT005IT-BcaSella-IMM-SP-CIIU/GAPEW</v>
          </cell>
          <cell r="C3" t="str">
            <v>IT005</v>
          </cell>
          <cell r="D3" t="str">
            <v>SP</v>
          </cell>
          <cell r="E3" t="str">
            <v>IU/GAPEW</v>
          </cell>
          <cell r="F3">
            <v>73534.253658536589</v>
          </cell>
        </row>
        <row r="4">
          <cell r="A4" t="str">
            <v>IT005SPMGCURRENT_YEARYTD_Q1</v>
          </cell>
          <cell r="B4" t="str">
            <v>IT005IT-BcaSella-IMM-SP-CIMG</v>
          </cell>
          <cell r="C4" t="str">
            <v>IT005</v>
          </cell>
          <cell r="D4" t="str">
            <v>SP</v>
          </cell>
          <cell r="E4" t="str">
            <v>MG</v>
          </cell>
          <cell r="F4">
            <v>12320.517073170733</v>
          </cell>
        </row>
        <row r="5">
          <cell r="A5" t="str">
            <v>IT005SPONLCURRENT_YEARYTD_Q1</v>
          </cell>
          <cell r="B5" t="str">
            <v>IT005IT-BcaSella-IMM-SP-CIONL</v>
          </cell>
          <cell r="C5" t="str">
            <v>IT005</v>
          </cell>
          <cell r="D5" t="str">
            <v>SP</v>
          </cell>
          <cell r="E5" t="str">
            <v>ONL</v>
          </cell>
          <cell r="F5">
            <v>3503.1219512195121</v>
          </cell>
        </row>
        <row r="6">
          <cell r="A6" t="str">
            <v>IT006PPDCCURRENT_YEARYTD_Q1</v>
          </cell>
          <cell r="B6" t="str">
            <v>IT006IT-Barclays-REV-PP-CIDC</v>
          </cell>
          <cell r="C6" t="str">
            <v>IT006</v>
          </cell>
          <cell r="D6" t="str">
            <v>PP</v>
          </cell>
          <cell r="E6" t="str">
            <v>DC</v>
          </cell>
          <cell r="F6">
            <v>0</v>
          </cell>
        </row>
        <row r="7">
          <cell r="A7" t="str">
            <v>IT006PPIU/GAPEWCURRENT_YEARYTD_Q1</v>
          </cell>
          <cell r="B7" t="str">
            <v>IT006IT-Barclays-REV-PP-CIIU/GAPEW</v>
          </cell>
          <cell r="C7" t="str">
            <v>IT006</v>
          </cell>
          <cell r="D7" t="str">
            <v>PP</v>
          </cell>
          <cell r="E7" t="str">
            <v>IU/GAPEW</v>
          </cell>
          <cell r="F7">
            <v>206740.46984341464</v>
          </cell>
        </row>
        <row r="8">
          <cell r="A8" t="str">
            <v>IT006PPMGCURRENT_YEARYTD_Q1</v>
          </cell>
          <cell r="B8" t="str">
            <v>IT006IT-Barclays-REV-PP-CIMG</v>
          </cell>
          <cell r="C8" t="str">
            <v>IT006</v>
          </cell>
          <cell r="D8" t="str">
            <v>PP</v>
          </cell>
          <cell r="E8" t="str">
            <v>MG</v>
          </cell>
          <cell r="F8">
            <v>5664.1224614634157</v>
          </cell>
        </row>
        <row r="9">
          <cell r="A9" t="str">
            <v>IT006PPONLCURRENT_YEARYTD_Q1</v>
          </cell>
          <cell r="B9" t="str">
            <v>IT006IT-Barclays-REV-PP-CIONL</v>
          </cell>
          <cell r="C9" t="str">
            <v>IT006</v>
          </cell>
          <cell r="D9" t="str">
            <v>PP</v>
          </cell>
          <cell r="E9" t="str">
            <v>ONL</v>
          </cell>
          <cell r="F9">
            <v>70801.530768292694</v>
          </cell>
        </row>
        <row r="10">
          <cell r="A10" t="str">
            <v>IT007SPDCCURRENT_YEARYTD_Q1</v>
          </cell>
          <cell r="B10" t="str">
            <v>IT007IT-BcoPosta-CLA-SP-CIDC</v>
          </cell>
          <cell r="C10" t="str">
            <v>IT007</v>
          </cell>
          <cell r="D10" t="str">
            <v>SP</v>
          </cell>
          <cell r="E10" t="str">
            <v>DC</v>
          </cell>
          <cell r="F10">
            <v>0</v>
          </cell>
        </row>
        <row r="11">
          <cell r="A11" t="str">
            <v>IT007SPIU/GAPEWCURRENT_YEARYTD_Q1</v>
          </cell>
          <cell r="B11" t="str">
            <v>IT007IT-BcoPosta-CLA-SP-CIIU/GAPEW</v>
          </cell>
          <cell r="C11" t="str">
            <v>IT007</v>
          </cell>
          <cell r="D11" t="str">
            <v>SP</v>
          </cell>
          <cell r="E11" t="str">
            <v>IU/GAPEW</v>
          </cell>
          <cell r="F11">
            <v>96184.261896726151</v>
          </cell>
        </row>
        <row r="12">
          <cell r="A12" t="str">
            <v>IT007SPMGCURRENT_YEARYTD_Q1</v>
          </cell>
          <cell r="B12" t="str">
            <v>IT007IT-BcoPosta-CLA-SP-CIMG</v>
          </cell>
          <cell r="C12" t="str">
            <v>IT007</v>
          </cell>
          <cell r="D12" t="str">
            <v>SP</v>
          </cell>
          <cell r="E12" t="str">
            <v>MG</v>
          </cell>
          <cell r="F12">
            <v>28012.49674886799</v>
          </cell>
        </row>
        <row r="13">
          <cell r="A13" t="str">
            <v>IT007SPONLCURRENT_YEARYTD_Q1</v>
          </cell>
          <cell r="B13" t="str">
            <v>IT007IT-BcoPosta-CLA-SP-CIONL</v>
          </cell>
          <cell r="C13" t="str">
            <v>IT007</v>
          </cell>
          <cell r="D13" t="str">
            <v>SP</v>
          </cell>
          <cell r="E13" t="str">
            <v>ONL</v>
          </cell>
          <cell r="F13">
            <v>103718.79916574302</v>
          </cell>
        </row>
        <row r="14">
          <cell r="A14" t="str">
            <v>IT011PPDCCURRENT_YEARYTD_Q1</v>
          </cell>
          <cell r="B14" t="str">
            <v>IT011IT-Findom-fond-PP-CIDC</v>
          </cell>
          <cell r="C14" t="str">
            <v>IT011</v>
          </cell>
          <cell r="D14" t="str">
            <v>PP</v>
          </cell>
          <cell r="E14" t="str">
            <v>DC</v>
          </cell>
          <cell r="F14">
            <v>0</v>
          </cell>
        </row>
        <row r="15">
          <cell r="A15" t="str">
            <v>IT011PPIU/GAPEWCURRENT_YEARYTD_Q1</v>
          </cell>
          <cell r="B15" t="str">
            <v>IT011IT-Findom-fond-PP-CIIU/GAPEW</v>
          </cell>
          <cell r="C15" t="str">
            <v>IT011</v>
          </cell>
          <cell r="D15" t="str">
            <v>PP</v>
          </cell>
          <cell r="E15" t="str">
            <v>IU/GAPEW</v>
          </cell>
          <cell r="F15">
            <v>0</v>
          </cell>
        </row>
        <row r="16">
          <cell r="A16" t="str">
            <v>IT011PPMGCURRENT_YEARYTD_Q1</v>
          </cell>
          <cell r="B16" t="str">
            <v>IT011IT-Findom-fond-PP-CIMG</v>
          </cell>
          <cell r="C16" t="str">
            <v>IT011</v>
          </cell>
          <cell r="D16" t="str">
            <v>PP</v>
          </cell>
          <cell r="E16" t="str">
            <v>MG</v>
          </cell>
          <cell r="F16">
            <v>0</v>
          </cell>
        </row>
        <row r="17">
          <cell r="A17" t="str">
            <v>IT011PPONLCURRENT_YEARYTD_Q1</v>
          </cell>
          <cell r="B17" t="str">
            <v>IT011IT-Findom-fond-PP-CIONL</v>
          </cell>
          <cell r="C17" t="str">
            <v>IT011</v>
          </cell>
          <cell r="D17" t="str">
            <v>PP</v>
          </cell>
          <cell r="E17" t="str">
            <v>ONL</v>
          </cell>
          <cell r="F17">
            <v>0</v>
          </cell>
        </row>
        <row r="18">
          <cell r="A18" t="str">
            <v>IT012SPDCCURRENT_YEARYTD_Q1</v>
          </cell>
          <cell r="B18" t="str">
            <v>IT012IT-Clarima-CLA-SP-CIDC</v>
          </cell>
          <cell r="C18" t="str">
            <v>IT012</v>
          </cell>
          <cell r="D18" t="str">
            <v>SP</v>
          </cell>
          <cell r="E18" t="str">
            <v>DC</v>
          </cell>
          <cell r="F18">
            <v>0</v>
          </cell>
        </row>
        <row r="19">
          <cell r="A19" t="str">
            <v>IT012SPIU/GAPEWCURRENT_YEARYTD_Q1</v>
          </cell>
          <cell r="B19" t="str">
            <v>IT012IT-Clarima-CLA-SP-CIIU/GAPEW</v>
          </cell>
          <cell r="C19" t="str">
            <v>IT012</v>
          </cell>
          <cell r="D19" t="str">
            <v>SP</v>
          </cell>
          <cell r="E19" t="str">
            <v>IU/GAPEW</v>
          </cell>
          <cell r="F19">
            <v>86202.439024390245</v>
          </cell>
        </row>
        <row r="20">
          <cell r="A20" t="str">
            <v>IT012SPMGCURRENT_YEARYTD_Q1</v>
          </cell>
          <cell r="B20" t="str">
            <v>IT012IT-Clarima-CLA-SP-CIMG</v>
          </cell>
          <cell r="C20" t="str">
            <v>IT012</v>
          </cell>
          <cell r="D20" t="str">
            <v>SP</v>
          </cell>
          <cell r="E20" t="str">
            <v>MG</v>
          </cell>
          <cell r="F20">
            <v>2817.0731707317073</v>
          </cell>
        </row>
        <row r="21">
          <cell r="A21" t="str">
            <v>IT012SPONLCURRENT_YEARYTD_Q1</v>
          </cell>
          <cell r="B21" t="str">
            <v>IT012IT-Clarima-CLA-SP-CIONL</v>
          </cell>
          <cell r="C21" t="str">
            <v>IT012</v>
          </cell>
          <cell r="D21" t="str">
            <v>SP</v>
          </cell>
          <cell r="E21" t="str">
            <v>ONL</v>
          </cell>
          <cell r="F21">
            <v>23663.414634146346</v>
          </cell>
        </row>
        <row r="22">
          <cell r="A22" t="str">
            <v>IT017PPDCCURRENT_YEARYTD_Q1</v>
          </cell>
          <cell r="B22" t="str">
            <v>IT017IT-MICOS-IMM-PP-CIDC</v>
          </cell>
          <cell r="C22" t="str">
            <v>IT017</v>
          </cell>
          <cell r="D22" t="str">
            <v>PP</v>
          </cell>
          <cell r="E22" t="str">
            <v>DC</v>
          </cell>
          <cell r="F22">
            <v>0</v>
          </cell>
        </row>
        <row r="23">
          <cell r="A23" t="str">
            <v>IT045PPMGCURRENT_YEARYTD_Q1</v>
          </cell>
          <cell r="B23" t="str">
            <v>IT045IT-AgosNR-Rev-PP-CIMG</v>
          </cell>
          <cell r="C23" t="str">
            <v>IT045</v>
          </cell>
          <cell r="D23" t="str">
            <v>PP</v>
          </cell>
          <cell r="E23" t="str">
            <v>MG</v>
          </cell>
        </row>
        <row r="24">
          <cell r="A24" t="str">
            <v>IT045PPONLCURRENT_YEARYTD_Q1</v>
          </cell>
          <cell r="B24" t="str">
            <v>IT045IT-AgosNR-Rev-PP-CIONL</v>
          </cell>
          <cell r="C24" t="str">
            <v>IT045</v>
          </cell>
          <cell r="D24" t="str">
            <v>PP</v>
          </cell>
          <cell r="E24" t="str">
            <v>ONL</v>
          </cell>
        </row>
        <row r="25">
          <cell r="A25" t="str">
            <v>IT048SPDCCURRENT_YEARYTD_Q1</v>
          </cell>
          <cell r="B25" t="str">
            <v>IT048IT-Azzoaglio-CLA-SP-CIDC</v>
          </cell>
          <cell r="C25" t="str">
            <v>IT048</v>
          </cell>
          <cell r="D25" t="str">
            <v>SP</v>
          </cell>
          <cell r="E25" t="str">
            <v>DC</v>
          </cell>
          <cell r="F25">
            <v>0</v>
          </cell>
        </row>
        <row r="26">
          <cell r="A26" t="str">
            <v>IT048SPIU/GAPEWCURRENT_YEARYTD_Q1</v>
          </cell>
          <cell r="B26" t="str">
            <v>IT048IT-Azzoaglio-CLA-SP-CIIU/GAPEW</v>
          </cell>
          <cell r="C26" t="str">
            <v>IT048</v>
          </cell>
          <cell r="D26" t="str">
            <v>SP</v>
          </cell>
          <cell r="E26" t="str">
            <v>IU/GAPEW</v>
          </cell>
          <cell r="F26">
            <v>15334.268392076488</v>
          </cell>
        </row>
        <row r="27">
          <cell r="A27" t="str">
            <v>IT048SPMGCURRENT_YEARYTD_Q1</v>
          </cell>
          <cell r="B27" t="str">
            <v>IT048IT-Azzoaglio-CLA-SP-CIMG</v>
          </cell>
          <cell r="C27" t="str">
            <v>IT048</v>
          </cell>
          <cell r="D27" t="str">
            <v>SP</v>
          </cell>
          <cell r="E27" t="str">
            <v>MG</v>
          </cell>
          <cell r="F27">
            <v>463.64411785521958</v>
          </cell>
        </row>
        <row r="28">
          <cell r="A28" t="str">
            <v>IT048SPONLCURRENT_YEARYTD_Q1</v>
          </cell>
          <cell r="B28" t="str">
            <v>IT048IT-Azzoaglio-CLA-SP-CIONL</v>
          </cell>
          <cell r="C28" t="str">
            <v>IT048</v>
          </cell>
          <cell r="D28" t="str">
            <v>SP</v>
          </cell>
          <cell r="E28" t="str">
            <v>ONL</v>
          </cell>
          <cell r="F28">
            <v>2103.40478177561</v>
          </cell>
        </row>
        <row r="29">
          <cell r="A29" t="str">
            <v>IT049SPDCCURRENT_YEARYTD_Q1</v>
          </cell>
          <cell r="B29" t="str">
            <v>IT049IT-BPM-CLA-SP-CIDC</v>
          </cell>
          <cell r="C29" t="str">
            <v>IT049</v>
          </cell>
          <cell r="D29" t="str">
            <v>SP</v>
          </cell>
          <cell r="E29" t="str">
            <v>DC</v>
          </cell>
          <cell r="F29">
            <v>0</v>
          </cell>
        </row>
        <row r="30">
          <cell r="A30" t="str">
            <v>IT049SPIU/GAPEWCURRENT_YEARYTD_Q1</v>
          </cell>
          <cell r="B30" t="str">
            <v>IT049IT-BPM-CLA-SP-CIIU/GAPEW</v>
          </cell>
          <cell r="C30" t="str">
            <v>IT049</v>
          </cell>
          <cell r="D30" t="str">
            <v>SP</v>
          </cell>
          <cell r="E30" t="str">
            <v>IU/GAPEW</v>
          </cell>
          <cell r="F30">
            <v>13320.351219512197</v>
          </cell>
        </row>
        <row r="31">
          <cell r="A31" t="str">
            <v>IT049SPMGCURRENT_YEARYTD_Q1</v>
          </cell>
          <cell r="B31" t="str">
            <v>IT049IT-BPM-CLA-SP-CIMG</v>
          </cell>
          <cell r="C31" t="str">
            <v>IT049</v>
          </cell>
          <cell r="D31" t="str">
            <v>SP</v>
          </cell>
          <cell r="E31" t="str">
            <v>MG</v>
          </cell>
          <cell r="F31">
            <v>1182.310243902439</v>
          </cell>
        </row>
        <row r="32">
          <cell r="A32" t="str">
            <v>IT049SPONLCURRENT_YEARYTD_Q1</v>
          </cell>
          <cell r="B32" t="str">
            <v>IT049IT-BPM-CLA-SP-CIONL</v>
          </cell>
          <cell r="C32" t="str">
            <v>IT049</v>
          </cell>
          <cell r="D32" t="str">
            <v>SP</v>
          </cell>
          <cell r="E32" t="str">
            <v>ONL</v>
          </cell>
          <cell r="F32">
            <v>2707.0946341463418</v>
          </cell>
        </row>
        <row r="33">
          <cell r="A33" t="str">
            <v>IT050PPDCCURRENT_YEARYTD_Q1</v>
          </cell>
          <cell r="B33" t="str">
            <v>IT050IT-Barclays-CLT-PP-CIDC</v>
          </cell>
          <cell r="C33" t="str">
            <v>IT050</v>
          </cell>
          <cell r="D33" t="str">
            <v>PP</v>
          </cell>
          <cell r="E33" t="str">
            <v>DC</v>
          </cell>
          <cell r="F33">
            <v>0</v>
          </cell>
        </row>
        <row r="34">
          <cell r="A34" t="str">
            <v>IT050PPIU/GAPEWCURRENT_YEARYTD_Q1</v>
          </cell>
          <cell r="B34" t="str">
            <v>IT050IT-Barclays-CLT-PP-CIIU/GAPEW</v>
          </cell>
          <cell r="C34" t="str">
            <v>IT050</v>
          </cell>
          <cell r="D34" t="str">
            <v>PP</v>
          </cell>
          <cell r="E34" t="str">
            <v>IU/GAPEW</v>
          </cell>
          <cell r="F34">
            <v>0</v>
          </cell>
        </row>
        <row r="35">
          <cell r="A35" t="str">
            <v>IT050PPMGCURRENT_YEARYTD_Q1</v>
          </cell>
          <cell r="B35" t="str">
            <v>IT050IT-Barclays-CLT-PP-CIMG</v>
          </cell>
          <cell r="C35" t="str">
            <v>IT050</v>
          </cell>
          <cell r="D35" t="str">
            <v>PP</v>
          </cell>
          <cell r="E35" t="str">
            <v>MG</v>
          </cell>
          <cell r="F35">
            <v>0</v>
          </cell>
        </row>
        <row r="36">
          <cell r="A36" t="str">
            <v>IT050PPONLCURRENT_YEARYTD_Q1</v>
          </cell>
          <cell r="B36" t="str">
            <v>IT050IT-Barclays-CLT-PP-CIONL</v>
          </cell>
          <cell r="C36" t="str">
            <v>IT050</v>
          </cell>
          <cell r="D36" t="str">
            <v>PP</v>
          </cell>
          <cell r="E36" t="str">
            <v>ONL</v>
          </cell>
          <cell r="F36">
            <v>0</v>
          </cell>
        </row>
        <row r="37">
          <cell r="A37" t="str">
            <v>IT051SPDCCURRENT_YEARYTD_Q1</v>
          </cell>
          <cell r="B37" t="str">
            <v>IT051IT-BNL-CLA-SP-CIDC</v>
          </cell>
          <cell r="C37" t="str">
            <v>IT051</v>
          </cell>
          <cell r="D37" t="str">
            <v>SP</v>
          </cell>
          <cell r="E37" t="str">
            <v>DC</v>
          </cell>
          <cell r="F37">
            <v>0</v>
          </cell>
        </row>
        <row r="38">
          <cell r="A38" t="str">
            <v>IT051SPIU/GAPEWCURRENT_YEARYTD_Q1</v>
          </cell>
          <cell r="B38" t="str">
            <v>IT051IT-BNL-CLA-SP-CIIU/GAPEW</v>
          </cell>
          <cell r="C38" t="str">
            <v>IT051</v>
          </cell>
          <cell r="D38" t="str">
            <v>SP</v>
          </cell>
          <cell r="E38" t="str">
            <v>IU/GAPEW</v>
          </cell>
          <cell r="F38">
            <v>2371568.7921951222</v>
          </cell>
        </row>
        <row r="39">
          <cell r="A39" t="str">
            <v>IT051SPMGCURRENT_YEARYTD_Q1</v>
          </cell>
          <cell r="B39" t="str">
            <v>IT051IT-BNL-CLA-SP-CIMG</v>
          </cell>
          <cell r="C39" t="str">
            <v>IT051</v>
          </cell>
          <cell r="D39" t="str">
            <v>SP</v>
          </cell>
          <cell r="E39" t="str">
            <v>MG</v>
          </cell>
          <cell r="F39">
            <v>553366.05151219526</v>
          </cell>
        </row>
        <row r="40">
          <cell r="A40" t="str">
            <v>IT051SPONLCURRENT_YEARYTD_Q1</v>
          </cell>
          <cell r="B40" t="str">
            <v>IT051IT-BNL-CLA-SP-CIONL</v>
          </cell>
          <cell r="C40" t="str">
            <v>IT051</v>
          </cell>
          <cell r="D40" t="str">
            <v>SP</v>
          </cell>
          <cell r="E40" t="str">
            <v>ONL</v>
          </cell>
          <cell r="F40">
            <v>1027679.8099512197</v>
          </cell>
        </row>
        <row r="41">
          <cell r="A41" t="str">
            <v>IT052SPDCCURRENT_YEARYTD_Q1</v>
          </cell>
          <cell r="B41" t="str">
            <v>IT052IT-BcaSella-CLA-SP-CIDC</v>
          </cell>
          <cell r="C41" t="str">
            <v>IT052</v>
          </cell>
          <cell r="D41" t="str">
            <v>SP</v>
          </cell>
          <cell r="E41" t="str">
            <v>DC</v>
          </cell>
          <cell r="F41">
            <v>0</v>
          </cell>
        </row>
        <row r="42">
          <cell r="A42" t="str">
            <v>IT052SPIU/GAPEWCURRENT_YEARYTD_Q1</v>
          </cell>
          <cell r="B42" t="str">
            <v>IT052IT-BcaSella-CLA-SP-CIIU/GAPEW</v>
          </cell>
          <cell r="C42" t="str">
            <v>IT052</v>
          </cell>
          <cell r="D42" t="str">
            <v>SP</v>
          </cell>
          <cell r="E42" t="str">
            <v>IU/GAPEW</v>
          </cell>
          <cell r="F42">
            <v>244928.48357859958</v>
          </cell>
        </row>
        <row r="43">
          <cell r="A43" t="str">
            <v>IT052SPMGCURRENT_YEARYTD_Q1</v>
          </cell>
          <cell r="B43" t="str">
            <v>IT052IT-BcaSella-CLA-SP-CIMG</v>
          </cell>
          <cell r="C43" t="str">
            <v>IT052</v>
          </cell>
          <cell r="D43" t="str">
            <v>SP</v>
          </cell>
          <cell r="E43" t="str">
            <v>MG</v>
          </cell>
          <cell r="F43">
            <v>33542.724496954754</v>
          </cell>
        </row>
        <row r="44">
          <cell r="A44" t="str">
            <v>IT052SPONLCURRENT_YEARYTD_Q1</v>
          </cell>
          <cell r="B44" t="str">
            <v>IT052IT-BcaSella-CLA-SP-CIONL</v>
          </cell>
          <cell r="C44" t="str">
            <v>IT052</v>
          </cell>
          <cell r="D44" t="str">
            <v>SP</v>
          </cell>
          <cell r="E44" t="str">
            <v>ONL</v>
          </cell>
          <cell r="F44">
            <v>72027.480502865219</v>
          </cell>
        </row>
        <row r="45">
          <cell r="A45" t="str">
            <v>IT054SPDCCURRENT_YEARYTD_Q1</v>
          </cell>
          <cell r="B45" t="str">
            <v>IT054IT-Compass TLMKG-CLT-SP-CIDC</v>
          </cell>
          <cell r="C45" t="str">
            <v>IT054</v>
          </cell>
          <cell r="D45" t="str">
            <v>SP</v>
          </cell>
          <cell r="E45" t="str">
            <v>DC</v>
          </cell>
          <cell r="F45">
            <v>0</v>
          </cell>
        </row>
        <row r="46">
          <cell r="A46" t="str">
            <v>IT054SPIU/GAPEWCURRENT_YEARYTD_Q1</v>
          </cell>
          <cell r="B46" t="str">
            <v>IT054IT-Compass TLMKG-CLT-SP-CIIU/GAPEW</v>
          </cell>
          <cell r="C46" t="str">
            <v>IT054</v>
          </cell>
          <cell r="D46" t="str">
            <v>SP</v>
          </cell>
          <cell r="E46" t="str">
            <v>IU/GAPEW</v>
          </cell>
          <cell r="F46">
            <v>22288.894746829275</v>
          </cell>
        </row>
        <row r="47">
          <cell r="A47" t="str">
            <v>IT054SPMGCURRENT_YEARYTD_Q1</v>
          </cell>
          <cell r="B47" t="str">
            <v>IT054IT-Compass TLMKG-CLT-SP-CIMG</v>
          </cell>
          <cell r="C47" t="str">
            <v>IT054</v>
          </cell>
          <cell r="D47" t="str">
            <v>SP</v>
          </cell>
          <cell r="E47" t="str">
            <v>MG</v>
          </cell>
          <cell r="F47">
            <v>2588.0451406829261</v>
          </cell>
        </row>
        <row r="48">
          <cell r="A48" t="str">
            <v>IT054SPONLCURRENT_YEARYTD_Q1</v>
          </cell>
          <cell r="B48" t="str">
            <v>IT054IT-Compass TLMKG-CLT-SP-CIONL</v>
          </cell>
          <cell r="C48" t="str">
            <v>IT054</v>
          </cell>
          <cell r="D48" t="str">
            <v>SP</v>
          </cell>
          <cell r="E48" t="str">
            <v>ONL</v>
          </cell>
          <cell r="F48">
            <v>7684.1297710243925</v>
          </cell>
        </row>
        <row r="49">
          <cell r="A49" t="str">
            <v>IT060SPDCCURRENT_YEARYTD_Q1</v>
          </cell>
          <cell r="B49" t="str">
            <v>IT060IT-Findom-CLT-SP-CIDC</v>
          </cell>
          <cell r="C49" t="str">
            <v>IT060</v>
          </cell>
          <cell r="D49" t="str">
            <v>SP</v>
          </cell>
          <cell r="E49" t="str">
            <v>DC</v>
          </cell>
          <cell r="F49">
            <v>0</v>
          </cell>
        </row>
        <row r="50">
          <cell r="A50" t="str">
            <v>IT060SPIU/GAPEWCURRENT_YEARYTD_Q1</v>
          </cell>
          <cell r="B50" t="str">
            <v>IT060IT-Findom-CLT-SP-CIIU/GAPEW</v>
          </cell>
          <cell r="C50" t="str">
            <v>IT060</v>
          </cell>
          <cell r="D50" t="str">
            <v>SP</v>
          </cell>
          <cell r="E50" t="str">
            <v>IU/GAPEW</v>
          </cell>
          <cell r="F50">
            <v>0</v>
          </cell>
        </row>
        <row r="51">
          <cell r="A51" t="str">
            <v>IT060SPMGCURRENT_YEARYTD_Q1</v>
          </cell>
          <cell r="B51" t="str">
            <v>IT060IT-Findom-CLT-SP-CIMG</v>
          </cell>
          <cell r="C51" t="str">
            <v>IT060</v>
          </cell>
          <cell r="D51" t="str">
            <v>SP</v>
          </cell>
          <cell r="E51" t="str">
            <v>MG</v>
          </cell>
          <cell r="F51">
            <v>0</v>
          </cell>
        </row>
        <row r="52">
          <cell r="A52" t="str">
            <v>IT060SPONLCURRENT_YEARYTD_Q1</v>
          </cell>
          <cell r="B52" t="str">
            <v>IT060IT-Findom-CLT-SP-CIONL</v>
          </cell>
          <cell r="C52" t="str">
            <v>IT060</v>
          </cell>
          <cell r="D52" t="str">
            <v>SP</v>
          </cell>
          <cell r="E52" t="str">
            <v>ONL</v>
          </cell>
          <cell r="F52">
            <v>0</v>
          </cell>
        </row>
        <row r="53">
          <cell r="A53" t="str">
            <v>IT061PPDCCURRENT_YEARYTD_Q1</v>
          </cell>
          <cell r="B53" t="str">
            <v>IT061IT-Agos coda-REV-PP-CIDC</v>
          </cell>
          <cell r="C53" t="str">
            <v>IT061</v>
          </cell>
          <cell r="D53" t="str">
            <v>PP</v>
          </cell>
          <cell r="E53" t="str">
            <v>DC</v>
          </cell>
          <cell r="F53">
            <v>6659.6382999999923</v>
          </cell>
        </row>
        <row r="54">
          <cell r="A54" t="str">
            <v>IT061PPIU/GAPEWCURRENT_YEARYTD_Q1</v>
          </cell>
          <cell r="B54" t="str">
            <v>IT061IT-Agos coda-REV-PP-CIIU/GAPEW</v>
          </cell>
          <cell r="C54" t="str">
            <v>IT061</v>
          </cell>
          <cell r="D54" t="str">
            <v>PP</v>
          </cell>
          <cell r="E54" t="str">
            <v>IU/GAPEW</v>
          </cell>
          <cell r="F54">
            <v>0</v>
          </cell>
        </row>
        <row r="55">
          <cell r="A55" t="str">
            <v>IT061PPMGCURRENT_YEARYTD_Q1</v>
          </cell>
          <cell r="B55" t="str">
            <v>IT061IT-Agos coda-REV-PP-CIMG</v>
          </cell>
          <cell r="C55" t="str">
            <v>IT061</v>
          </cell>
          <cell r="D55" t="str">
            <v>PP</v>
          </cell>
          <cell r="E55" t="str">
            <v>MG</v>
          </cell>
          <cell r="F55">
            <v>0</v>
          </cell>
        </row>
        <row r="56">
          <cell r="A56" t="str">
            <v>IT061PPONLCURRENT_YEARYTD_Q1</v>
          </cell>
          <cell r="B56" t="str">
            <v>IT061IT-Agos coda-REV-PP-CIONL</v>
          </cell>
          <cell r="C56" t="str">
            <v>IT061</v>
          </cell>
          <cell r="D56" t="str">
            <v>PP</v>
          </cell>
          <cell r="E56" t="str">
            <v>ONL</v>
          </cell>
          <cell r="F56">
            <v>5155.0943414634075</v>
          </cell>
        </row>
        <row r="57">
          <cell r="A57" t="str">
            <v>IT062SPDCCURRENT_YEARYTD_Q1</v>
          </cell>
          <cell r="B57" t="str">
            <v>IT062IT-UCB -IMM-SP-CIDC</v>
          </cell>
          <cell r="C57" t="str">
            <v>IT062</v>
          </cell>
          <cell r="D57" t="str">
            <v>SP</v>
          </cell>
          <cell r="E57" t="str">
            <v>DC</v>
          </cell>
          <cell r="F57">
            <v>5784.5</v>
          </cell>
        </row>
        <row r="58">
          <cell r="A58" t="str">
            <v>IT062SPIU/GAPEWCURRENT_YEARYTD_Q1</v>
          </cell>
          <cell r="B58" t="str">
            <v>IT062IT-UCB -IMM-SP-CIIU/GAPEW</v>
          </cell>
          <cell r="C58" t="str">
            <v>IT062</v>
          </cell>
          <cell r="D58" t="str">
            <v>SP</v>
          </cell>
          <cell r="E58" t="str">
            <v>IU/GAPEW</v>
          </cell>
          <cell r="F58">
            <v>0</v>
          </cell>
        </row>
        <row r="59">
          <cell r="A59" t="str">
            <v>IT062SPMGCURRENT_YEARYTD_Q1</v>
          </cell>
          <cell r="B59" t="str">
            <v>IT062IT-UCB -IMM-SP-CIMG</v>
          </cell>
          <cell r="C59" t="str">
            <v>IT062</v>
          </cell>
          <cell r="D59" t="str">
            <v>SP</v>
          </cell>
          <cell r="E59" t="str">
            <v>MG</v>
          </cell>
          <cell r="F59">
            <v>0</v>
          </cell>
        </row>
        <row r="60">
          <cell r="A60" t="str">
            <v>IT062SPONLCURRENT_YEARYTD_Q1</v>
          </cell>
          <cell r="B60" t="str">
            <v>IT062IT-UCB -IMM-SP-CIONL</v>
          </cell>
          <cell r="C60" t="str">
            <v>IT062</v>
          </cell>
          <cell r="D60" t="str">
            <v>SP</v>
          </cell>
          <cell r="E60" t="str">
            <v>ONL</v>
          </cell>
          <cell r="F60">
            <v>0</v>
          </cell>
        </row>
        <row r="61">
          <cell r="A61" t="str">
            <v>IT063SPDCCURRENT_YEARYTD_Q1</v>
          </cell>
          <cell r="B61" t="str">
            <v>IT063IT-Agos TLMKG-GAP-SP-CIDC</v>
          </cell>
          <cell r="C61" t="str">
            <v>IT063</v>
          </cell>
          <cell r="D61" t="str">
            <v>SP</v>
          </cell>
          <cell r="E61" t="str">
            <v>DC</v>
          </cell>
          <cell r="F61">
            <v>0</v>
          </cell>
        </row>
        <row r="62">
          <cell r="A62" t="str">
            <v>IT063SPIU/GAPEWCURRENT_YEARYTD_Q1</v>
          </cell>
          <cell r="B62" t="str">
            <v>IT063IT-Agos TLMKG-GAP-SP-CIIU/GAPEW</v>
          </cell>
          <cell r="C62" t="str">
            <v>IT063</v>
          </cell>
          <cell r="D62" t="str">
            <v>SP</v>
          </cell>
          <cell r="E62" t="str">
            <v>IU/GAPEW</v>
          </cell>
          <cell r="F62">
            <v>599368.96494845371</v>
          </cell>
        </row>
        <row r="63">
          <cell r="A63" t="str">
            <v>IT063SPMGCURRENT_YEARYTD_Q1</v>
          </cell>
          <cell r="B63" t="str">
            <v>IT063IT-Agos TLMKG-GAP-SP-CIMG</v>
          </cell>
          <cell r="C63" t="str">
            <v>IT063</v>
          </cell>
          <cell r="D63" t="str">
            <v>SP</v>
          </cell>
          <cell r="E63" t="str">
            <v>MG</v>
          </cell>
          <cell r="F63">
            <v>0</v>
          </cell>
        </row>
        <row r="64">
          <cell r="A64" t="str">
            <v>IT063SPONLCURRENT_YEARYTD_Q1</v>
          </cell>
          <cell r="B64" t="str">
            <v>IT063IT-Agos TLMKG-GAP-SP-CIONL</v>
          </cell>
          <cell r="C64" t="str">
            <v>IT063</v>
          </cell>
          <cell r="D64" t="str">
            <v>SP</v>
          </cell>
          <cell r="E64" t="str">
            <v>ONL</v>
          </cell>
          <cell r="F64">
            <v>0</v>
          </cell>
        </row>
        <row r="65">
          <cell r="A65" t="str">
            <v>IT064SPDCCURRENT_YEARYTD_Q1</v>
          </cell>
          <cell r="B65" t="str">
            <v>IT064IT-Agos-GAP-SP-CIDC</v>
          </cell>
          <cell r="C65" t="str">
            <v>IT064</v>
          </cell>
          <cell r="D65" t="str">
            <v>SP</v>
          </cell>
          <cell r="E65" t="str">
            <v>DC</v>
          </cell>
          <cell r="F65">
            <v>0</v>
          </cell>
        </row>
        <row r="66">
          <cell r="A66" t="str">
            <v>IT064SPIU/GAPEWCURRENT_YEARYTD_Q1</v>
          </cell>
          <cell r="B66" t="str">
            <v>IT064IT-Agos-GAP-SP-CIIU/GAPEW</v>
          </cell>
          <cell r="C66" t="str">
            <v>IT064</v>
          </cell>
          <cell r="D66" t="str">
            <v>SP</v>
          </cell>
          <cell r="E66" t="str">
            <v>IU/GAPEW</v>
          </cell>
          <cell r="F66">
            <v>0</v>
          </cell>
        </row>
        <row r="67">
          <cell r="A67" t="str">
            <v>IT064SPMGCURRENT_YEARYTD_Q1</v>
          </cell>
          <cell r="B67" t="str">
            <v>IT064IT-Agos-GAP-SP-CIMG</v>
          </cell>
          <cell r="C67" t="str">
            <v>IT064</v>
          </cell>
          <cell r="D67" t="str">
            <v>SP</v>
          </cell>
          <cell r="E67" t="str">
            <v>MG</v>
          </cell>
          <cell r="F67">
            <v>0</v>
          </cell>
        </row>
        <row r="68">
          <cell r="A68" t="str">
            <v>IT064SPONLCURRENT_YEARYTD_Q1</v>
          </cell>
          <cell r="B68" t="str">
            <v>IT064IT-Agos-GAP-SP-CIONL</v>
          </cell>
          <cell r="C68" t="str">
            <v>IT064</v>
          </cell>
          <cell r="D68" t="str">
            <v>SP</v>
          </cell>
          <cell r="E68" t="str">
            <v>ONL</v>
          </cell>
          <cell r="F68">
            <v>0</v>
          </cell>
        </row>
        <row r="69">
          <cell r="A69" t="str">
            <v>IT065SPDCCURRENT_YEARYTD_Q1</v>
          </cell>
          <cell r="B69" t="str">
            <v>IT065IT-Agos-CLT-SP-CIDC</v>
          </cell>
          <cell r="C69" t="str">
            <v>IT065</v>
          </cell>
          <cell r="D69" t="str">
            <v>SP</v>
          </cell>
          <cell r="E69" t="str">
            <v>DC</v>
          </cell>
          <cell r="F69">
            <v>0</v>
          </cell>
        </row>
        <row r="70">
          <cell r="A70" t="str">
            <v>IT065SPIU/GAPEWCURRENT_YEARYTD_Q1</v>
          </cell>
          <cell r="B70" t="str">
            <v>IT065IT-Agos-CLT-SP-CIIU/GAPEW</v>
          </cell>
          <cell r="C70" t="str">
            <v>IT065</v>
          </cell>
          <cell r="D70" t="str">
            <v>SP</v>
          </cell>
          <cell r="E70" t="str">
            <v>IU/GAPEW</v>
          </cell>
          <cell r="F70">
            <v>435965.74444860063</v>
          </cell>
        </row>
        <row r="71">
          <cell r="A71" t="str">
            <v>IT065SPMGCURRENT_YEARYTD_Q1</v>
          </cell>
          <cell r="B71" t="str">
            <v>IT065IT-Agos-CLT-SP-CIMG</v>
          </cell>
          <cell r="C71" t="str">
            <v>IT065</v>
          </cell>
          <cell r="D71" t="str">
            <v>SP</v>
          </cell>
          <cell r="E71" t="str">
            <v>MG</v>
          </cell>
          <cell r="F71">
            <v>59125.035649686848</v>
          </cell>
        </row>
        <row r="72">
          <cell r="A72" t="str">
            <v>IT065SPONLCURRENT_YEARYTD_Q1</v>
          </cell>
          <cell r="B72" t="str">
            <v>IT065IT-Agos-CLT-SP-CIONL</v>
          </cell>
          <cell r="C72" t="str">
            <v>IT065</v>
          </cell>
          <cell r="D72" t="str">
            <v>SP</v>
          </cell>
          <cell r="E72" t="str">
            <v>ONL</v>
          </cell>
          <cell r="F72">
            <v>29239.882176834537</v>
          </cell>
        </row>
        <row r="73">
          <cell r="A73" t="str">
            <v>IT067SPDCCURRENT_YEARYTD_Q1</v>
          </cell>
          <cell r="B73" t="str">
            <v>IT067IT-Findom-GAP-SP-CIDC</v>
          </cell>
          <cell r="C73" t="str">
            <v>IT067</v>
          </cell>
          <cell r="D73" t="str">
            <v>SP</v>
          </cell>
          <cell r="E73" t="str">
            <v>DC</v>
          </cell>
          <cell r="F73">
            <v>0</v>
          </cell>
        </row>
        <row r="74">
          <cell r="A74" t="str">
            <v>IT067SPIU/GAPEWCURRENT_YEARYTD_Q1</v>
          </cell>
          <cell r="B74" t="str">
            <v>IT067IT-Findom-GAP-SP-CIIU/GAPEW</v>
          </cell>
          <cell r="C74" t="str">
            <v>IT067</v>
          </cell>
          <cell r="D74" t="str">
            <v>SP</v>
          </cell>
          <cell r="E74" t="str">
            <v>IU/GAPEW</v>
          </cell>
          <cell r="F74">
            <v>93989.278350515466</v>
          </cell>
        </row>
        <row r="75">
          <cell r="A75" t="str">
            <v>IT067SPMGCURRENT_YEARYTD_Q1</v>
          </cell>
          <cell r="B75" t="str">
            <v>IT067IT-Findom-GAP-SP-CIMG</v>
          </cell>
          <cell r="C75" t="str">
            <v>IT067</v>
          </cell>
          <cell r="D75" t="str">
            <v>SP</v>
          </cell>
          <cell r="E75" t="str">
            <v>MG</v>
          </cell>
          <cell r="F75">
            <v>0</v>
          </cell>
        </row>
        <row r="76">
          <cell r="A76" t="str">
            <v>IT067SPONLCURRENT_YEARYTD_Q1</v>
          </cell>
          <cell r="B76" t="str">
            <v>IT067IT-Findom-GAP-SP-CIONL</v>
          </cell>
          <cell r="C76" t="str">
            <v>IT067</v>
          </cell>
          <cell r="D76" t="str">
            <v>SP</v>
          </cell>
          <cell r="E76" t="str">
            <v>ONL</v>
          </cell>
          <cell r="F76">
            <v>0</v>
          </cell>
        </row>
        <row r="77">
          <cell r="A77" t="str">
            <v>IT068SPDCCURRENT_YEARYTD_Q1</v>
          </cell>
          <cell r="B77" t="str">
            <v>IT068IT-Locat-GAP-SP-CIDC</v>
          </cell>
          <cell r="C77" t="str">
            <v>IT068</v>
          </cell>
          <cell r="D77" t="str">
            <v>SP</v>
          </cell>
          <cell r="E77" t="str">
            <v>DC</v>
          </cell>
          <cell r="F77">
            <v>0</v>
          </cell>
        </row>
        <row r="78">
          <cell r="A78" t="str">
            <v>IT068SPIU/GAPEWCURRENT_YEARYTD_Q1</v>
          </cell>
          <cell r="B78" t="str">
            <v>IT068IT-Locat-GAP-SP-CIIU/GAPEW</v>
          </cell>
          <cell r="C78" t="str">
            <v>IT068</v>
          </cell>
          <cell r="D78" t="str">
            <v>SP</v>
          </cell>
          <cell r="E78" t="str">
            <v>IU/GAPEW</v>
          </cell>
          <cell r="F78">
            <v>8392.2061855670108</v>
          </cell>
        </row>
        <row r="79">
          <cell r="A79" t="str">
            <v>IT068SPMGCURRENT_YEARYTD_Q1</v>
          </cell>
          <cell r="B79" t="str">
            <v>IT068IT-Locat-GAP-SP-CIMG</v>
          </cell>
          <cell r="C79" t="str">
            <v>IT068</v>
          </cell>
          <cell r="D79" t="str">
            <v>SP</v>
          </cell>
          <cell r="E79" t="str">
            <v>MG</v>
          </cell>
          <cell r="F79">
            <v>0</v>
          </cell>
        </row>
        <row r="80">
          <cell r="A80" t="str">
            <v>IT068SPONLCURRENT_YEARYTD_Q1</v>
          </cell>
          <cell r="B80" t="str">
            <v>IT068IT-Locat-GAP-SP-CIONL</v>
          </cell>
          <cell r="C80" t="str">
            <v>IT068</v>
          </cell>
          <cell r="D80" t="str">
            <v>SP</v>
          </cell>
          <cell r="E80" t="str">
            <v>ONL</v>
          </cell>
          <cell r="F80">
            <v>0</v>
          </cell>
        </row>
        <row r="81">
          <cell r="A81" t="str">
            <v>IT069SPDCCURRENT_YEARYTD_Q1</v>
          </cell>
          <cell r="B81" t="str">
            <v>IT069IT-VWBank-GAP-SP-CIDC</v>
          </cell>
          <cell r="C81" t="str">
            <v>IT069</v>
          </cell>
          <cell r="D81" t="str">
            <v>SP</v>
          </cell>
          <cell r="E81" t="str">
            <v>DC</v>
          </cell>
          <cell r="F81">
            <v>0</v>
          </cell>
        </row>
        <row r="82">
          <cell r="A82" t="str">
            <v>IT069SPIU/GAPEWCURRENT_YEARYTD_Q1</v>
          </cell>
          <cell r="B82" t="str">
            <v>IT069IT-VWBank-GAP-SP-CIIU/GAPEW</v>
          </cell>
          <cell r="C82" t="str">
            <v>IT069</v>
          </cell>
          <cell r="D82" t="str">
            <v>SP</v>
          </cell>
          <cell r="E82" t="str">
            <v>IU/GAPEW</v>
          </cell>
          <cell r="F82">
            <v>75869.022680412381</v>
          </cell>
        </row>
        <row r="83">
          <cell r="A83" t="str">
            <v>IT069SPMGCURRENT_YEARYTD_Q1</v>
          </cell>
          <cell r="B83" t="str">
            <v>IT069IT-VWBank-GAP-SP-CIMG</v>
          </cell>
          <cell r="C83" t="str">
            <v>IT069</v>
          </cell>
          <cell r="D83" t="str">
            <v>SP</v>
          </cell>
          <cell r="E83" t="str">
            <v>MG</v>
          </cell>
          <cell r="F83">
            <v>0</v>
          </cell>
        </row>
        <row r="84">
          <cell r="A84" t="str">
            <v>IT069SPONLCURRENT_YEARYTD_Q1</v>
          </cell>
          <cell r="B84" t="str">
            <v>IT069IT-VWBank-GAP-SP-CIONL</v>
          </cell>
          <cell r="C84" t="str">
            <v>IT069</v>
          </cell>
          <cell r="D84" t="str">
            <v>SP</v>
          </cell>
          <cell r="E84" t="str">
            <v>ONL</v>
          </cell>
          <cell r="F84">
            <v>0</v>
          </cell>
        </row>
        <row r="85">
          <cell r="A85" t="str">
            <v>IT009SPDCCURRENT_YEARYTD_Q1</v>
          </cell>
          <cell r="B85" t="str">
            <v>IT009IT-Csum'it-CLA-SP-CIDC</v>
          </cell>
          <cell r="C85" t="str">
            <v>IT009</v>
          </cell>
          <cell r="D85" t="str">
            <v>SP</v>
          </cell>
          <cell r="E85" t="str">
            <v>DC</v>
          </cell>
          <cell r="F85">
            <v>0</v>
          </cell>
        </row>
        <row r="86">
          <cell r="A86" t="str">
            <v>IT009SPIU/GAPEWCURRENT_YEARYTD_Q1</v>
          </cell>
          <cell r="B86" t="str">
            <v>IT009IT-Csum'it-CLA-SP-CIIU/GAPEW</v>
          </cell>
          <cell r="C86" t="str">
            <v>IT009</v>
          </cell>
          <cell r="D86" t="str">
            <v>SP</v>
          </cell>
          <cell r="E86" t="str">
            <v>IU/GAPEW</v>
          </cell>
          <cell r="F86">
            <v>156994.72540097561</v>
          </cell>
        </row>
        <row r="87">
          <cell r="A87" t="str">
            <v>IT009SPMGCURRENT_YEARYTD_Q1</v>
          </cell>
          <cell r="B87" t="str">
            <v>IT009IT-Csum'it-CLA-SP-CIMG</v>
          </cell>
          <cell r="C87" t="str">
            <v>IT009</v>
          </cell>
          <cell r="D87" t="str">
            <v>SP</v>
          </cell>
          <cell r="E87" t="str">
            <v>MG</v>
          </cell>
          <cell r="F87">
            <v>18617.964230243902</v>
          </cell>
        </row>
        <row r="88">
          <cell r="A88" t="str">
            <v>IT009SPONLCURRENT_YEARYTD_Q1</v>
          </cell>
          <cell r="B88" t="str">
            <v>IT009IT-Csum'it-CLA-SP-CIONL</v>
          </cell>
          <cell r="C88" t="str">
            <v>IT009</v>
          </cell>
          <cell r="D88" t="str">
            <v>SP</v>
          </cell>
          <cell r="E88" t="str">
            <v>ONL</v>
          </cell>
          <cell r="F88">
            <v>211455.17378341462</v>
          </cell>
        </row>
        <row r="89">
          <cell r="A89" t="str">
            <v>IT009PPDCCURRENT_YEARYTD_Q1</v>
          </cell>
          <cell r="B89" t="str">
            <v>IT009IT-Csum'it-REV-PP-CIDC</v>
          </cell>
          <cell r="C89" t="str">
            <v>IT009</v>
          </cell>
          <cell r="D89" t="str">
            <v>PP</v>
          </cell>
          <cell r="E89" t="str">
            <v>DC</v>
          </cell>
          <cell r="F89">
            <v>0</v>
          </cell>
        </row>
        <row r="90">
          <cell r="A90" t="str">
            <v>IT009PPIU/GAPEWCURRENT_YEARYTD_Q1</v>
          </cell>
          <cell r="B90" t="str">
            <v>IT009IT-Csum'it-REV-PP-CIIU/GAPEW</v>
          </cell>
          <cell r="C90" t="str">
            <v>IT009</v>
          </cell>
          <cell r="D90" t="str">
            <v>PP</v>
          </cell>
          <cell r="E90" t="str">
            <v>IU/GAPEW</v>
          </cell>
          <cell r="F90">
            <v>52474.028156097564</v>
          </cell>
        </row>
        <row r="91">
          <cell r="A91" t="str">
            <v>IT009PPMGCURRENT_YEARYTD_Q1</v>
          </cell>
          <cell r="B91" t="str">
            <v>IT009IT-Csum'it-REV-PP-CIMG</v>
          </cell>
          <cell r="C91" t="str">
            <v>IT009</v>
          </cell>
          <cell r="D91" t="str">
            <v>PP</v>
          </cell>
          <cell r="E91" t="str">
            <v>MG</v>
          </cell>
          <cell r="F91">
            <v>4807.8298048780498</v>
          </cell>
        </row>
        <row r="92">
          <cell r="A92" t="str">
            <v>IT009PPONLCURRENT_YEARYTD_Q1</v>
          </cell>
          <cell r="B92" t="str">
            <v>IT009IT-Csum'it-REV-PP-CIONL</v>
          </cell>
          <cell r="C92" t="str">
            <v>IT009</v>
          </cell>
          <cell r="D92" t="str">
            <v>PP</v>
          </cell>
          <cell r="E92" t="str">
            <v>ONL</v>
          </cell>
          <cell r="F92">
            <v>11401.424965853661</v>
          </cell>
        </row>
        <row r="93">
          <cell r="A93" t="str">
            <v>IT011PPDCCURRENT_YEARYTD_Q1</v>
          </cell>
          <cell r="B93" t="str">
            <v>IT011IT-Findom-fond-PP-CIDC</v>
          </cell>
          <cell r="C93" t="str">
            <v>IT011</v>
          </cell>
          <cell r="D93" t="str">
            <v>PP</v>
          </cell>
          <cell r="E93" t="str">
            <v>DC</v>
          </cell>
          <cell r="F93">
            <v>0</v>
          </cell>
        </row>
        <row r="94">
          <cell r="A94" t="str">
            <v>IT011PPIU/GAPEWCURRENT_YEARYTD_Q1</v>
          </cell>
          <cell r="B94" t="str">
            <v>IT011IT-Findom-fond-PP-CIIU/GAPEW</v>
          </cell>
          <cell r="C94" t="str">
            <v>IT011</v>
          </cell>
          <cell r="D94" t="str">
            <v>PP</v>
          </cell>
          <cell r="E94" t="str">
            <v>IU/GAPEW</v>
          </cell>
          <cell r="F94">
            <v>0</v>
          </cell>
        </row>
        <row r="95">
          <cell r="A95" t="str">
            <v>IT011PPMGCURRENT_YEARYTD_Q1</v>
          </cell>
          <cell r="B95" t="str">
            <v>IT011IT-Findom-fond-PP-CIMG</v>
          </cell>
          <cell r="C95" t="str">
            <v>IT011</v>
          </cell>
          <cell r="D95" t="str">
            <v>PP</v>
          </cell>
          <cell r="E95" t="str">
            <v>MG</v>
          </cell>
          <cell r="F95">
            <v>0</v>
          </cell>
        </row>
        <row r="96">
          <cell r="A96" t="str">
            <v>IT011PPONLCURRENT_YEARYTD_Q1</v>
          </cell>
          <cell r="B96" t="str">
            <v>IT011IT-Findom-fond-PP-CIONL</v>
          </cell>
          <cell r="C96" t="str">
            <v>IT011</v>
          </cell>
          <cell r="D96" t="str">
            <v>PP</v>
          </cell>
          <cell r="E96" t="str">
            <v>ONL</v>
          </cell>
          <cell r="F96">
            <v>0</v>
          </cell>
        </row>
        <row r="97">
          <cell r="A97" t="str">
            <v>IT020PPDCCURRENT_YEARYTD_Q1</v>
          </cell>
          <cell r="B97" t="str">
            <v>IT020IT-Clarima-CLA-PP-CIDC</v>
          </cell>
          <cell r="C97" t="str">
            <v>IT020</v>
          </cell>
          <cell r="D97" t="str">
            <v>PP</v>
          </cell>
          <cell r="E97" t="str">
            <v>DC</v>
          </cell>
          <cell r="F97">
            <v>0</v>
          </cell>
        </row>
        <row r="98">
          <cell r="A98" t="str">
            <v>IT020PPIU/GAPEWCURRENT_YEARYTD_Q1</v>
          </cell>
          <cell r="B98" t="str">
            <v>IT020IT-Clarima-CLA-PP-CIIU/GAPEW</v>
          </cell>
          <cell r="C98" t="str">
            <v>IT020</v>
          </cell>
          <cell r="D98" t="str">
            <v>PP</v>
          </cell>
          <cell r="E98" t="str">
            <v>IU/GAPEW</v>
          </cell>
          <cell r="F98">
            <v>277384.44780643901</v>
          </cell>
        </row>
        <row r="99">
          <cell r="A99" t="str">
            <v>IT020PPMGCURRENT_YEARYTD_Q1</v>
          </cell>
          <cell r="B99" t="str">
            <v>IT020IT-Clarima-CLA-PP-CIMG</v>
          </cell>
          <cell r="C99" t="str">
            <v>IT020</v>
          </cell>
          <cell r="D99" t="str">
            <v>PP</v>
          </cell>
          <cell r="E99" t="str">
            <v>MG</v>
          </cell>
          <cell r="F99">
            <v>5975.7561974634154</v>
          </cell>
        </row>
        <row r="100">
          <cell r="A100" t="str">
            <v>IT020PPONLCURRENT_YEARYTD_Q1</v>
          </cell>
          <cell r="B100" t="str">
            <v>IT020IT-Clarima-CLA-PP-CIONL</v>
          </cell>
          <cell r="C100" t="str">
            <v>IT020</v>
          </cell>
          <cell r="D100" t="str">
            <v>PP</v>
          </cell>
          <cell r="E100" t="str">
            <v>ONL</v>
          </cell>
          <cell r="F100">
            <v>107212.09648390244</v>
          </cell>
        </row>
        <row r="101">
          <cell r="A101" t="str">
            <v>IT013SPDCCURRENT_YEARYTD_Q1</v>
          </cell>
          <cell r="B101" t="str">
            <v>IT013IT-Compass-CLA-SP-CIDC</v>
          </cell>
          <cell r="C101" t="str">
            <v>IT013</v>
          </cell>
          <cell r="D101" t="str">
            <v>SP</v>
          </cell>
          <cell r="E101" t="str">
            <v>DC</v>
          </cell>
          <cell r="F101">
            <v>0</v>
          </cell>
        </row>
        <row r="102">
          <cell r="A102" t="str">
            <v>IT013SPIU/GAPEWCURRENT_YEARYTD_Q1</v>
          </cell>
          <cell r="B102" t="str">
            <v>IT013IT-Compass-CLA-SP-CIIU/GAPEW</v>
          </cell>
          <cell r="C102" t="str">
            <v>IT013</v>
          </cell>
          <cell r="D102" t="str">
            <v>SP</v>
          </cell>
          <cell r="E102" t="str">
            <v>IU/GAPEW</v>
          </cell>
          <cell r="F102">
            <v>1980656.5752726833</v>
          </cell>
        </row>
        <row r="103">
          <cell r="A103" t="str">
            <v>IT013SPMGCURRENT_YEARYTD_Q1</v>
          </cell>
          <cell r="B103" t="str">
            <v>IT013IT-Compass-CLA-SP-CIMG</v>
          </cell>
          <cell r="C103" t="str">
            <v>IT013</v>
          </cell>
          <cell r="D103" t="str">
            <v>SP</v>
          </cell>
          <cell r="E103" t="str">
            <v>MG</v>
          </cell>
          <cell r="F103">
            <v>302442.20988780481</v>
          </cell>
        </row>
        <row r="104">
          <cell r="A104" t="str">
            <v>IT013SPONLCURRENT_YEARYTD_Q1</v>
          </cell>
          <cell r="B104" t="str">
            <v>IT013IT-Compass-CLA-SP-CIONL</v>
          </cell>
          <cell r="C104" t="str">
            <v>IT013</v>
          </cell>
          <cell r="D104" t="str">
            <v>SP</v>
          </cell>
          <cell r="E104" t="str">
            <v>ONL</v>
          </cell>
          <cell r="F104">
            <v>738951.33327853668</v>
          </cell>
        </row>
        <row r="105">
          <cell r="A105" t="str">
            <v>IT013PPDCCURRENT_YEARYTD_Q1</v>
          </cell>
          <cell r="B105" t="str">
            <v>IT013IT-Compass-REV-PP-CIDC</v>
          </cell>
          <cell r="C105" t="str">
            <v>IT013</v>
          </cell>
          <cell r="D105" t="str">
            <v>PP</v>
          </cell>
          <cell r="E105" t="str">
            <v>DC</v>
          </cell>
          <cell r="F105">
            <v>0</v>
          </cell>
        </row>
        <row r="106">
          <cell r="A106" t="str">
            <v>IT013PPIU/GAPEWCURRENT_YEARYTD_Q1</v>
          </cell>
          <cell r="B106" t="str">
            <v>IT013IT-Compass-REV-PP-CIIU/GAPEW</v>
          </cell>
          <cell r="C106" t="str">
            <v>IT013</v>
          </cell>
          <cell r="D106" t="str">
            <v>PP</v>
          </cell>
          <cell r="E106" t="str">
            <v>IU/GAPEW</v>
          </cell>
          <cell r="F106">
            <v>53824.686829268307</v>
          </cell>
        </row>
        <row r="107">
          <cell r="A107" t="str">
            <v>IT013PPMGCURRENT_YEARYTD_Q1</v>
          </cell>
          <cell r="B107" t="str">
            <v>IT013IT-Compass-REV-PP-CIMG</v>
          </cell>
          <cell r="C107" t="str">
            <v>IT013</v>
          </cell>
          <cell r="D107" t="str">
            <v>PP</v>
          </cell>
          <cell r="E107" t="str">
            <v>MG</v>
          </cell>
          <cell r="F107">
            <v>6728.0858536585347</v>
          </cell>
        </row>
        <row r="108">
          <cell r="A108" t="str">
            <v>IT013PPONLCURRENT_YEARYTD_Q1</v>
          </cell>
          <cell r="B108" t="str">
            <v>IT013IT-Compass-REV-PP-CIONL</v>
          </cell>
          <cell r="C108" t="str">
            <v>IT013</v>
          </cell>
          <cell r="D108" t="str">
            <v>PP</v>
          </cell>
          <cell r="E108" t="str">
            <v>ONL</v>
          </cell>
          <cell r="F108">
            <v>18601.178536585368</v>
          </cell>
        </row>
        <row r="109">
          <cell r="A109" t="str">
            <v>IT014PPDCCURRENT_YEARYTD_Q1</v>
          </cell>
          <cell r="B109" t="str">
            <v>IT014IT-Consel-CLA-PP-CIDC</v>
          </cell>
          <cell r="C109" t="str">
            <v>IT014</v>
          </cell>
          <cell r="D109" t="str">
            <v>PP</v>
          </cell>
          <cell r="E109" t="str">
            <v>DC</v>
          </cell>
          <cell r="F109">
            <v>0</v>
          </cell>
        </row>
        <row r="110">
          <cell r="A110" t="str">
            <v>IT014PPIU/GAPEWCURRENT_YEARYTD_Q1</v>
          </cell>
          <cell r="B110" t="str">
            <v>IT014IT-Consel-CLA-PP-CIIU/GAPEW</v>
          </cell>
          <cell r="C110" t="str">
            <v>IT014</v>
          </cell>
          <cell r="D110" t="str">
            <v>PP</v>
          </cell>
          <cell r="E110" t="str">
            <v>IU/GAPEW</v>
          </cell>
          <cell r="F110">
            <v>72429.287981992456</v>
          </cell>
        </row>
        <row r="111">
          <cell r="A111" t="str">
            <v>IT014PPMGCURRENT_YEARYTD_Q1</v>
          </cell>
          <cell r="B111" t="str">
            <v>IT014IT-Consel-CLA-PP-CIMG</v>
          </cell>
          <cell r="C111" t="str">
            <v>IT014</v>
          </cell>
          <cell r="D111" t="str">
            <v>PP</v>
          </cell>
          <cell r="E111" t="str">
            <v>MG</v>
          </cell>
          <cell r="F111">
            <v>1872.580476878049</v>
          </cell>
        </row>
        <row r="112">
          <cell r="A112" t="str">
            <v>IT014PPONLCURRENT_YEARYTD_Q1</v>
          </cell>
          <cell r="B112" t="str">
            <v>IT014IT-Consel-CLA-PP-CIONL</v>
          </cell>
          <cell r="C112" t="str">
            <v>IT014</v>
          </cell>
          <cell r="D112" t="str">
            <v>PP</v>
          </cell>
          <cell r="E112" t="str">
            <v>ONL</v>
          </cell>
          <cell r="F112">
            <v>10174.798476487806</v>
          </cell>
        </row>
        <row r="113">
          <cell r="A113" t="str">
            <v>IT014SPDCCURRENT_YEARYTD_Q1</v>
          </cell>
          <cell r="B113" t="str">
            <v>IT014IT-Consel-CLA-SP-CIDC</v>
          </cell>
          <cell r="C113" t="str">
            <v>IT014</v>
          </cell>
          <cell r="D113" t="str">
            <v>SP</v>
          </cell>
          <cell r="E113" t="str">
            <v>DC</v>
          </cell>
          <cell r="F113">
            <v>0</v>
          </cell>
        </row>
        <row r="114">
          <cell r="A114" t="str">
            <v>IT014SPIU/GAPEWCURRENT_YEARYTD_Q1</v>
          </cell>
          <cell r="B114" t="str">
            <v>IT014IT-Consel-CLA-SP-CIIU/GAPEW</v>
          </cell>
          <cell r="C114" t="str">
            <v>IT014</v>
          </cell>
          <cell r="D114" t="str">
            <v>SP</v>
          </cell>
          <cell r="E114" t="str">
            <v>IU/GAPEW</v>
          </cell>
          <cell r="F114">
            <v>301503.80078502832</v>
          </cell>
        </row>
        <row r="115">
          <cell r="A115" t="str">
            <v>IT014SPMGCURRENT_YEARYTD_Q1</v>
          </cell>
          <cell r="B115" t="str">
            <v>IT014IT-Consel-CLA-SP-CIMG</v>
          </cell>
          <cell r="C115" t="str">
            <v>IT014</v>
          </cell>
          <cell r="D115" t="str">
            <v>SP</v>
          </cell>
          <cell r="E115" t="str">
            <v>MG</v>
          </cell>
          <cell r="F115">
            <v>26392.520534634146</v>
          </cell>
        </row>
        <row r="116">
          <cell r="A116" t="str">
            <v>IT014SPONLCURRENT_YEARYTD_Q1</v>
          </cell>
          <cell r="B116" t="str">
            <v>IT014IT-Consel-CLA-SP-CIONL</v>
          </cell>
          <cell r="C116" t="str">
            <v>IT014</v>
          </cell>
          <cell r="D116" t="str">
            <v>SP</v>
          </cell>
          <cell r="E116" t="str">
            <v>ONL</v>
          </cell>
          <cell r="F116">
            <v>218621.51858941466</v>
          </cell>
        </row>
        <row r="117">
          <cell r="A117" t="str">
            <v>IT017PPDCCURRENT_YEARYTD_Q1</v>
          </cell>
          <cell r="B117" t="str">
            <v>IT017IT-MICOS-IMM-PP-CIDC</v>
          </cell>
          <cell r="C117" t="str">
            <v>IT017</v>
          </cell>
          <cell r="D117" t="str">
            <v>PP</v>
          </cell>
          <cell r="E117" t="str">
            <v>DC</v>
          </cell>
          <cell r="F117">
            <v>0</v>
          </cell>
        </row>
        <row r="118">
          <cell r="A118" t="str">
            <v>IT045PPMGCURRENT_YEARYTD_Q1</v>
          </cell>
          <cell r="B118" t="str">
            <v>IT045IT-AgosNR-Rev-PP-CIMG</v>
          </cell>
          <cell r="C118" t="str">
            <v>IT045</v>
          </cell>
          <cell r="D118" t="str">
            <v>PP</v>
          </cell>
          <cell r="E118" t="str">
            <v>MG</v>
          </cell>
        </row>
        <row r="119">
          <cell r="A119" t="str">
            <v>IT045PPONLCURRENT_YEARYTD_Q1</v>
          </cell>
          <cell r="B119" t="str">
            <v>IT045IT-AgosNR-Rev-PP-CIONL</v>
          </cell>
          <cell r="C119" t="str">
            <v>IT045</v>
          </cell>
          <cell r="D119" t="str">
            <v>PP</v>
          </cell>
          <cell r="E119" t="str">
            <v>ONL</v>
          </cell>
        </row>
        <row r="120">
          <cell r="A120" t="str">
            <v>IT048SPDCCURRENT_YEARYTD_Q1</v>
          </cell>
          <cell r="B120" t="str">
            <v>IT048IT-Azzoaglio-CLA-SP-CIDC</v>
          </cell>
          <cell r="C120" t="str">
            <v>IT048</v>
          </cell>
          <cell r="D120" t="str">
            <v>SP</v>
          </cell>
          <cell r="E120" t="str">
            <v>DC</v>
          </cell>
          <cell r="F120">
            <v>0</v>
          </cell>
        </row>
        <row r="121">
          <cell r="A121" t="str">
            <v>IT048SPIU/GAPEWCURRENT_YEARYTD_Q1</v>
          </cell>
          <cell r="B121" t="str">
            <v>IT048IT-Azzoaglio-CLA-SP-CIIU/GAPEW</v>
          </cell>
          <cell r="C121" t="str">
            <v>IT048</v>
          </cell>
          <cell r="D121" t="str">
            <v>SP</v>
          </cell>
          <cell r="E121" t="str">
            <v>IU/GAPEW</v>
          </cell>
          <cell r="F121">
            <v>15334.268392076488</v>
          </cell>
        </row>
        <row r="122">
          <cell r="A122" t="str">
            <v>IT048SPMGCURRENT_YEARYTD_Q1</v>
          </cell>
          <cell r="B122" t="str">
            <v>IT048IT-Azzoaglio-CLA-SP-CIMG</v>
          </cell>
          <cell r="C122" t="str">
            <v>IT048</v>
          </cell>
          <cell r="D122" t="str">
            <v>SP</v>
          </cell>
          <cell r="E122" t="str">
            <v>MG</v>
          </cell>
          <cell r="F122">
            <v>463.64411785521958</v>
          </cell>
        </row>
        <row r="123">
          <cell r="A123" t="str">
            <v>IT048SPONLCURRENT_YEARYTD_Q1</v>
          </cell>
          <cell r="B123" t="str">
            <v>IT048IT-Azzoaglio-CLA-SP-CIONL</v>
          </cell>
          <cell r="C123" t="str">
            <v>IT048</v>
          </cell>
          <cell r="D123" t="str">
            <v>SP</v>
          </cell>
          <cell r="E123" t="str">
            <v>ONL</v>
          </cell>
          <cell r="F123">
            <v>2103.40478177561</v>
          </cell>
        </row>
        <row r="124">
          <cell r="A124" t="str">
            <v>IT049SPDCCURRENT_YEARYTD_Q1</v>
          </cell>
          <cell r="B124" t="str">
            <v>IT049IT-BPM-CLA-SP-CIDC</v>
          </cell>
          <cell r="C124" t="str">
            <v>IT049</v>
          </cell>
          <cell r="D124" t="str">
            <v>SP</v>
          </cell>
          <cell r="E124" t="str">
            <v>DC</v>
          </cell>
          <cell r="F124">
            <v>0</v>
          </cell>
        </row>
        <row r="125">
          <cell r="A125" t="str">
            <v>IT049SPIU/GAPEWCURRENT_YEARYTD_Q1</v>
          </cell>
          <cell r="B125" t="str">
            <v>IT049IT-BPM-CLA-SP-CIIU/GAPEW</v>
          </cell>
          <cell r="C125" t="str">
            <v>IT049</v>
          </cell>
          <cell r="D125" t="str">
            <v>SP</v>
          </cell>
          <cell r="E125" t="str">
            <v>IU/GAPEW</v>
          </cell>
          <cell r="F125">
            <v>13320.351219512197</v>
          </cell>
        </row>
        <row r="126">
          <cell r="A126" t="str">
            <v>IT049SPMGCURRENT_YEARYTD_Q1</v>
          </cell>
          <cell r="B126" t="str">
            <v>IT049IT-BPM-CLA-SP-CIMG</v>
          </cell>
          <cell r="C126" t="str">
            <v>IT049</v>
          </cell>
          <cell r="D126" t="str">
            <v>SP</v>
          </cell>
          <cell r="E126" t="str">
            <v>MG</v>
          </cell>
          <cell r="F126">
            <v>1182.310243902439</v>
          </cell>
        </row>
        <row r="127">
          <cell r="A127" t="str">
            <v>IT049SPONLCURRENT_YEARYTD_Q1</v>
          </cell>
          <cell r="B127" t="str">
            <v>IT049IT-BPM-CLA-SP-CIONL</v>
          </cell>
          <cell r="C127" t="str">
            <v>IT049</v>
          </cell>
          <cell r="D127" t="str">
            <v>SP</v>
          </cell>
          <cell r="E127" t="str">
            <v>ONL</v>
          </cell>
          <cell r="F127">
            <v>2707.0946341463418</v>
          </cell>
        </row>
        <row r="128">
          <cell r="A128" t="str">
            <v>IT050PPDCCURRENT_YEARYTD_Q1</v>
          </cell>
          <cell r="B128" t="str">
            <v>IT050IT-Barclays-CLT-PP-CIDC</v>
          </cell>
          <cell r="C128" t="str">
            <v>IT050</v>
          </cell>
          <cell r="D128" t="str">
            <v>PP</v>
          </cell>
          <cell r="E128" t="str">
            <v>DC</v>
          </cell>
          <cell r="F128">
            <v>0</v>
          </cell>
        </row>
        <row r="129">
          <cell r="A129" t="str">
            <v>IT050PPIU/GAPEWCURRENT_YEARYTD_Q1</v>
          </cell>
          <cell r="B129" t="str">
            <v>IT050IT-Barclays-CLT-PP-CIIU/GAPEW</v>
          </cell>
          <cell r="C129" t="str">
            <v>IT050</v>
          </cell>
          <cell r="D129" t="str">
            <v>PP</v>
          </cell>
          <cell r="E129" t="str">
            <v>IU/GAPEW</v>
          </cell>
          <cell r="F129">
            <v>0</v>
          </cell>
        </row>
        <row r="130">
          <cell r="A130" t="str">
            <v>IT050PPMGCURRENT_YEARYTD_Q1</v>
          </cell>
          <cell r="B130" t="str">
            <v>IT050IT-Barclays-CLT-PP-CIMG</v>
          </cell>
          <cell r="C130" t="str">
            <v>IT050</v>
          </cell>
          <cell r="D130" t="str">
            <v>PP</v>
          </cell>
          <cell r="E130" t="str">
            <v>MG</v>
          </cell>
          <cell r="F130">
            <v>0</v>
          </cell>
        </row>
        <row r="131">
          <cell r="A131" t="str">
            <v>IT050PPONLCURRENT_YEARYTD_Q1</v>
          </cell>
          <cell r="B131" t="str">
            <v>IT050IT-Barclays-CLT-PP-CIONL</v>
          </cell>
          <cell r="C131" t="str">
            <v>IT050</v>
          </cell>
          <cell r="D131" t="str">
            <v>PP</v>
          </cell>
          <cell r="E131" t="str">
            <v>ONL</v>
          </cell>
          <cell r="F131">
            <v>0</v>
          </cell>
        </row>
        <row r="132">
          <cell r="A132" t="str">
            <v>IT051SPDCCURRENT_YEARYTD_Q1</v>
          </cell>
          <cell r="B132" t="str">
            <v>IT051IT-BNL-CLA-SP-CIDC</v>
          </cell>
          <cell r="C132" t="str">
            <v>IT051</v>
          </cell>
          <cell r="D132" t="str">
            <v>SP</v>
          </cell>
          <cell r="E132" t="str">
            <v>DC</v>
          </cell>
          <cell r="F132">
            <v>0</v>
          </cell>
        </row>
        <row r="133">
          <cell r="A133" t="str">
            <v>IT051SPIU/GAPEWCURRENT_YEARYTD_Q1</v>
          </cell>
          <cell r="B133" t="str">
            <v>IT051IT-BNL-CLA-SP-CIIU/GAPEW</v>
          </cell>
          <cell r="C133" t="str">
            <v>IT051</v>
          </cell>
          <cell r="D133" t="str">
            <v>SP</v>
          </cell>
          <cell r="E133" t="str">
            <v>IU/GAPEW</v>
          </cell>
          <cell r="F133">
            <v>2371568.7921951222</v>
          </cell>
        </row>
        <row r="134">
          <cell r="A134" t="str">
            <v>IT051SPMGCURRENT_YEARYTD_Q1</v>
          </cell>
          <cell r="B134" t="str">
            <v>IT051IT-BNL-CLA-SP-CIMG</v>
          </cell>
          <cell r="C134" t="str">
            <v>IT051</v>
          </cell>
          <cell r="D134" t="str">
            <v>SP</v>
          </cell>
          <cell r="E134" t="str">
            <v>MG</v>
          </cell>
          <cell r="F134">
            <v>553366.05151219526</v>
          </cell>
        </row>
        <row r="135">
          <cell r="A135" t="str">
            <v>IT051SPONLCURRENT_YEARYTD_Q1</v>
          </cell>
          <cell r="B135" t="str">
            <v>IT051IT-BNL-CLA-SP-CIONL</v>
          </cell>
          <cell r="C135" t="str">
            <v>IT051</v>
          </cell>
          <cell r="D135" t="str">
            <v>SP</v>
          </cell>
          <cell r="E135" t="str">
            <v>ONL</v>
          </cell>
          <cell r="F135">
            <v>1027679.8099512197</v>
          </cell>
        </row>
        <row r="136">
          <cell r="A136" t="str">
            <v>IT052SPDCCURRENT_YEARYTD_Q1</v>
          </cell>
          <cell r="B136" t="str">
            <v>IT052IT-BcaSella-CLA-SP-CIDC</v>
          </cell>
          <cell r="C136" t="str">
            <v>IT052</v>
          </cell>
          <cell r="D136" t="str">
            <v>SP</v>
          </cell>
          <cell r="E136" t="str">
            <v>DC</v>
          </cell>
          <cell r="F136">
            <v>0</v>
          </cell>
        </row>
        <row r="137">
          <cell r="A137" t="str">
            <v>IT052SPIU/GAPEWCURRENT_YEARYTD_Q1</v>
          </cell>
          <cell r="B137" t="str">
            <v>IT052IT-BcaSella-CLA-SP-CIIU/GAPEW</v>
          </cell>
          <cell r="C137" t="str">
            <v>IT052</v>
          </cell>
          <cell r="D137" t="str">
            <v>SP</v>
          </cell>
          <cell r="E137" t="str">
            <v>IU/GAPEW</v>
          </cell>
          <cell r="F137">
            <v>244928.48357859958</v>
          </cell>
        </row>
        <row r="138">
          <cell r="A138" t="str">
            <v>IT052SPMGCURRENT_YEARYTD_Q1</v>
          </cell>
          <cell r="B138" t="str">
            <v>IT052IT-BcaSella-CLA-SP-CIMG</v>
          </cell>
          <cell r="C138" t="str">
            <v>IT052</v>
          </cell>
          <cell r="D138" t="str">
            <v>SP</v>
          </cell>
          <cell r="E138" t="str">
            <v>MG</v>
          </cell>
          <cell r="F138">
            <v>33542.724496954754</v>
          </cell>
        </row>
        <row r="139">
          <cell r="A139" t="str">
            <v>IT052SPONLCURRENT_YEARYTD_Q1</v>
          </cell>
          <cell r="B139" t="str">
            <v>IT052IT-BcaSella-CLA-SP-CIONL</v>
          </cell>
          <cell r="C139" t="str">
            <v>IT052</v>
          </cell>
          <cell r="D139" t="str">
            <v>SP</v>
          </cell>
          <cell r="E139" t="str">
            <v>ONL</v>
          </cell>
          <cell r="F139">
            <v>72027.480502865219</v>
          </cell>
        </row>
        <row r="140">
          <cell r="A140" t="str">
            <v>IT054SPDCCURRENT_YEARYTD_Q1</v>
          </cell>
          <cell r="B140" t="str">
            <v>IT054IT-Compass TLMKG-CLT-SP-CIDC</v>
          </cell>
          <cell r="C140" t="str">
            <v>IT054</v>
          </cell>
          <cell r="D140" t="str">
            <v>SP</v>
          </cell>
          <cell r="E140" t="str">
            <v>DC</v>
          </cell>
          <cell r="F140">
            <v>0</v>
          </cell>
        </row>
        <row r="141">
          <cell r="A141" t="str">
            <v>IT054SPIU/GAPEWCURRENT_YEARYTD_Q1</v>
          </cell>
          <cell r="B141" t="str">
            <v>IT054IT-Compass TLMKG-CLT-SP-CIIU/GAPEW</v>
          </cell>
          <cell r="C141" t="str">
            <v>IT054</v>
          </cell>
          <cell r="D141" t="str">
            <v>SP</v>
          </cell>
          <cell r="E141" t="str">
            <v>IU/GAPEW</v>
          </cell>
          <cell r="F141">
            <v>22288.894746829275</v>
          </cell>
        </row>
        <row r="142">
          <cell r="A142" t="str">
            <v>IT054SPMGCURRENT_YEARYTD_Q1</v>
          </cell>
          <cell r="B142" t="str">
            <v>IT054IT-Compass TLMKG-CLT-SP-CIMG</v>
          </cell>
          <cell r="C142" t="str">
            <v>IT054</v>
          </cell>
          <cell r="D142" t="str">
            <v>SP</v>
          </cell>
          <cell r="E142" t="str">
            <v>MG</v>
          </cell>
          <cell r="F142">
            <v>2588.0451406829261</v>
          </cell>
        </row>
        <row r="143">
          <cell r="A143" t="str">
            <v>IT054SPONLCURRENT_YEARYTD_Q1</v>
          </cell>
          <cell r="B143" t="str">
            <v>IT054IT-Compass TLMKG-CLT-SP-CIONL</v>
          </cell>
          <cell r="C143" t="str">
            <v>IT054</v>
          </cell>
          <cell r="D143" t="str">
            <v>SP</v>
          </cell>
          <cell r="E143" t="str">
            <v>ONL</v>
          </cell>
          <cell r="F143">
            <v>7684.1297710243925</v>
          </cell>
        </row>
        <row r="144">
          <cell r="A144" t="str">
            <v>IT058SPDCCURRENT_YEARYTD_Q1</v>
          </cell>
          <cell r="B144" t="str">
            <v>IT058IT-Delta-CLA-SP-CIDC</v>
          </cell>
          <cell r="C144" t="str">
            <v>IT058</v>
          </cell>
          <cell r="D144" t="str">
            <v>SP</v>
          </cell>
          <cell r="E144" t="str">
            <v>DC</v>
          </cell>
          <cell r="F144">
            <v>0</v>
          </cell>
        </row>
        <row r="145">
          <cell r="A145" t="str">
            <v>IT058SPIU/GAPEWCURRENT_YEARYTD_Q1</v>
          </cell>
          <cell r="B145" t="str">
            <v>IT058IT-Delta-CLA-SP-CIIU/GAPEW</v>
          </cell>
          <cell r="C145" t="str">
            <v>IT058</v>
          </cell>
          <cell r="D145" t="str">
            <v>SP</v>
          </cell>
          <cell r="E145" t="str">
            <v>IU/GAPEW</v>
          </cell>
          <cell r="F145">
            <v>314960.93420878047</v>
          </cell>
        </row>
        <row r="146">
          <cell r="A146" t="str">
            <v>IT058SPMGCURRENT_YEARYTD_Q1</v>
          </cell>
          <cell r="B146" t="str">
            <v>IT058IT-Delta-CLA-SP-CIMG</v>
          </cell>
          <cell r="C146" t="str">
            <v>IT058</v>
          </cell>
          <cell r="D146" t="str">
            <v>SP</v>
          </cell>
          <cell r="E146" t="str">
            <v>MG</v>
          </cell>
          <cell r="F146">
            <v>52874.566995121953</v>
          </cell>
        </row>
        <row r="147">
          <cell r="A147" t="str">
            <v>IT058SPONLCURRENT_YEARYTD_Q1</v>
          </cell>
          <cell r="B147" t="str">
            <v>IT058IT-Delta-CLA-SP-CIONL</v>
          </cell>
          <cell r="C147" t="str">
            <v>IT058</v>
          </cell>
          <cell r="D147" t="str">
            <v>SP</v>
          </cell>
          <cell r="E147" t="str">
            <v>ONL</v>
          </cell>
          <cell r="F147">
            <v>40462.313430243907</v>
          </cell>
        </row>
        <row r="148">
          <cell r="A148" t="str">
            <v>IT059S1DCCURRENT_YEARYTD_Q1</v>
          </cell>
          <cell r="B148" t="str">
            <v>IT059IT-Sava-CLA-S1-CIDC</v>
          </cell>
          <cell r="C148" t="str">
            <v>IT059</v>
          </cell>
          <cell r="D148" t="str">
            <v>S1</v>
          </cell>
          <cell r="E148" t="str">
            <v>DC</v>
          </cell>
          <cell r="F148">
            <v>0</v>
          </cell>
        </row>
        <row r="149">
          <cell r="A149" t="str">
            <v>IT059S1IU/GAPEWCURRENT_YEARYTD_Q1</v>
          </cell>
          <cell r="B149" t="str">
            <v>IT059IT-Sava-CLA-S1-CIIU/GAPEW</v>
          </cell>
          <cell r="C149" t="str">
            <v>IT059</v>
          </cell>
          <cell r="D149" t="str">
            <v>S1</v>
          </cell>
          <cell r="E149" t="str">
            <v>IU/GAPEW</v>
          </cell>
          <cell r="F149">
            <v>249748.33990048786</v>
          </cell>
        </row>
        <row r="150">
          <cell r="A150" t="str">
            <v>IT059S1MGCURRENT_YEARYTD_Q1</v>
          </cell>
          <cell r="B150" t="str">
            <v>IT059IT-Sava-CLA-S1-CIMG</v>
          </cell>
          <cell r="C150" t="str">
            <v>IT059</v>
          </cell>
          <cell r="D150" t="str">
            <v>S1</v>
          </cell>
          <cell r="E150" t="str">
            <v>MG</v>
          </cell>
          <cell r="F150">
            <v>54509.325219512204</v>
          </cell>
        </row>
        <row r="151">
          <cell r="A151" t="str">
            <v>IT059S1ONLCURRENT_YEARYTD_Q1</v>
          </cell>
          <cell r="B151" t="str">
            <v>IT059IT-Sava-CLA-S1-CIONL</v>
          </cell>
          <cell r="C151" t="str">
            <v>IT059</v>
          </cell>
          <cell r="D151" t="str">
            <v>S1</v>
          </cell>
          <cell r="E151" t="str">
            <v>ONL</v>
          </cell>
          <cell r="F151">
            <v>78263.915367804875</v>
          </cell>
        </row>
        <row r="152">
          <cell r="A152" t="str">
            <v>IT030PPDCCURRENT_YEARYTD_Q1</v>
          </cell>
          <cell r="B152" t="str">
            <v>IT030IT-BcaSella-CLA-PP-CIDC</v>
          </cell>
          <cell r="C152" t="str">
            <v>IT030</v>
          </cell>
          <cell r="D152" t="str">
            <v>PP</v>
          </cell>
          <cell r="E152" t="str">
            <v>DC</v>
          </cell>
          <cell r="F152">
            <v>0</v>
          </cell>
        </row>
        <row r="153">
          <cell r="A153" t="str">
            <v>IT030PPIU/GAPEWCURRENT_YEARYTD_Q1</v>
          </cell>
          <cell r="B153" t="str">
            <v>IT030IT-BcaSella-CLA-PP-CIIU/GAPEW</v>
          </cell>
          <cell r="C153" t="str">
            <v>IT030</v>
          </cell>
          <cell r="D153" t="str">
            <v>PP</v>
          </cell>
          <cell r="E153" t="str">
            <v>IU/GAPEW</v>
          </cell>
          <cell r="F153">
            <v>286.47902439024386</v>
          </cell>
        </row>
        <row r="154">
          <cell r="A154" t="str">
            <v>IT030PPMGCURRENT_YEARYTD_Q1</v>
          </cell>
          <cell r="B154" t="str">
            <v>IT030IT-BcaSella-CLA-PP-CIMG</v>
          </cell>
          <cell r="C154" t="str">
            <v>IT030</v>
          </cell>
          <cell r="D154" t="str">
            <v>PP</v>
          </cell>
          <cell r="E154" t="str">
            <v>MG</v>
          </cell>
          <cell r="F154">
            <v>35.09463414634147</v>
          </cell>
        </row>
        <row r="155">
          <cell r="A155" t="str">
            <v>IT030PPONLCURRENT_YEARYTD_Q1</v>
          </cell>
          <cell r="B155" t="str">
            <v>IT030IT-BcaSella-CLA-PP-CIONL</v>
          </cell>
          <cell r="C155" t="str">
            <v>IT030</v>
          </cell>
          <cell r="D155" t="str">
            <v>PP</v>
          </cell>
          <cell r="E155" t="str">
            <v>ONL</v>
          </cell>
          <cell r="F155">
            <v>59.889756097560984</v>
          </cell>
        </row>
        <row r="156">
          <cell r="A156" t="str">
            <v>IT038PPDCCURRENT_YEARYTD_Q1</v>
          </cell>
          <cell r="B156" t="str">
            <v>IT038IT-Findom-CLT-PP-CIDC</v>
          </cell>
          <cell r="C156" t="str">
            <v>IT038</v>
          </cell>
          <cell r="D156" t="str">
            <v>PP</v>
          </cell>
          <cell r="E156" t="str">
            <v>DC</v>
          </cell>
          <cell r="F156">
            <v>0</v>
          </cell>
        </row>
        <row r="157">
          <cell r="A157" t="str">
            <v>IT038PPIU/GAPEWCURRENT_YEARYTD_Q1</v>
          </cell>
          <cell r="B157" t="str">
            <v>IT038IT-Findom-CLT-PP-CIIU/GAPEW</v>
          </cell>
          <cell r="C157" t="str">
            <v>IT038</v>
          </cell>
          <cell r="D157" t="str">
            <v>PP</v>
          </cell>
          <cell r="E157" t="str">
            <v>IU/GAPEW</v>
          </cell>
          <cell r="F157">
            <v>1783.8172842731708</v>
          </cell>
        </row>
        <row r="158">
          <cell r="A158" t="str">
            <v>IT038PPMGCURRENT_YEARYTD_Q1</v>
          </cell>
          <cell r="B158" t="str">
            <v>IT038IT-Findom-CLT-PP-CIMG</v>
          </cell>
          <cell r="C158" t="str">
            <v>IT038</v>
          </cell>
          <cell r="D158" t="str">
            <v>PP</v>
          </cell>
          <cell r="E158" t="str">
            <v>MG</v>
          </cell>
          <cell r="F158">
            <v>62.976186234146354</v>
          </cell>
        </row>
        <row r="159">
          <cell r="A159" t="str">
            <v>IT038PPONLCURRENT_YEARYTD_Q1</v>
          </cell>
          <cell r="B159" t="str">
            <v>IT038IT-Findom-CLT-PP-CIONL</v>
          </cell>
          <cell r="C159" t="str">
            <v>IT038</v>
          </cell>
          <cell r="D159" t="str">
            <v>PP</v>
          </cell>
          <cell r="E159" t="str">
            <v>ONL</v>
          </cell>
          <cell r="F159">
            <v>750.34633437073182</v>
          </cell>
        </row>
        <row r="160">
          <cell r="A160" t="str">
            <v>IT039SPDCCURRENT_YEARYTD_Q1</v>
          </cell>
          <cell r="B160" t="str">
            <v>IT039IT-GMAC TLM-CLT-SP-CIDC</v>
          </cell>
          <cell r="C160" t="str">
            <v>IT039</v>
          </cell>
          <cell r="D160" t="str">
            <v>SP</v>
          </cell>
          <cell r="E160" t="str">
            <v>DC</v>
          </cell>
        </row>
        <row r="161">
          <cell r="A161" t="str">
            <v>IT039SPIU/GAPEWCURRENT_YEARYTD_Q1</v>
          </cell>
          <cell r="B161" t="str">
            <v>IT039IT-GMAC TLM-CLT-SP-CIIU/GAPEW</v>
          </cell>
          <cell r="C161" t="str">
            <v>IT039</v>
          </cell>
          <cell r="D161" t="str">
            <v>SP</v>
          </cell>
          <cell r="E161" t="str">
            <v>IU/GAPEW</v>
          </cell>
          <cell r="F161">
            <v>433977.34361424384</v>
          </cell>
        </row>
        <row r="162">
          <cell r="A162" t="str">
            <v>IT039SPMGCURRENT_YEARYTD_Q1</v>
          </cell>
          <cell r="B162" t="str">
            <v>IT039IT-GMAC TLM-CLT-SP-CIMG</v>
          </cell>
          <cell r="C162" t="str">
            <v>IT039</v>
          </cell>
          <cell r="D162" t="str">
            <v>SP</v>
          </cell>
          <cell r="E162" t="str">
            <v>MG</v>
          </cell>
          <cell r="F162">
            <v>36837.611725395123</v>
          </cell>
        </row>
        <row r="163">
          <cell r="A163" t="str">
            <v>IT039SPONLCURRENT_YEARYTD_Q1</v>
          </cell>
          <cell r="B163" t="str">
            <v>IT039IT-GMAC TLM-CLT-SP-CIONL</v>
          </cell>
          <cell r="C163" t="str">
            <v>IT039</v>
          </cell>
          <cell r="D163" t="str">
            <v>SP</v>
          </cell>
          <cell r="E163" t="str">
            <v>ONL</v>
          </cell>
          <cell r="F163">
            <v>33809.862816458539</v>
          </cell>
        </row>
        <row r="164">
          <cell r="A164" t="str">
            <v>IT017PPDCCURRENT_YEARYTD_Q1</v>
          </cell>
          <cell r="B164" t="str">
            <v>IT017IT-Micos-CLT-PP-CIDC</v>
          </cell>
          <cell r="C164" t="str">
            <v>IT017</v>
          </cell>
          <cell r="D164" t="str">
            <v>PP</v>
          </cell>
          <cell r="E164" t="str">
            <v>DC</v>
          </cell>
          <cell r="F164">
            <v>0</v>
          </cell>
        </row>
        <row r="165">
          <cell r="A165" t="str">
            <v>IT017PPIU/GAPEWCURRENT_YEARYTD_Q1</v>
          </cell>
          <cell r="B165" t="str">
            <v>IT017IT-Micos-CLT-PP-CIIU/GAPEW</v>
          </cell>
          <cell r="C165" t="str">
            <v>IT017</v>
          </cell>
          <cell r="D165" t="str">
            <v>PP</v>
          </cell>
          <cell r="E165" t="str">
            <v>IU/GAPEW</v>
          </cell>
          <cell r="F165">
            <v>42877.953658536593</v>
          </cell>
        </row>
        <row r="166">
          <cell r="A166" t="str">
            <v>IT017PPMGCURRENT_YEARYTD_Q1</v>
          </cell>
          <cell r="B166" t="str">
            <v>IT017IT-Micos-CLT-PP-CIMG</v>
          </cell>
          <cell r="C166" t="str">
            <v>IT017</v>
          </cell>
          <cell r="D166" t="str">
            <v>PP</v>
          </cell>
          <cell r="E166" t="str">
            <v>MG</v>
          </cell>
          <cell r="F166">
            <v>9719.0028292682946</v>
          </cell>
        </row>
        <row r="167">
          <cell r="A167" t="str">
            <v>IT017PPONLCURRENT_YEARYTD_Q1</v>
          </cell>
          <cell r="B167" t="str">
            <v>IT017IT-Micos-CLT-PP-CIONL</v>
          </cell>
          <cell r="C167" t="str">
            <v>IT017</v>
          </cell>
          <cell r="D167" t="str">
            <v>PP</v>
          </cell>
          <cell r="E167" t="str">
            <v>ONL</v>
          </cell>
          <cell r="F167">
            <v>4573.6483902439031</v>
          </cell>
        </row>
        <row r="168">
          <cell r="A168" t="str">
            <v>IT026SPDCCURRENT_YEARYTD_Q1</v>
          </cell>
          <cell r="B168" t="str">
            <v>IT026IT-OPEL LR-CLT-SP-CIDC</v>
          </cell>
          <cell r="C168" t="str">
            <v>IT026</v>
          </cell>
          <cell r="D168" t="str">
            <v>SP</v>
          </cell>
          <cell r="E168" t="str">
            <v>DC</v>
          </cell>
        </row>
        <row r="169">
          <cell r="A169" t="str">
            <v>IT026SPIU/GAPEWCURRENT_YEARYTD_Q1</v>
          </cell>
          <cell r="B169" t="str">
            <v>IT026IT-OPEL LR-CLT-SP-CIIU/GAPEW</v>
          </cell>
          <cell r="C169" t="str">
            <v>IT026</v>
          </cell>
          <cell r="D169" t="str">
            <v>SP</v>
          </cell>
          <cell r="E169" t="str">
            <v>IU/GAPEW</v>
          </cell>
          <cell r="F169">
            <v>92055.727835051555</v>
          </cell>
        </row>
        <row r="170">
          <cell r="A170" t="str">
            <v>IT026SPMGCURRENT_YEARYTD_Q1</v>
          </cell>
          <cell r="B170" t="str">
            <v>IT026IT-OPEL LR-CLT-SP-CIMG</v>
          </cell>
          <cell r="C170" t="str">
            <v>IT026</v>
          </cell>
          <cell r="D170" t="str">
            <v>SP</v>
          </cell>
          <cell r="E170" t="str">
            <v>MG</v>
          </cell>
        </row>
        <row r="171">
          <cell r="A171" t="str">
            <v>IT026SPONLCURRENT_YEARYTD_Q1</v>
          </cell>
          <cell r="B171" t="str">
            <v>IT026IT-OPEL LR-CLT-SP-CIONL</v>
          </cell>
          <cell r="C171" t="str">
            <v>IT026</v>
          </cell>
          <cell r="D171" t="str">
            <v>SP</v>
          </cell>
          <cell r="E171" t="str">
            <v>ONL</v>
          </cell>
        </row>
        <row r="172">
          <cell r="A172" t="str">
            <v>IT070SPDCCURRENT_YEARYTD_Q1</v>
          </cell>
          <cell r="B172" t="str">
            <v>IT070IT-OPEL NR-CLT-SP-CIDC</v>
          </cell>
          <cell r="C172" t="str">
            <v>IT070</v>
          </cell>
          <cell r="D172" t="str">
            <v>SP</v>
          </cell>
          <cell r="E172" t="str">
            <v>DC</v>
          </cell>
        </row>
        <row r="173">
          <cell r="A173" t="str">
            <v>IT070SPIU/GAPEWCURRENT_YEARYTD_Q1</v>
          </cell>
          <cell r="B173" t="str">
            <v>IT070IT-OPEL NR-CLT-SP-CIIU/GAPEW</v>
          </cell>
          <cell r="C173" t="str">
            <v>IT070</v>
          </cell>
          <cell r="D173" t="str">
            <v>SP</v>
          </cell>
          <cell r="E173" t="str">
            <v>IU/GAPEW</v>
          </cell>
          <cell r="F173">
            <v>18820.881121737926</v>
          </cell>
        </row>
        <row r="174">
          <cell r="A174" t="str">
            <v>IT070SPMGCURRENT_YEARYTD_Q1</v>
          </cell>
          <cell r="B174" t="str">
            <v>IT070IT-OPEL NR-CLT-SP-CIMG</v>
          </cell>
          <cell r="C174" t="str">
            <v>IT070</v>
          </cell>
          <cell r="D174" t="str">
            <v>SP</v>
          </cell>
          <cell r="E174" t="str">
            <v>MG</v>
          </cell>
        </row>
        <row r="175">
          <cell r="A175" t="str">
            <v>IT070SPONLCURRENT_YEARYTD_Q1</v>
          </cell>
          <cell r="B175" t="str">
            <v>IT070IT-OPEL NR-CLT-SP-CIONL</v>
          </cell>
          <cell r="C175" t="str">
            <v>IT070</v>
          </cell>
          <cell r="D175" t="str">
            <v>SP</v>
          </cell>
          <cell r="E175" t="str">
            <v>ONL</v>
          </cell>
        </row>
        <row r="176">
          <cell r="A176" t="str">
            <v>IT021PPDCCURRENT_YEARYTD_Q1</v>
          </cell>
          <cell r="B176" t="str">
            <v>IT021IT-UCB vecchio-CLT-PP-CIDC</v>
          </cell>
          <cell r="C176" t="str">
            <v>IT021</v>
          </cell>
          <cell r="D176" t="str">
            <v>PP</v>
          </cell>
          <cell r="E176" t="str">
            <v>DC</v>
          </cell>
        </row>
        <row r="177">
          <cell r="A177" t="str">
            <v>IT021PPIU/GAPEWCURRENT_YEARYTD_Q1</v>
          </cell>
          <cell r="B177" t="str">
            <v>IT021IT-UCB vecchio-CLT-PP-CIIU/GAPEW</v>
          </cell>
          <cell r="C177" t="str">
            <v>IT021</v>
          </cell>
          <cell r="D177" t="str">
            <v>PP</v>
          </cell>
          <cell r="E177" t="str">
            <v>IU/GAPEW</v>
          </cell>
        </row>
        <row r="178">
          <cell r="A178" t="str">
            <v>IT021PPMGCURRENT_YEARYTD_Q1</v>
          </cell>
          <cell r="B178" t="str">
            <v>IT021IT-UCB vecchio-CLT-PP-CIMG</v>
          </cell>
          <cell r="C178" t="str">
            <v>IT021</v>
          </cell>
          <cell r="D178" t="str">
            <v>PP</v>
          </cell>
          <cell r="E178" t="str">
            <v>MG</v>
          </cell>
        </row>
        <row r="179">
          <cell r="A179" t="str">
            <v>IT021PPONLCURRENT_YEARYTD_Q1</v>
          </cell>
          <cell r="B179" t="str">
            <v>IT021IT-UCB vecchio-CLT-PP-CIONL</v>
          </cell>
          <cell r="C179" t="str">
            <v>IT021</v>
          </cell>
          <cell r="D179" t="str">
            <v>PP</v>
          </cell>
          <cell r="E179" t="str">
            <v>ONL</v>
          </cell>
          <cell r="F179">
            <v>41868.263414634144</v>
          </cell>
        </row>
      </sheetData>
      <sheetData sheetId="61"/>
      <sheetData sheetId="62"/>
      <sheetData sheetId="63"/>
      <sheetData sheetId="64"/>
      <sheetData sheetId="65"/>
      <sheetData sheetId="6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CONTROL"/>
      <sheetName val="Total h. Fin"/>
      <sheetName val="MF"/>
      <sheetName val="Total dir"/>
      <sheetName val="debut"/>
      <sheetName val="Begin"/>
      <sheetName val="ABN"/>
      <sheetName val="Adquiera"/>
      <sheetName val="Autopark"/>
      <sheetName val="AVCO"/>
      <sheetName val="Bancaja"/>
      <sheetName val="Bancomais"/>
      <sheetName val="Banco_Pastor"/>
      <sheetName val="Banesto"/>
      <sheetName val="Barclays"/>
      <sheetName val="BNP_Class_financial"/>
      <sheetName val="BPLG"/>
      <sheetName val="CA"/>
      <sheetName val="Caja_Duero"/>
      <sheetName val="Caixa_Catalunya"/>
      <sheetName val="Caixa_Galicia"/>
      <sheetName val="Caixa_Girona"/>
      <sheetName val="Caja_Inmaculada"/>
      <sheetName val="Caja_Canarias"/>
      <sheetName val="Caixa_Tarragona"/>
      <sheetName val="Caixa_Terrasa"/>
      <sheetName val="Carrefour"/>
      <sheetName val="Cetelem"/>
      <sheetName val="Esfinge"/>
      <sheetName val="Eurocredito"/>
      <sheetName val="Fracciona"/>
      <sheetName val="Gallego"/>
      <sheetName val="GECB"/>
      <sheetName val="GE_Money_Bank"/>
      <sheetName val="Many_cars"/>
      <sheetName val="Mercedes_Benz"/>
      <sheetName val="Multimarca_Avant"/>
      <sheetName val="Opel_Avant"/>
      <sheetName val="Pastor_SF"/>
      <sheetName val="PSA"/>
      <sheetName val="UCI_Vida"/>
      <sheetName val="UCI_ADE"/>
      <sheetName val="VW_Finance"/>
      <sheetName val="VW_Avant"/>
      <sheetName val="VW_Bank"/>
      <sheetName val="Vodafone"/>
      <sheetName val="fin"/>
      <sheetName val="End"/>
      <sheetName val="Modele"/>
      <sheetName val="T_ABN"/>
      <sheetName val="T_Adquiera"/>
      <sheetName val="T_Autopark"/>
      <sheetName val="T_AVCO"/>
      <sheetName val="T_Barclays"/>
      <sheetName val="T_Bancaja"/>
      <sheetName val="T_Bancomais"/>
      <sheetName val="T_Banco_Pastor"/>
      <sheetName val="T_Banesto"/>
      <sheetName val="T_BNP_Class_financial"/>
      <sheetName val="T_BPLG"/>
      <sheetName val="T_CA"/>
      <sheetName val="T_Caixa_Catalunya"/>
      <sheetName val="T_Caja_Duero"/>
      <sheetName val="T_Caixa_Galicia"/>
      <sheetName val="T_Caixa_Girona"/>
      <sheetName val="T_Caja_Inmaculada"/>
      <sheetName val="T_Caja_Canarias"/>
      <sheetName val="T_Caixa_Tarragona"/>
      <sheetName val="T_Caixa_Terrasa"/>
      <sheetName val="T_Carrefour"/>
      <sheetName val="T_Cetelem"/>
      <sheetName val="T_Eurocredito"/>
      <sheetName val="T_Esfinge"/>
      <sheetName val="T_fracciona"/>
      <sheetName val="T_Gallego"/>
      <sheetName val="T_GECB"/>
      <sheetName val="T_GE_money_bank"/>
      <sheetName val="T_Many_cars"/>
      <sheetName val="T_Mercedes_Benz"/>
      <sheetName val="T_Multimarca_Avant"/>
      <sheetName val="T_Opel_Avant"/>
      <sheetName val="T_Pastor_SF"/>
      <sheetName val="T_PSA"/>
      <sheetName val="T_UCI_vida"/>
      <sheetName val="T_UCI_ade"/>
      <sheetName val="T_VW_Avant"/>
      <sheetName val="T_VW_Finance"/>
      <sheetName val="T_VW_Bank"/>
      <sheetName val="T_Vodafone"/>
      <sheetName val="T_Modele"/>
      <sheetName val="Réas"/>
      <sheetName val="PI"/>
      <sheetName val="PPNA"/>
      <sheetName val="TABLAS"/>
      <sheetName val="SNM"/>
      <sheetName val="SINIESTROS"/>
      <sheetName val="rbns"/>
      <sheetName val="prov_partner"/>
      <sheetName val="prov_convencion"/>
      <sheetName val="Actuarial_MIS"/>
      <sheetName val="Base_Act_MIS"/>
      <sheetName val="Resumen_Base_Act"/>
      <sheetName val="Sin_Pag_Avant"/>
      <sheetName val="Moby_Parameters"/>
      <sheetName val="Moby_Check"/>
      <sheetName val="ProductTable"/>
      <sheetName val="Symbad_Ref"/>
      <sheetName val="Parameters_Export"/>
      <sheetName val="Moby_Partenaires"/>
      <sheetName val="Moby_Base1"/>
      <sheetName val="Moby_Base2"/>
      <sheetName val="Smart"/>
      <sheetName val="BANESTO ( SANTANDER SEGUROS)"/>
      <sheetName val="Fimestic_Mond_Mun"/>
      <sheetName val="AVCO_Axa"/>
      <sheetName val="Esfinge_Axa"/>
      <sheetName val="Eurocredito_Mond_Mun"/>
      <sheetName val="Sheet 1"/>
      <sheetName val="Total Cardif"/>
    </sheetNames>
    <sheetDataSet>
      <sheetData sheetId="0" refreshError="1">
        <row r="64">
          <cell r="B64" t="str">
            <v>PM</v>
          </cell>
          <cell r="C64" t="str">
            <v>Periodic Premiums</v>
          </cell>
        </row>
        <row r="65">
          <cell r="B65" t="str">
            <v>PA</v>
          </cell>
          <cell r="C65" t="str">
            <v>Periodic Premiums</v>
          </cell>
        </row>
        <row r="66">
          <cell r="B66" t="str">
            <v>PT</v>
          </cell>
          <cell r="C66" t="str">
            <v>Periodic Premiums</v>
          </cell>
        </row>
        <row r="67">
          <cell r="B67" t="str">
            <v>PU</v>
          </cell>
          <cell r="C67" t="str">
            <v>Single Premiums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Points"/>
      <sheetName val="Mortality"/>
      <sheetName val="Inputs"/>
      <sheetName val="Calculations"/>
      <sheetName val="Reliances &amp; Limitations"/>
      <sheetName val="Solve"/>
      <sheetName val="Output"/>
    </sheetNames>
    <sheetDataSet>
      <sheetData sheetId="0"/>
      <sheetData sheetId="1"/>
      <sheetData sheetId="2">
        <row r="5">
          <cell r="G5">
            <v>0.84</v>
          </cell>
          <cell r="I5">
            <v>0.84</v>
          </cell>
        </row>
        <row r="7">
          <cell r="E7">
            <v>50</v>
          </cell>
        </row>
        <row r="9">
          <cell r="G9">
            <v>0.96</v>
          </cell>
        </row>
        <row r="12">
          <cell r="C12">
            <v>0</v>
          </cell>
        </row>
        <row r="18">
          <cell r="B18">
            <v>8</v>
          </cell>
        </row>
      </sheetData>
      <sheetData sheetId="3"/>
      <sheetData sheetId="4"/>
      <sheetData sheetId="5" refreshError="1"/>
      <sheetData sheetId="6"/>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Resumen"/>
      <sheetName val="Partners"/>
      <sheetName val="BaseTratada"/>
      <sheetName val="Archivo14"/>
      <sheetName val="Hoja1"/>
      <sheetName val="Pivot"/>
      <sheetName val="rbns"/>
    </sheetNames>
    <sheetDataSet>
      <sheetData sheetId="0" refreshError="1"/>
      <sheetData sheetId="1" refreshError="1">
        <row r="1">
          <cell r="A1" t="str">
            <v>Código Producto</v>
          </cell>
          <cell r="B1" t="str">
            <v>PARTNERS</v>
          </cell>
          <cell r="C1" t="str">
            <v>Nom Produits Comptes</v>
          </cell>
          <cell r="D1" t="str">
            <v>Línea de Negocio</v>
          </cell>
          <cell r="E1" t="str">
            <v>Forma de Venta</v>
          </cell>
          <cell r="F1" t="str">
            <v>RA</v>
          </cell>
          <cell r="G1" t="str">
            <v>FG</v>
          </cell>
          <cell r="H1" t="str">
            <v>FG TMKG</v>
          </cell>
          <cell r="I1" t="str">
            <v>Comisión</v>
          </cell>
          <cell r="J1" t="str">
            <v>Tipo prima</v>
          </cell>
          <cell r="K1" t="str">
            <v>Duración</v>
          </cell>
        </row>
        <row r="2">
          <cell r="A2" t="str">
            <v>A0700A</v>
          </cell>
          <cell r="B2" t="str">
            <v>Banco_Mais</v>
          </cell>
          <cell r="C2" t="str">
            <v>Protecção Total</v>
          </cell>
          <cell r="D2" t="str">
            <v>Auto loan</v>
          </cell>
          <cell r="E2" t="str">
            <v>Telemarketing</v>
          </cell>
          <cell r="F2">
            <v>0.05</v>
          </cell>
          <cell r="G2">
            <v>0.05</v>
          </cell>
          <cell r="H2">
            <v>0.04</v>
          </cell>
          <cell r="I2">
            <v>0.52500000000000002</v>
          </cell>
          <cell r="J2" t="str">
            <v>PU</v>
          </cell>
          <cell r="K2">
            <v>54</v>
          </cell>
        </row>
        <row r="3">
          <cell r="A3" t="str">
            <v>A0700B</v>
          </cell>
          <cell r="B3" t="str">
            <v>Banco_Mais</v>
          </cell>
          <cell r="C3" t="str">
            <v>Protecção Total 01-2006</v>
          </cell>
          <cell r="D3" t="str">
            <v>Auto loan</v>
          </cell>
          <cell r="E3" t="str">
            <v>Telemarketing</v>
          </cell>
          <cell r="F3">
            <v>0.05</v>
          </cell>
          <cell r="G3">
            <v>0.05</v>
          </cell>
          <cell r="H3">
            <v>1.43E-2</v>
          </cell>
          <cell r="I3">
            <v>0.42849999999999999</v>
          </cell>
          <cell r="J3" t="str">
            <v>PU</v>
          </cell>
          <cell r="K3">
            <v>54</v>
          </cell>
        </row>
        <row r="4">
          <cell r="A4" t="str">
            <v>P0700A</v>
          </cell>
          <cell r="B4" t="str">
            <v>Banco_Mais_Ind</v>
          </cell>
          <cell r="C4" t="str">
            <v>Inbound</v>
          </cell>
          <cell r="D4" t="str">
            <v>Personal accident cover</v>
          </cell>
          <cell r="E4" t="str">
            <v>Red</v>
          </cell>
          <cell r="F4">
            <v>0.15</v>
          </cell>
          <cell r="G4">
            <v>0.26500000000000001</v>
          </cell>
          <cell r="H4">
            <v>0</v>
          </cell>
          <cell r="I4">
            <v>0.35</v>
          </cell>
          <cell r="J4" t="str">
            <v>PA</v>
          </cell>
          <cell r="K4">
            <v>12</v>
          </cell>
        </row>
        <row r="5">
          <cell r="A5" t="str">
            <v>P0700B</v>
          </cell>
          <cell r="B5" t="str">
            <v>Banco_Mais_Ind</v>
          </cell>
          <cell r="C5" t="str">
            <v>Outbound</v>
          </cell>
          <cell r="D5" t="str">
            <v>Personal accident cover</v>
          </cell>
          <cell r="E5" t="str">
            <v>Red</v>
          </cell>
          <cell r="F5">
            <v>0.15</v>
          </cell>
          <cell r="G5">
            <v>0.235625</v>
          </cell>
          <cell r="H5">
            <v>0</v>
          </cell>
          <cell r="I5">
            <v>0.35</v>
          </cell>
          <cell r="J5" t="str">
            <v>PA / PS</v>
          </cell>
          <cell r="K5">
            <v>12</v>
          </cell>
        </row>
        <row r="6">
          <cell r="A6" t="str">
            <v>R0102B</v>
          </cell>
          <cell r="B6" t="str">
            <v>Banif</v>
          </cell>
          <cell r="C6" t="str">
            <v>Conta permanente</v>
          </cell>
          <cell r="D6" t="str">
            <v>Credit card</v>
          </cell>
          <cell r="E6" t="str">
            <v>Red</v>
          </cell>
          <cell r="F6">
            <v>0.10059999999999999</v>
          </cell>
          <cell r="G6">
            <v>0.18099999999999999</v>
          </cell>
          <cell r="H6">
            <v>0</v>
          </cell>
          <cell r="I6">
            <v>0.03</v>
          </cell>
          <cell r="J6" t="str">
            <v>PM</v>
          </cell>
          <cell r="K6">
            <v>1</v>
          </cell>
        </row>
        <row r="7">
          <cell r="A7" t="str">
            <v>R0102A</v>
          </cell>
          <cell r="B7" t="str">
            <v>Banif</v>
          </cell>
          <cell r="C7" t="str">
            <v>Directo</v>
          </cell>
          <cell r="D7" t="str">
            <v>Personal loan</v>
          </cell>
          <cell r="E7" t="str">
            <v>Red</v>
          </cell>
          <cell r="F7">
            <v>9.2100000000000001E-2</v>
          </cell>
          <cell r="G7">
            <v>0.1658</v>
          </cell>
          <cell r="H7">
            <v>0</v>
          </cell>
          <cell r="I7">
            <v>0.03</v>
          </cell>
          <cell r="J7" t="str">
            <v>PM</v>
          </cell>
          <cell r="K7">
            <v>1</v>
          </cell>
        </row>
        <row r="8">
          <cell r="A8" t="str">
            <v>A1300A</v>
          </cell>
          <cell r="B8" t="str">
            <v>Barclays</v>
          </cell>
          <cell r="C8" t="str">
            <v>Crédito Pessoal 1ª Geração</v>
          </cell>
          <cell r="D8" t="str">
            <v>Personal loan</v>
          </cell>
          <cell r="E8" t="str">
            <v>Red</v>
          </cell>
          <cell r="F8">
            <v>0.05</v>
          </cell>
          <cell r="G8">
            <v>7.4300000000000005E-2</v>
          </cell>
          <cell r="H8">
            <v>0</v>
          </cell>
          <cell r="I8">
            <v>0.70379999999999998</v>
          </cell>
          <cell r="J8" t="str">
            <v>PU</v>
          </cell>
          <cell r="K8">
            <v>60</v>
          </cell>
        </row>
        <row r="9">
          <cell r="A9" t="str">
            <v>A1300C</v>
          </cell>
          <cell r="B9" t="str">
            <v>Barclays</v>
          </cell>
          <cell r="C9" t="str">
            <v>Crédito Pessoal 2ª Geração</v>
          </cell>
          <cell r="D9" t="str">
            <v>Personal loan</v>
          </cell>
          <cell r="E9" t="str">
            <v>Red</v>
          </cell>
          <cell r="F9">
            <v>0.05</v>
          </cell>
          <cell r="G9">
            <v>7.4300000000000005E-2</v>
          </cell>
          <cell r="H9">
            <v>0</v>
          </cell>
          <cell r="I9">
            <v>0.70379999999999998</v>
          </cell>
          <cell r="J9" t="str">
            <v>PU</v>
          </cell>
          <cell r="K9">
            <v>60</v>
          </cell>
        </row>
        <row r="10">
          <cell r="A10" t="str">
            <v>A1300B</v>
          </cell>
          <cell r="B10" t="str">
            <v>Barclays</v>
          </cell>
          <cell r="C10" t="str">
            <v>Crédito Hipotecário Único</v>
          </cell>
          <cell r="D10" t="str">
            <v>Mortgage included with credit</v>
          </cell>
          <cell r="E10" t="str">
            <v>Red</v>
          </cell>
          <cell r="F10">
            <v>0.05</v>
          </cell>
          <cell r="G10">
            <v>7.0000000000000007E-2</v>
          </cell>
          <cell r="H10">
            <v>0</v>
          </cell>
          <cell r="I10">
            <v>0.64260000000000006</v>
          </cell>
          <cell r="J10" t="str">
            <v>PU</v>
          </cell>
          <cell r="K10">
            <v>60</v>
          </cell>
        </row>
        <row r="11">
          <cell r="A11" t="str">
            <v>A1300D</v>
          </cell>
          <cell r="B11" t="str">
            <v>Barclays</v>
          </cell>
          <cell r="C11" t="str">
            <v>Crédito Hipotecário Mensal</v>
          </cell>
          <cell r="D11" t="str">
            <v>Mortgage included with credit</v>
          </cell>
          <cell r="E11" t="str">
            <v>Red</v>
          </cell>
          <cell r="F11">
            <v>0.05</v>
          </cell>
          <cell r="G11">
            <v>7.0000000000000007E-2</v>
          </cell>
          <cell r="H11">
            <v>0</v>
          </cell>
          <cell r="I11">
            <v>0.64259999999999995</v>
          </cell>
          <cell r="J11" t="str">
            <v>PM</v>
          </cell>
          <cell r="K11">
            <v>1</v>
          </cell>
        </row>
        <row r="12">
          <cell r="A12" t="str">
            <v>A1300E</v>
          </cell>
          <cell r="B12" t="str">
            <v>Barclays</v>
          </cell>
          <cell r="C12" t="str">
            <v>Crédito Hipotecário Mensal(Ind)</v>
          </cell>
          <cell r="D12" t="str">
            <v>Mortgage included with credit</v>
          </cell>
          <cell r="E12" t="str">
            <v>Red</v>
          </cell>
          <cell r="F12">
            <v>0.05</v>
          </cell>
          <cell r="G12">
            <v>7.0000000000000007E-2</v>
          </cell>
          <cell r="H12">
            <v>0</v>
          </cell>
          <cell r="I12">
            <v>0.64259999999999995</v>
          </cell>
          <cell r="J12" t="str">
            <v>PM</v>
          </cell>
          <cell r="K12">
            <v>1</v>
          </cell>
        </row>
        <row r="13">
          <cell r="A13" t="str">
            <v>A1300F</v>
          </cell>
          <cell r="B13" t="str">
            <v>Barclays</v>
          </cell>
          <cell r="C13" t="str">
            <v>Crédito Hipotecário Único(Ind)</v>
          </cell>
          <cell r="D13" t="str">
            <v>Mortgage included with credit</v>
          </cell>
          <cell r="E13" t="str">
            <v>Red</v>
          </cell>
          <cell r="F13">
            <v>0.05</v>
          </cell>
          <cell r="G13">
            <v>7.0000000000000007E-2</v>
          </cell>
          <cell r="H13">
            <v>0</v>
          </cell>
          <cell r="I13">
            <v>0.64259999999999995</v>
          </cell>
          <cell r="J13" t="str">
            <v>PU</v>
          </cell>
          <cell r="K13">
            <v>60</v>
          </cell>
        </row>
        <row r="14">
          <cell r="A14" t="str">
            <v>A1300G</v>
          </cell>
          <cell r="B14" t="str">
            <v>Barclays</v>
          </cell>
          <cell r="C14" t="str">
            <v>Crédito Pessoal 2ª Geração(Ind)</v>
          </cell>
          <cell r="D14" t="str">
            <v>Personal loan</v>
          </cell>
          <cell r="E14" t="str">
            <v>Red</v>
          </cell>
          <cell r="F14">
            <v>0.05</v>
          </cell>
          <cell r="G14">
            <v>7.4300000000000005E-2</v>
          </cell>
          <cell r="H14">
            <v>0</v>
          </cell>
          <cell r="I14">
            <v>0.70379999999999998</v>
          </cell>
          <cell r="J14" t="str">
            <v>PU</v>
          </cell>
          <cell r="K14">
            <v>60</v>
          </cell>
        </row>
        <row r="15">
          <cell r="A15" t="str">
            <v>A1400A</v>
          </cell>
          <cell r="B15" t="str">
            <v>BBVA</v>
          </cell>
          <cell r="C15" t="str">
            <v>Total - Tlmk</v>
          </cell>
          <cell r="D15" t="str">
            <v>Auto loan</v>
          </cell>
          <cell r="E15" t="str">
            <v>Telemarketing</v>
          </cell>
          <cell r="F15">
            <v>0.05</v>
          </cell>
          <cell r="G15">
            <v>0.1</v>
          </cell>
          <cell r="H15">
            <v>0.06</v>
          </cell>
          <cell r="I15">
            <v>0.61</v>
          </cell>
          <cell r="J15" t="str">
            <v>PU</v>
          </cell>
          <cell r="K15">
            <v>52</v>
          </cell>
        </row>
        <row r="16">
          <cell r="A16" t="str">
            <v>A1400B</v>
          </cell>
          <cell r="B16" t="str">
            <v>BBVA</v>
          </cell>
          <cell r="C16" t="str">
            <v>Upgrade - Tlmk</v>
          </cell>
          <cell r="D16" t="str">
            <v>Auto loan</v>
          </cell>
          <cell r="E16" t="str">
            <v>Telemarketing</v>
          </cell>
          <cell r="F16">
            <v>0.05</v>
          </cell>
          <cell r="G16">
            <v>0.1</v>
          </cell>
          <cell r="H16">
            <v>0.06</v>
          </cell>
          <cell r="I16">
            <v>0.61</v>
          </cell>
          <cell r="J16" t="str">
            <v>PU</v>
          </cell>
          <cell r="K16">
            <v>52</v>
          </cell>
        </row>
        <row r="17">
          <cell r="A17" t="str">
            <v>A1000B</v>
          </cell>
          <cell r="B17" t="str">
            <v>BIG</v>
          </cell>
          <cell r="C17" t="str">
            <v>Plano Mais</v>
          </cell>
          <cell r="D17" t="str">
            <v>Auto loan</v>
          </cell>
          <cell r="E17" t="str">
            <v>Red</v>
          </cell>
          <cell r="F17">
            <v>0.05</v>
          </cell>
          <cell r="G17">
            <v>0.09</v>
          </cell>
          <cell r="H17">
            <v>0</v>
          </cell>
          <cell r="I17">
            <v>0.5</v>
          </cell>
          <cell r="J17" t="str">
            <v>PU</v>
          </cell>
          <cell r="K17">
            <v>54</v>
          </cell>
        </row>
        <row r="18">
          <cell r="A18" t="str">
            <v>A1000A</v>
          </cell>
          <cell r="B18" t="str">
            <v>BIG</v>
          </cell>
          <cell r="C18" t="str">
            <v>Plano Vida</v>
          </cell>
          <cell r="D18" t="str">
            <v>Auto loan</v>
          </cell>
          <cell r="E18" t="str">
            <v>Red</v>
          </cell>
          <cell r="F18">
            <v>0.05</v>
          </cell>
          <cell r="G18">
            <v>0.09</v>
          </cell>
          <cell r="H18">
            <v>0</v>
          </cell>
          <cell r="I18">
            <v>0.5</v>
          </cell>
          <cell r="J18" t="str">
            <v>PU</v>
          </cell>
          <cell r="K18">
            <v>54</v>
          </cell>
        </row>
        <row r="19">
          <cell r="A19" t="str">
            <v>A1500A</v>
          </cell>
          <cell r="B19" t="str">
            <v>Caixa Galicia</v>
          </cell>
          <cell r="C19" t="str">
            <v>Crédito Hipotecário Único</v>
          </cell>
          <cell r="D19" t="str">
            <v>Mortgage included with credit</v>
          </cell>
          <cell r="E19" t="str">
            <v>Red</v>
          </cell>
          <cell r="F19">
            <v>0.05</v>
          </cell>
          <cell r="G19">
            <v>0.1</v>
          </cell>
          <cell r="H19">
            <v>0</v>
          </cell>
          <cell r="I19">
            <v>0.45900000000000002</v>
          </cell>
          <cell r="J19" t="str">
            <v>PU</v>
          </cell>
          <cell r="K19">
            <v>60</v>
          </cell>
        </row>
        <row r="20">
          <cell r="A20" t="str">
            <v>A1500B</v>
          </cell>
          <cell r="B20" t="str">
            <v>Caixa Galicia</v>
          </cell>
          <cell r="C20" t="str">
            <v>Crédito Pessoal Único</v>
          </cell>
          <cell r="D20" t="str">
            <v>Personal loan</v>
          </cell>
          <cell r="E20" t="str">
            <v>Red</v>
          </cell>
          <cell r="F20">
            <v>0.05</v>
          </cell>
          <cell r="G20">
            <v>0.1</v>
          </cell>
          <cell r="H20">
            <v>0</v>
          </cell>
          <cell r="I20">
            <v>0.45900000000000002</v>
          </cell>
          <cell r="J20" t="str">
            <v>PU</v>
          </cell>
          <cell r="K20">
            <v>48</v>
          </cell>
        </row>
        <row r="21">
          <cell r="A21" t="str">
            <v>A0100C</v>
          </cell>
          <cell r="B21" t="str">
            <v>Cetelem</v>
          </cell>
          <cell r="C21" t="str">
            <v>Conta Permanente</v>
          </cell>
          <cell r="D21" t="str">
            <v>Credit card</v>
          </cell>
          <cell r="E21" t="str">
            <v>Red</v>
          </cell>
          <cell r="F21">
            <v>0.05</v>
          </cell>
          <cell r="G21">
            <v>0.09</v>
          </cell>
          <cell r="H21">
            <v>0</v>
          </cell>
          <cell r="I21">
            <v>0.46500000000000002</v>
          </cell>
          <cell r="J21" t="str">
            <v>PM</v>
          </cell>
          <cell r="K21">
            <v>0</v>
          </cell>
        </row>
        <row r="22">
          <cell r="A22" t="str">
            <v>A0100D</v>
          </cell>
          <cell r="B22" t="str">
            <v>Cetelem</v>
          </cell>
          <cell r="C22" t="str">
            <v>Conta permanente FNAC</v>
          </cell>
          <cell r="D22" t="str">
            <v>Credit card</v>
          </cell>
          <cell r="E22" t="str">
            <v>Red</v>
          </cell>
          <cell r="F22">
            <v>0.05</v>
          </cell>
          <cell r="G22">
            <v>0.09</v>
          </cell>
          <cell r="H22">
            <v>0</v>
          </cell>
          <cell r="I22">
            <v>0.46500000000000002</v>
          </cell>
          <cell r="J22" t="str">
            <v>PM</v>
          </cell>
          <cell r="K22">
            <v>0</v>
          </cell>
        </row>
        <row r="23">
          <cell r="A23" t="str">
            <v>A0100A</v>
          </cell>
          <cell r="B23" t="str">
            <v>Cetelem</v>
          </cell>
          <cell r="C23" t="str">
            <v>Clássico Distribuição</v>
          </cell>
          <cell r="D23" t="str">
            <v>Personal loan</v>
          </cell>
          <cell r="E23" t="str">
            <v>Red</v>
          </cell>
          <cell r="F23">
            <v>0.05</v>
          </cell>
          <cell r="G23">
            <v>0.09</v>
          </cell>
          <cell r="H23">
            <v>0</v>
          </cell>
          <cell r="I23">
            <v>0.46500000000000002</v>
          </cell>
          <cell r="J23" t="str">
            <v>PM</v>
          </cell>
          <cell r="K23">
            <v>0</v>
          </cell>
        </row>
        <row r="24">
          <cell r="A24" t="str">
            <v>A0100H</v>
          </cell>
          <cell r="B24" t="str">
            <v>Cetelem</v>
          </cell>
          <cell r="C24" t="str">
            <v>Clássico Distribuição(Ind)</v>
          </cell>
          <cell r="D24" t="str">
            <v>Personal loan</v>
          </cell>
          <cell r="E24" t="str">
            <v>Red</v>
          </cell>
          <cell r="F24">
            <v>0.05</v>
          </cell>
          <cell r="G24">
            <v>0.09</v>
          </cell>
          <cell r="H24">
            <v>0</v>
          </cell>
          <cell r="I24">
            <v>0.46500000000000002</v>
          </cell>
          <cell r="J24" t="str">
            <v>PM</v>
          </cell>
          <cell r="K24">
            <v>0</v>
          </cell>
        </row>
        <row r="25">
          <cell r="A25" t="str">
            <v>A0100B</v>
          </cell>
          <cell r="B25" t="str">
            <v>Cetelem</v>
          </cell>
          <cell r="C25" t="str">
            <v>Clássico Auto</v>
          </cell>
          <cell r="D25" t="str">
            <v>Auto loan</v>
          </cell>
          <cell r="E25" t="str">
            <v>Red</v>
          </cell>
          <cell r="F25">
            <v>0.05</v>
          </cell>
          <cell r="G25">
            <v>0.09</v>
          </cell>
          <cell r="H25">
            <v>0</v>
          </cell>
          <cell r="I25">
            <v>0.46500000000000002</v>
          </cell>
          <cell r="J25" t="str">
            <v>PM</v>
          </cell>
          <cell r="K25">
            <v>0</v>
          </cell>
        </row>
        <row r="26">
          <cell r="A26" t="str">
            <v>A0100E</v>
          </cell>
          <cell r="B26" t="str">
            <v>Cetelem</v>
          </cell>
          <cell r="C26" t="str">
            <v>Directo</v>
          </cell>
          <cell r="D26" t="str">
            <v>Personal loan</v>
          </cell>
          <cell r="E26" t="str">
            <v>Red</v>
          </cell>
          <cell r="F26">
            <v>0.05</v>
          </cell>
          <cell r="G26">
            <v>0.09</v>
          </cell>
          <cell r="H26">
            <v>0</v>
          </cell>
          <cell r="I26">
            <v>0.46500000000000002</v>
          </cell>
          <cell r="J26" t="str">
            <v>PM</v>
          </cell>
          <cell r="K26">
            <v>0</v>
          </cell>
        </row>
        <row r="27">
          <cell r="A27" t="str">
            <v>A0100L</v>
          </cell>
          <cell r="B27" t="str">
            <v>Cetelem</v>
          </cell>
          <cell r="C27" t="str">
            <v>Directo(Ind)</v>
          </cell>
          <cell r="D27" t="str">
            <v>Personal loan</v>
          </cell>
          <cell r="E27" t="str">
            <v>Red</v>
          </cell>
          <cell r="F27">
            <v>0.05</v>
          </cell>
          <cell r="G27">
            <v>0.09</v>
          </cell>
          <cell r="H27">
            <v>0</v>
          </cell>
          <cell r="I27">
            <v>0.46500000000000002</v>
          </cell>
          <cell r="J27" t="str">
            <v>PM</v>
          </cell>
          <cell r="K27">
            <v>0</v>
          </cell>
        </row>
        <row r="28">
          <cell r="A28" t="str">
            <v>A0100F</v>
          </cell>
          <cell r="B28" t="str">
            <v>Cetelem</v>
          </cell>
          <cell r="C28" t="str">
            <v>Conta Permanente Credial</v>
          </cell>
          <cell r="D28" t="str">
            <v>Credit card</v>
          </cell>
          <cell r="E28" t="str">
            <v>Red</v>
          </cell>
          <cell r="F28">
            <v>0.05</v>
          </cell>
          <cell r="G28">
            <v>0.09</v>
          </cell>
          <cell r="H28">
            <v>0</v>
          </cell>
          <cell r="I28">
            <v>0.46500000000000002</v>
          </cell>
          <cell r="J28" t="str">
            <v>PM</v>
          </cell>
          <cell r="K28">
            <v>0</v>
          </cell>
        </row>
        <row r="29">
          <cell r="A29" t="str">
            <v>A0100G</v>
          </cell>
          <cell r="B29" t="str">
            <v>Cetelem</v>
          </cell>
          <cell r="C29" t="str">
            <v>CREDIAL Mega</v>
          </cell>
          <cell r="D29" t="str">
            <v>Credit card</v>
          </cell>
          <cell r="E29" t="str">
            <v>Red</v>
          </cell>
          <cell r="F29">
            <v>0.05</v>
          </cell>
          <cell r="G29">
            <v>0.09</v>
          </cell>
          <cell r="H29">
            <v>0</v>
          </cell>
          <cell r="I29">
            <v>0.46500000000000002</v>
          </cell>
          <cell r="J29" t="str">
            <v>PM</v>
          </cell>
          <cell r="K29">
            <v>0</v>
          </cell>
        </row>
        <row r="30">
          <cell r="A30" t="str">
            <v>P0100A</v>
          </cell>
          <cell r="B30" t="str">
            <v>Cetelem_Ind</v>
          </cell>
          <cell r="C30" t="str">
            <v>Protecção Futuro (25€)</v>
          </cell>
          <cell r="D30" t="str">
            <v>Personal accident cover</v>
          </cell>
          <cell r="E30" t="str">
            <v>Red</v>
          </cell>
          <cell r="F30">
            <v>0.15</v>
          </cell>
          <cell r="G30">
            <v>0.25009999999999999</v>
          </cell>
          <cell r="H30">
            <v>0</v>
          </cell>
          <cell r="I30">
            <v>0.39</v>
          </cell>
          <cell r="J30" t="str">
            <v>PA</v>
          </cell>
          <cell r="K30">
            <v>12</v>
          </cell>
        </row>
        <row r="31">
          <cell r="A31" t="str">
            <v>P0100B</v>
          </cell>
          <cell r="B31" t="str">
            <v>Cetelem_Ind</v>
          </cell>
          <cell r="C31" t="str">
            <v>Protecção Futuro (49,50€)</v>
          </cell>
          <cell r="D31" t="str">
            <v>Personal accident cover</v>
          </cell>
          <cell r="E31" t="str">
            <v>Red</v>
          </cell>
          <cell r="F31">
            <v>0.15</v>
          </cell>
          <cell r="G31">
            <v>0.127</v>
          </cell>
          <cell r="H31">
            <v>0</v>
          </cell>
          <cell r="I31">
            <v>0.56538999999999995</v>
          </cell>
          <cell r="J31" t="str">
            <v>PA</v>
          </cell>
          <cell r="K31">
            <v>12</v>
          </cell>
        </row>
        <row r="32">
          <cell r="A32" t="str">
            <v>P0100C</v>
          </cell>
          <cell r="B32" t="str">
            <v>Cetelem_Ind</v>
          </cell>
          <cell r="C32" t="str">
            <v>Plano Protecção Futuro Outbound (99,32)</v>
          </cell>
          <cell r="D32" t="str">
            <v>Personal accident cover</v>
          </cell>
          <cell r="E32" t="str">
            <v>Telemarketing</v>
          </cell>
          <cell r="F32">
            <v>0.1</v>
          </cell>
          <cell r="G32">
            <v>0.1222</v>
          </cell>
          <cell r="H32">
            <v>0.14000000000000001</v>
          </cell>
          <cell r="I32">
            <v>0.47920000000000001</v>
          </cell>
          <cell r="J32" t="str">
            <v>PA</v>
          </cell>
          <cell r="K32">
            <v>12</v>
          </cell>
        </row>
        <row r="33">
          <cell r="A33" t="str">
            <v>P0100D</v>
          </cell>
          <cell r="B33" t="str">
            <v>Cetelem_Ind</v>
          </cell>
          <cell r="C33" t="str">
            <v>Protecção de Meios de Pagamento 1 Titular</v>
          </cell>
          <cell r="D33" t="str">
            <v>PMP</v>
          </cell>
          <cell r="E33" t="str">
            <v>Red</v>
          </cell>
          <cell r="F33">
            <v>0.05</v>
          </cell>
          <cell r="G33">
            <v>0.1</v>
          </cell>
          <cell r="H33">
            <v>0</v>
          </cell>
          <cell r="I33">
            <v>0.53</v>
          </cell>
          <cell r="J33" t="str">
            <v>PA</v>
          </cell>
          <cell r="K33">
            <v>12</v>
          </cell>
        </row>
        <row r="34">
          <cell r="A34" t="str">
            <v>P0100E</v>
          </cell>
          <cell r="B34" t="str">
            <v>Cetelem_Ind</v>
          </cell>
          <cell r="C34" t="str">
            <v>Protecção de Meios de Pagamento 2 Titulares</v>
          </cell>
          <cell r="D34" t="str">
            <v>PMP</v>
          </cell>
          <cell r="E34" t="str">
            <v>Red</v>
          </cell>
          <cell r="F34">
            <v>0.05</v>
          </cell>
          <cell r="G34">
            <v>0.1</v>
          </cell>
          <cell r="H34">
            <v>0</v>
          </cell>
          <cell r="I34">
            <v>0.53</v>
          </cell>
          <cell r="J34" t="str">
            <v>PA</v>
          </cell>
          <cell r="K34">
            <v>12</v>
          </cell>
        </row>
        <row r="35">
          <cell r="A35" t="str">
            <v>A1200C</v>
          </cell>
          <cell r="B35" t="str">
            <v>Credifin</v>
          </cell>
          <cell r="C35" t="str">
            <v>PPC Global 1</v>
          </cell>
          <cell r="D35" t="str">
            <v>Personal loan</v>
          </cell>
          <cell r="E35" t="str">
            <v>Red</v>
          </cell>
          <cell r="F35">
            <v>0.05</v>
          </cell>
          <cell r="G35">
            <v>7.4999999999999997E-2</v>
          </cell>
          <cell r="H35">
            <v>0</v>
          </cell>
          <cell r="I35">
            <v>0.63</v>
          </cell>
          <cell r="J35" t="str">
            <v>PU</v>
          </cell>
          <cell r="K35">
            <v>50</v>
          </cell>
        </row>
        <row r="36">
          <cell r="A36" t="str">
            <v>A1200D</v>
          </cell>
          <cell r="B36" t="str">
            <v>Credifin</v>
          </cell>
          <cell r="C36" t="str">
            <v>PPC Global 2</v>
          </cell>
          <cell r="D36" t="str">
            <v>Personal loan</v>
          </cell>
          <cell r="E36" t="str">
            <v>Red</v>
          </cell>
          <cell r="F36">
            <v>0.05</v>
          </cell>
          <cell r="G36">
            <v>7.4999999999999997E-2</v>
          </cell>
          <cell r="H36">
            <v>0</v>
          </cell>
          <cell r="I36">
            <v>0.63</v>
          </cell>
          <cell r="J36" t="str">
            <v>PU</v>
          </cell>
          <cell r="K36">
            <v>50</v>
          </cell>
        </row>
        <row r="37">
          <cell r="A37" t="str">
            <v>A1200A</v>
          </cell>
          <cell r="B37" t="str">
            <v>Credifin</v>
          </cell>
          <cell r="C37" t="str">
            <v>PPC Vida 1</v>
          </cell>
          <cell r="D37" t="str">
            <v>Personal loan</v>
          </cell>
          <cell r="E37" t="str">
            <v>Red</v>
          </cell>
          <cell r="F37">
            <v>0.05</v>
          </cell>
          <cell r="G37">
            <v>7.4999999999999997E-2</v>
          </cell>
          <cell r="H37">
            <v>0</v>
          </cell>
          <cell r="I37">
            <v>0.64</v>
          </cell>
          <cell r="J37" t="str">
            <v>PU</v>
          </cell>
          <cell r="K37">
            <v>50</v>
          </cell>
        </row>
        <row r="38">
          <cell r="A38" t="str">
            <v>A1200B</v>
          </cell>
          <cell r="B38" t="str">
            <v>Credifin</v>
          </cell>
          <cell r="C38" t="str">
            <v>PPC Vida 2</v>
          </cell>
          <cell r="D38" t="str">
            <v>Personal loan</v>
          </cell>
          <cell r="E38" t="str">
            <v>Red</v>
          </cell>
          <cell r="F38">
            <v>0.05</v>
          </cell>
          <cell r="G38">
            <v>7.4999999999999997E-2</v>
          </cell>
          <cell r="H38">
            <v>0</v>
          </cell>
          <cell r="I38">
            <v>0.64</v>
          </cell>
          <cell r="J38" t="str">
            <v>PU</v>
          </cell>
          <cell r="K38">
            <v>50</v>
          </cell>
        </row>
        <row r="39">
          <cell r="A39" t="str">
            <v>A1200E</v>
          </cell>
          <cell r="B39" t="str">
            <v>Credifin</v>
          </cell>
          <cell r="C39" t="str">
            <v>Cartão Bancário</v>
          </cell>
          <cell r="D39" t="str">
            <v>Credit card</v>
          </cell>
          <cell r="E39" t="str">
            <v>Red</v>
          </cell>
          <cell r="F39">
            <v>0.05</v>
          </cell>
          <cell r="G39">
            <v>7.4999999999999997E-2</v>
          </cell>
          <cell r="H39">
            <v>0</v>
          </cell>
          <cell r="I39">
            <v>0.72</v>
          </cell>
          <cell r="J39" t="str">
            <v>PM</v>
          </cell>
          <cell r="K39">
            <v>1</v>
          </cell>
        </row>
        <row r="40">
          <cell r="A40" t="str">
            <v>A1200F</v>
          </cell>
          <cell r="B40" t="str">
            <v>Credifin</v>
          </cell>
          <cell r="C40" t="str">
            <v>Cartão Privativo</v>
          </cell>
          <cell r="D40" t="str">
            <v>Credit card</v>
          </cell>
          <cell r="E40" t="str">
            <v>Red</v>
          </cell>
          <cell r="F40">
            <v>0.05</v>
          </cell>
          <cell r="G40">
            <v>7.4999999999999997E-2</v>
          </cell>
          <cell r="H40">
            <v>0</v>
          </cell>
          <cell r="I40">
            <v>0.72</v>
          </cell>
          <cell r="J40" t="str">
            <v>PM</v>
          </cell>
          <cell r="K40">
            <v>1</v>
          </cell>
        </row>
        <row r="41">
          <cell r="A41" t="str">
            <v>A1200G</v>
          </cell>
          <cell r="B41" t="str">
            <v>Credifin</v>
          </cell>
          <cell r="C41" t="str">
            <v>CARTÃO BANCÁRIO (COBERTURAS SÉNIOR)</v>
          </cell>
          <cell r="D41" t="str">
            <v>Credit card</v>
          </cell>
          <cell r="E41" t="str">
            <v>Red</v>
          </cell>
          <cell r="F41">
            <v>0.05</v>
          </cell>
          <cell r="G41">
            <v>7.4999999999999997E-2</v>
          </cell>
          <cell r="H41">
            <v>0</v>
          </cell>
          <cell r="I41">
            <v>0.72</v>
          </cell>
          <cell r="J41" t="str">
            <v>PM</v>
          </cell>
          <cell r="K41">
            <v>1</v>
          </cell>
        </row>
        <row r="42">
          <cell r="A42" t="str">
            <v>A1200H</v>
          </cell>
          <cell r="B42" t="str">
            <v>Credifin</v>
          </cell>
          <cell r="C42" t="str">
            <v>CARTÃO PRIVATIVO (COBERTURAS SÉNIOR)</v>
          </cell>
          <cell r="D42" t="str">
            <v>Credit card</v>
          </cell>
          <cell r="E42" t="str">
            <v>Red</v>
          </cell>
          <cell r="F42">
            <v>0.05</v>
          </cell>
          <cell r="G42">
            <v>7.4999999999999997E-2</v>
          </cell>
          <cell r="H42">
            <v>0</v>
          </cell>
          <cell r="I42">
            <v>0.72</v>
          </cell>
          <cell r="J42" t="str">
            <v>PM</v>
          </cell>
          <cell r="K42">
            <v>1</v>
          </cell>
        </row>
        <row r="43">
          <cell r="A43" t="str">
            <v>A1200I</v>
          </cell>
          <cell r="B43" t="str">
            <v>Credifin</v>
          </cell>
          <cell r="C43" t="str">
            <v>PPR Directo e Retail</v>
          </cell>
          <cell r="D43" t="str">
            <v>Personal loan</v>
          </cell>
          <cell r="E43" t="str">
            <v>Red</v>
          </cell>
          <cell r="F43">
            <v>0.05</v>
          </cell>
          <cell r="G43">
            <v>7.4999999999999997E-2</v>
          </cell>
          <cell r="H43">
            <v>0</v>
          </cell>
          <cell r="I43">
            <v>0.72</v>
          </cell>
          <cell r="J43" t="str">
            <v>PM</v>
          </cell>
          <cell r="K43">
            <v>1</v>
          </cell>
        </row>
        <row r="44">
          <cell r="A44" t="str">
            <v>A1200J</v>
          </cell>
          <cell r="B44" t="str">
            <v>Credifin</v>
          </cell>
          <cell r="C44" t="str">
            <v>AUTO VIDA 1</v>
          </cell>
          <cell r="D44" t="str">
            <v>Auto loan</v>
          </cell>
          <cell r="E44" t="str">
            <v>Red</v>
          </cell>
          <cell r="F44">
            <v>0.05</v>
          </cell>
          <cell r="G44">
            <v>7.4999999999999997E-2</v>
          </cell>
          <cell r="H44">
            <v>0</v>
          </cell>
          <cell r="I44">
            <v>0.56999999999999995</v>
          </cell>
          <cell r="J44" t="str">
            <v>PU</v>
          </cell>
          <cell r="K44">
            <v>51</v>
          </cell>
        </row>
        <row r="45">
          <cell r="A45" t="str">
            <v>A1200K</v>
          </cell>
          <cell r="B45" t="str">
            <v>Credifin</v>
          </cell>
          <cell r="C45" t="str">
            <v>AUTO VIDA 2</v>
          </cell>
          <cell r="D45" t="str">
            <v>Auto loan</v>
          </cell>
          <cell r="E45" t="str">
            <v>Red</v>
          </cell>
          <cell r="F45">
            <v>0.05</v>
          </cell>
          <cell r="G45">
            <v>7.4999999999999997E-2</v>
          </cell>
          <cell r="H45">
            <v>0</v>
          </cell>
          <cell r="I45">
            <v>0.52</v>
          </cell>
          <cell r="J45" t="str">
            <v>PU</v>
          </cell>
          <cell r="K45">
            <v>51</v>
          </cell>
        </row>
        <row r="46">
          <cell r="A46" t="str">
            <v>A1200L</v>
          </cell>
          <cell r="B46" t="str">
            <v>Credifin</v>
          </cell>
          <cell r="C46" t="str">
            <v>AUTO VIDA PLUS (EMPRESAS)</v>
          </cell>
          <cell r="D46" t="str">
            <v>Auto loan</v>
          </cell>
          <cell r="E46" t="str">
            <v>Red</v>
          </cell>
          <cell r="F46">
            <v>0.05</v>
          </cell>
          <cell r="G46">
            <v>7.4999999999999997E-2</v>
          </cell>
          <cell r="H46">
            <v>0</v>
          </cell>
          <cell r="I46">
            <v>0.67</v>
          </cell>
          <cell r="J46" t="str">
            <v>PU</v>
          </cell>
          <cell r="K46">
            <v>51</v>
          </cell>
        </row>
        <row r="47">
          <cell r="A47" t="str">
            <v>A1200M</v>
          </cell>
          <cell r="B47" t="str">
            <v>Credifin</v>
          </cell>
          <cell r="C47" t="str">
            <v>AUTO GLOBAL 1</v>
          </cell>
          <cell r="D47" t="str">
            <v>Auto loan</v>
          </cell>
          <cell r="E47" t="str">
            <v>Red</v>
          </cell>
          <cell r="F47">
            <v>0.05</v>
          </cell>
          <cell r="G47">
            <v>7.4999999999999997E-2</v>
          </cell>
          <cell r="H47">
            <v>0</v>
          </cell>
          <cell r="I47">
            <v>0.63</v>
          </cell>
          <cell r="J47" t="str">
            <v>PU</v>
          </cell>
          <cell r="K47">
            <v>51</v>
          </cell>
        </row>
        <row r="48">
          <cell r="A48" t="str">
            <v>A1200N</v>
          </cell>
          <cell r="B48" t="str">
            <v>Credifin</v>
          </cell>
          <cell r="C48" t="str">
            <v>AUTO GLOBAL 2</v>
          </cell>
          <cell r="D48" t="str">
            <v>Auto loan</v>
          </cell>
          <cell r="E48" t="str">
            <v>Red</v>
          </cell>
          <cell r="F48">
            <v>0.05</v>
          </cell>
          <cell r="G48">
            <v>7.4999999999999997E-2</v>
          </cell>
          <cell r="H48">
            <v>0</v>
          </cell>
          <cell r="I48">
            <v>0.63</v>
          </cell>
          <cell r="J48" t="str">
            <v>PU</v>
          </cell>
          <cell r="K48">
            <v>51</v>
          </cell>
        </row>
        <row r="49">
          <cell r="A49" t="str">
            <v>A1200O</v>
          </cell>
          <cell r="B49" t="str">
            <v>Credifin</v>
          </cell>
          <cell r="C49" t="str">
            <v>ALD AUTO VIDA 1</v>
          </cell>
          <cell r="D49" t="str">
            <v>Auto loan</v>
          </cell>
          <cell r="E49" t="str">
            <v>Red</v>
          </cell>
          <cell r="F49">
            <v>0.05</v>
          </cell>
          <cell r="G49">
            <v>7.4999999999999997E-2</v>
          </cell>
          <cell r="H49">
            <v>0</v>
          </cell>
          <cell r="I49">
            <v>0.56999999999999995</v>
          </cell>
          <cell r="J49" t="str">
            <v>PU</v>
          </cell>
          <cell r="K49">
            <v>55</v>
          </cell>
        </row>
        <row r="50">
          <cell r="A50" t="str">
            <v>A1200P</v>
          </cell>
          <cell r="B50" t="str">
            <v>Credifin</v>
          </cell>
          <cell r="C50" t="str">
            <v>ALD AUTO VIDA 2</v>
          </cell>
          <cell r="D50" t="str">
            <v>Auto loan</v>
          </cell>
          <cell r="E50" t="str">
            <v>Red</v>
          </cell>
          <cell r="F50">
            <v>0.05</v>
          </cell>
          <cell r="G50">
            <v>7.4999999999999997E-2</v>
          </cell>
          <cell r="H50">
            <v>0</v>
          </cell>
          <cell r="I50">
            <v>0.52</v>
          </cell>
          <cell r="J50" t="str">
            <v>PU</v>
          </cell>
          <cell r="K50">
            <v>55</v>
          </cell>
        </row>
        <row r="51">
          <cell r="A51" t="str">
            <v>A1200Q</v>
          </cell>
          <cell r="B51" t="str">
            <v>Credifin</v>
          </cell>
          <cell r="C51" t="str">
            <v>ALD AUTO VIDA PLUS (EMPRESAS)</v>
          </cell>
          <cell r="D51" t="str">
            <v>Auto loan</v>
          </cell>
          <cell r="E51" t="str">
            <v>Red</v>
          </cell>
          <cell r="F51">
            <v>0.05</v>
          </cell>
          <cell r="G51">
            <v>7.4999999999999997E-2</v>
          </cell>
          <cell r="H51">
            <v>0</v>
          </cell>
          <cell r="I51">
            <v>0.67</v>
          </cell>
          <cell r="J51" t="str">
            <v>PU</v>
          </cell>
          <cell r="K51">
            <v>55</v>
          </cell>
        </row>
        <row r="52">
          <cell r="A52" t="str">
            <v>A1200R</v>
          </cell>
          <cell r="B52" t="str">
            <v>Credifin</v>
          </cell>
          <cell r="C52" t="str">
            <v>ALD AUTO GLOBAL 1</v>
          </cell>
          <cell r="D52" t="str">
            <v>Auto loan</v>
          </cell>
          <cell r="E52" t="str">
            <v>Red</v>
          </cell>
          <cell r="F52">
            <v>0.05</v>
          </cell>
          <cell r="G52">
            <v>7.4999999999999997E-2</v>
          </cell>
          <cell r="H52">
            <v>0</v>
          </cell>
          <cell r="I52">
            <v>0.63</v>
          </cell>
          <cell r="J52" t="str">
            <v>PU</v>
          </cell>
          <cell r="K52">
            <v>55</v>
          </cell>
        </row>
        <row r="53">
          <cell r="A53" t="str">
            <v>A1200S</v>
          </cell>
          <cell r="B53" t="str">
            <v>Credifin</v>
          </cell>
          <cell r="C53" t="str">
            <v>ALD AUTO GLOBAL 2</v>
          </cell>
          <cell r="D53" t="str">
            <v>Auto loan</v>
          </cell>
          <cell r="E53" t="str">
            <v>Red</v>
          </cell>
          <cell r="F53">
            <v>0.05</v>
          </cell>
          <cell r="G53">
            <v>7.4999999999999997E-2</v>
          </cell>
          <cell r="H53">
            <v>0</v>
          </cell>
          <cell r="I53">
            <v>0.63</v>
          </cell>
          <cell r="J53" t="str">
            <v>PU</v>
          </cell>
          <cell r="K53">
            <v>55</v>
          </cell>
        </row>
        <row r="54">
          <cell r="A54" t="str">
            <v>A1200T</v>
          </cell>
          <cell r="B54" t="str">
            <v>Credifin</v>
          </cell>
          <cell r="C54" t="str">
            <v>LSG AUTO VIDA 1</v>
          </cell>
          <cell r="D54" t="str">
            <v>Auto loan</v>
          </cell>
          <cell r="E54" t="str">
            <v>Red</v>
          </cell>
          <cell r="F54">
            <v>0.05</v>
          </cell>
          <cell r="G54">
            <v>7.4999999999999997E-2</v>
          </cell>
          <cell r="H54">
            <v>0</v>
          </cell>
          <cell r="I54">
            <v>0.56999999999999995</v>
          </cell>
          <cell r="J54" t="str">
            <v>PU</v>
          </cell>
          <cell r="K54">
            <v>55</v>
          </cell>
        </row>
        <row r="55">
          <cell r="A55" t="str">
            <v>A1200U</v>
          </cell>
          <cell r="B55" t="str">
            <v>Credifin</v>
          </cell>
          <cell r="C55" t="str">
            <v>LSG AUTO VIDA 2</v>
          </cell>
          <cell r="D55" t="str">
            <v>Auto loan</v>
          </cell>
          <cell r="E55" t="str">
            <v>Red</v>
          </cell>
          <cell r="F55">
            <v>0.05</v>
          </cell>
          <cell r="G55">
            <v>7.4999999999999997E-2</v>
          </cell>
          <cell r="H55">
            <v>0</v>
          </cell>
          <cell r="I55">
            <v>0.52</v>
          </cell>
          <cell r="J55" t="str">
            <v>PU</v>
          </cell>
          <cell r="K55">
            <v>55</v>
          </cell>
        </row>
        <row r="56">
          <cell r="A56" t="str">
            <v>A1200V</v>
          </cell>
          <cell r="B56" t="str">
            <v>Credifin</v>
          </cell>
          <cell r="C56" t="str">
            <v>LSG AUTO VIDA PLUS (EMPRESAS)</v>
          </cell>
          <cell r="D56" t="str">
            <v>Auto loan</v>
          </cell>
          <cell r="E56" t="str">
            <v>Red</v>
          </cell>
          <cell r="F56">
            <v>0.05</v>
          </cell>
          <cell r="G56">
            <v>7.4999999999999997E-2</v>
          </cell>
          <cell r="H56">
            <v>0</v>
          </cell>
          <cell r="I56">
            <v>0.67</v>
          </cell>
          <cell r="J56" t="str">
            <v>PU</v>
          </cell>
          <cell r="K56">
            <v>55</v>
          </cell>
        </row>
        <row r="57">
          <cell r="A57" t="str">
            <v>A1200W</v>
          </cell>
          <cell r="B57" t="str">
            <v>Credifin</v>
          </cell>
          <cell r="C57" t="str">
            <v>LSG AUTO GLOBAL 1</v>
          </cell>
          <cell r="D57" t="str">
            <v>Auto loan</v>
          </cell>
          <cell r="E57" t="str">
            <v>Red</v>
          </cell>
          <cell r="F57">
            <v>0.05</v>
          </cell>
          <cell r="G57">
            <v>7.4999999999999997E-2</v>
          </cell>
          <cell r="H57">
            <v>0</v>
          </cell>
          <cell r="I57">
            <v>0.63</v>
          </cell>
          <cell r="J57" t="str">
            <v>PU</v>
          </cell>
          <cell r="K57">
            <v>55</v>
          </cell>
        </row>
        <row r="58">
          <cell r="A58" t="str">
            <v>A1200X</v>
          </cell>
          <cell r="B58" t="str">
            <v>Credifin</v>
          </cell>
          <cell r="C58" t="str">
            <v>LSG AUTO GLOBAL 2</v>
          </cell>
          <cell r="D58" t="str">
            <v>Auto loan</v>
          </cell>
          <cell r="E58" t="str">
            <v>Red</v>
          </cell>
          <cell r="F58">
            <v>0.05</v>
          </cell>
          <cell r="G58">
            <v>7.4999999999999997E-2</v>
          </cell>
          <cell r="H58">
            <v>0</v>
          </cell>
          <cell r="I58">
            <v>0.63</v>
          </cell>
          <cell r="J58" t="str">
            <v>PU</v>
          </cell>
          <cell r="K58">
            <v>55</v>
          </cell>
        </row>
        <row r="59">
          <cell r="A59" t="str">
            <v>A1200ZA</v>
          </cell>
          <cell r="B59" t="str">
            <v>Credifin</v>
          </cell>
          <cell r="C59" t="str">
            <v>EGM VIDA 1</v>
          </cell>
          <cell r="D59" t="str">
            <v>Personal loan</v>
          </cell>
          <cell r="E59" t="str">
            <v>Red</v>
          </cell>
          <cell r="F59">
            <v>0.05</v>
          </cell>
          <cell r="G59">
            <v>7.4999999999999997E-2</v>
          </cell>
          <cell r="H59">
            <v>0</v>
          </cell>
          <cell r="I59">
            <v>0.62</v>
          </cell>
          <cell r="J59" t="str">
            <v>PU</v>
          </cell>
          <cell r="K59">
            <v>18</v>
          </cell>
        </row>
        <row r="60">
          <cell r="A60" t="str">
            <v>A1200ZB</v>
          </cell>
          <cell r="B60" t="str">
            <v>Credifin</v>
          </cell>
          <cell r="C60" t="str">
            <v>EGM VIDA 2</v>
          </cell>
          <cell r="D60" t="str">
            <v>Personal loan</v>
          </cell>
          <cell r="E60" t="str">
            <v>Red</v>
          </cell>
          <cell r="F60">
            <v>0.05</v>
          </cell>
          <cell r="G60">
            <v>7.4999999999999997E-2</v>
          </cell>
          <cell r="H60">
            <v>0</v>
          </cell>
          <cell r="I60">
            <v>0.62</v>
          </cell>
          <cell r="J60" t="str">
            <v>PU</v>
          </cell>
          <cell r="K60">
            <v>18</v>
          </cell>
        </row>
        <row r="61">
          <cell r="A61" t="str">
            <v>A1200Z</v>
          </cell>
          <cell r="B61" t="str">
            <v>Credifin</v>
          </cell>
          <cell r="C61" t="str">
            <v>EGM VIDA PLUS (EMPRESAS)</v>
          </cell>
          <cell r="D61" t="str">
            <v>Personal loan</v>
          </cell>
          <cell r="E61" t="str">
            <v>Red</v>
          </cell>
          <cell r="F61">
            <v>0.05</v>
          </cell>
          <cell r="G61">
            <v>7.4999999999999997E-2</v>
          </cell>
          <cell r="H61">
            <v>0</v>
          </cell>
          <cell r="I61">
            <v>0.67</v>
          </cell>
          <cell r="J61" t="str">
            <v>PU</v>
          </cell>
          <cell r="K61">
            <v>18</v>
          </cell>
        </row>
        <row r="62">
          <cell r="A62" t="str">
            <v>A1200ZC</v>
          </cell>
          <cell r="B62" t="str">
            <v>Credifin</v>
          </cell>
          <cell r="C62" t="str">
            <v>EGM GLOBAL 1</v>
          </cell>
          <cell r="D62" t="str">
            <v>Personal loan</v>
          </cell>
          <cell r="E62" t="str">
            <v>Red</v>
          </cell>
          <cell r="F62">
            <v>0.05</v>
          </cell>
          <cell r="G62">
            <v>7.4999999999999997E-2</v>
          </cell>
          <cell r="H62">
            <v>0</v>
          </cell>
          <cell r="I62">
            <v>0.7</v>
          </cell>
          <cell r="J62" t="str">
            <v>PU</v>
          </cell>
          <cell r="K62">
            <v>18</v>
          </cell>
        </row>
        <row r="63">
          <cell r="A63" t="str">
            <v>A1200ZD</v>
          </cell>
          <cell r="B63" t="str">
            <v>Credifin</v>
          </cell>
          <cell r="C63" t="str">
            <v>EGM GLOBAL 2</v>
          </cell>
          <cell r="D63" t="str">
            <v>Personal loan</v>
          </cell>
          <cell r="E63" t="str">
            <v>Red</v>
          </cell>
          <cell r="F63">
            <v>0.05</v>
          </cell>
          <cell r="G63">
            <v>7.4999999999999997E-2</v>
          </cell>
          <cell r="H63">
            <v>0</v>
          </cell>
          <cell r="I63">
            <v>0.7</v>
          </cell>
          <cell r="J63" t="str">
            <v>PU</v>
          </cell>
          <cell r="K63">
            <v>18</v>
          </cell>
        </row>
        <row r="64">
          <cell r="A64" t="str">
            <v>A1200ZE</v>
          </cell>
          <cell r="B64" t="str">
            <v>Credifin</v>
          </cell>
          <cell r="C64" t="str">
            <v>RAC CONSOLIDADO VIDA 1</v>
          </cell>
          <cell r="D64" t="str">
            <v>Personal loan</v>
          </cell>
          <cell r="E64" t="str">
            <v>Red</v>
          </cell>
          <cell r="F64">
            <v>0.05</v>
          </cell>
          <cell r="G64">
            <v>7.4999999999999997E-2</v>
          </cell>
          <cell r="H64">
            <v>0</v>
          </cell>
          <cell r="I64">
            <v>0.64</v>
          </cell>
          <cell r="J64" t="str">
            <v>PU</v>
          </cell>
          <cell r="K64">
            <v>72</v>
          </cell>
        </row>
        <row r="65">
          <cell r="A65" t="str">
            <v>A1200ZF</v>
          </cell>
          <cell r="B65" t="str">
            <v>Credifin</v>
          </cell>
          <cell r="C65" t="str">
            <v>RAC CONSOLIDADO VIDA 2</v>
          </cell>
          <cell r="D65" t="str">
            <v>Personal loan</v>
          </cell>
          <cell r="E65" t="str">
            <v>Red</v>
          </cell>
          <cell r="F65">
            <v>0.05</v>
          </cell>
          <cell r="G65">
            <v>7.4999999999999997E-2</v>
          </cell>
          <cell r="H65">
            <v>0</v>
          </cell>
          <cell r="I65">
            <v>0.64</v>
          </cell>
          <cell r="J65" t="str">
            <v>PU</v>
          </cell>
          <cell r="K65">
            <v>72</v>
          </cell>
        </row>
        <row r="66">
          <cell r="A66" t="str">
            <v>A1200ZG</v>
          </cell>
          <cell r="B66" t="str">
            <v>Credifin</v>
          </cell>
          <cell r="C66" t="str">
            <v>RAC Global 1</v>
          </cell>
          <cell r="D66" t="str">
            <v>Personal loan</v>
          </cell>
          <cell r="E66" t="str">
            <v>Red</v>
          </cell>
          <cell r="F66">
            <v>0.05</v>
          </cell>
          <cell r="G66">
            <v>7.4999999999999997E-2</v>
          </cell>
          <cell r="H66">
            <v>0</v>
          </cell>
          <cell r="I66">
            <v>0.63</v>
          </cell>
          <cell r="J66" t="str">
            <v>PU</v>
          </cell>
          <cell r="K66">
            <v>72</v>
          </cell>
        </row>
        <row r="67">
          <cell r="A67" t="str">
            <v>A1200ZH</v>
          </cell>
          <cell r="B67" t="str">
            <v>Credifin</v>
          </cell>
          <cell r="C67" t="str">
            <v>RAC Global 2</v>
          </cell>
          <cell r="D67" t="str">
            <v>Personal loan</v>
          </cell>
          <cell r="E67" t="str">
            <v>Red</v>
          </cell>
          <cell r="F67">
            <v>0.05</v>
          </cell>
          <cell r="G67">
            <v>7.4999999999999997E-2</v>
          </cell>
          <cell r="H67">
            <v>0</v>
          </cell>
          <cell r="I67">
            <v>0.63</v>
          </cell>
          <cell r="J67" t="str">
            <v>PU</v>
          </cell>
          <cell r="K67">
            <v>72</v>
          </cell>
        </row>
        <row r="68">
          <cell r="A68" t="str">
            <v>A1200ZL</v>
          </cell>
          <cell r="B68" t="str">
            <v>Credifin</v>
          </cell>
          <cell r="C68" t="str">
            <v>Shopping Basket 2 em 1 (Base)</v>
          </cell>
          <cell r="D68" t="str">
            <v>Budget Protection</v>
          </cell>
          <cell r="E68" t="str">
            <v>Red</v>
          </cell>
          <cell r="F68">
            <v>0.05</v>
          </cell>
          <cell r="G68">
            <v>7.4999999999999997E-2</v>
          </cell>
          <cell r="H68">
            <v>0</v>
          </cell>
          <cell r="I68">
            <v>0.55000000000000004</v>
          </cell>
          <cell r="J68" t="str">
            <v>PM</v>
          </cell>
          <cell r="K68">
            <v>1</v>
          </cell>
        </row>
        <row r="69">
          <cell r="A69" t="str">
            <v>A1200JA</v>
          </cell>
          <cell r="B69" t="str">
            <v>Credifin</v>
          </cell>
          <cell r="C69" t="str">
            <v>CRÉDITO AUTO VIDA 1 96</v>
          </cell>
          <cell r="D69" t="str">
            <v>Auto loan</v>
          </cell>
          <cell r="E69" t="str">
            <v>Red</v>
          </cell>
          <cell r="F69">
            <v>0.05</v>
          </cell>
          <cell r="G69">
            <v>7.4999999999999997E-2</v>
          </cell>
          <cell r="H69">
            <v>0</v>
          </cell>
          <cell r="I69">
            <v>0.56999999999999995</v>
          </cell>
          <cell r="J69" t="str">
            <v>PU</v>
          </cell>
          <cell r="K69">
            <v>51</v>
          </cell>
        </row>
        <row r="70">
          <cell r="A70" t="str">
            <v>A1200KA</v>
          </cell>
          <cell r="B70" t="str">
            <v>Credifin</v>
          </cell>
          <cell r="C70" t="str">
            <v>CRÉDITO AUTO VIDA 2 96</v>
          </cell>
          <cell r="D70" t="str">
            <v>Auto loan</v>
          </cell>
          <cell r="E70" t="str">
            <v>Red</v>
          </cell>
          <cell r="F70">
            <v>0.05</v>
          </cell>
          <cell r="G70">
            <v>7.4999999999999997E-2</v>
          </cell>
          <cell r="H70">
            <v>0</v>
          </cell>
          <cell r="I70">
            <v>0.56999999999999995</v>
          </cell>
          <cell r="J70" t="str">
            <v>PU</v>
          </cell>
          <cell r="K70">
            <v>51</v>
          </cell>
        </row>
        <row r="71">
          <cell r="A71" t="str">
            <v>A1200AA</v>
          </cell>
          <cell r="B71" t="str">
            <v>Credifin</v>
          </cell>
          <cell r="C71" t="str">
            <v>PPC Vida 1(Ind)</v>
          </cell>
          <cell r="D71" t="str">
            <v>Personal loan</v>
          </cell>
          <cell r="E71" t="str">
            <v>Red</v>
          </cell>
          <cell r="F71">
            <v>0.05</v>
          </cell>
          <cell r="G71">
            <v>7.4999999999999997E-2</v>
          </cell>
          <cell r="H71">
            <v>0</v>
          </cell>
          <cell r="I71">
            <v>0.64</v>
          </cell>
          <cell r="J71" t="str">
            <v>PU</v>
          </cell>
          <cell r="K71">
            <v>50</v>
          </cell>
        </row>
        <row r="72">
          <cell r="A72" t="str">
            <v>A1200AB</v>
          </cell>
          <cell r="B72" t="str">
            <v>Credifin</v>
          </cell>
          <cell r="C72" t="str">
            <v>PPC Vida 2(Ind)</v>
          </cell>
          <cell r="D72" t="str">
            <v>Personal loan</v>
          </cell>
          <cell r="E72" t="str">
            <v>Red</v>
          </cell>
          <cell r="F72">
            <v>0.05</v>
          </cell>
          <cell r="G72">
            <v>7.4999999999999997E-2</v>
          </cell>
          <cell r="H72">
            <v>0</v>
          </cell>
          <cell r="I72">
            <v>0.64</v>
          </cell>
          <cell r="J72" t="str">
            <v>PU</v>
          </cell>
          <cell r="K72">
            <v>50</v>
          </cell>
        </row>
        <row r="73">
          <cell r="A73" t="str">
            <v>A1200AC</v>
          </cell>
          <cell r="B73" t="str">
            <v>Credifin</v>
          </cell>
          <cell r="C73" t="str">
            <v>PPC Global 1(Ind)</v>
          </cell>
          <cell r="D73" t="str">
            <v>Personal loan</v>
          </cell>
          <cell r="E73" t="str">
            <v>Red</v>
          </cell>
          <cell r="F73">
            <v>0.05</v>
          </cell>
          <cell r="G73">
            <v>7.4999999999999997E-2</v>
          </cell>
          <cell r="H73">
            <v>0</v>
          </cell>
          <cell r="I73">
            <v>0.63</v>
          </cell>
          <cell r="J73" t="str">
            <v>PU</v>
          </cell>
          <cell r="K73">
            <v>50</v>
          </cell>
        </row>
        <row r="74">
          <cell r="A74" t="str">
            <v>A1200AD</v>
          </cell>
          <cell r="B74" t="str">
            <v>Credifin</v>
          </cell>
          <cell r="C74" t="str">
            <v>PPC Global 2(Ind)</v>
          </cell>
          <cell r="D74" t="str">
            <v>Personal loan</v>
          </cell>
          <cell r="E74" t="str">
            <v>Red</v>
          </cell>
          <cell r="F74">
            <v>0.05</v>
          </cell>
          <cell r="G74">
            <v>7.4999999999999997E-2</v>
          </cell>
          <cell r="H74">
            <v>0</v>
          </cell>
          <cell r="I74">
            <v>0.63</v>
          </cell>
          <cell r="J74" t="str">
            <v>PU</v>
          </cell>
          <cell r="K74">
            <v>50</v>
          </cell>
        </row>
        <row r="75">
          <cell r="A75" t="str">
            <v>A1200AF</v>
          </cell>
          <cell r="B75" t="str">
            <v>Credifin</v>
          </cell>
          <cell r="C75" t="str">
            <v>Cartão Privativo(Ind)</v>
          </cell>
          <cell r="D75" t="str">
            <v>Credit card</v>
          </cell>
          <cell r="E75" t="str">
            <v>Red</v>
          </cell>
          <cell r="F75">
            <v>0.05</v>
          </cell>
          <cell r="G75">
            <v>7.4999999999999997E-2</v>
          </cell>
          <cell r="H75">
            <v>0</v>
          </cell>
          <cell r="I75">
            <v>0.72</v>
          </cell>
          <cell r="J75" t="str">
            <v>PM</v>
          </cell>
          <cell r="K75">
            <v>1</v>
          </cell>
        </row>
        <row r="76">
          <cell r="A76" t="str">
            <v>A1200AH</v>
          </cell>
          <cell r="B76" t="str">
            <v>Credifin</v>
          </cell>
          <cell r="C76" t="str">
            <v>PPR Directo e Retail(Ind)</v>
          </cell>
          <cell r="D76" t="str">
            <v>Personal loan</v>
          </cell>
          <cell r="E76" t="str">
            <v>Red</v>
          </cell>
          <cell r="F76">
            <v>0.05</v>
          </cell>
          <cell r="G76">
            <v>7.4999999999999997E-2</v>
          </cell>
          <cell r="H76">
            <v>0</v>
          </cell>
          <cell r="I76">
            <v>0.72</v>
          </cell>
          <cell r="J76" t="str">
            <v>PM</v>
          </cell>
          <cell r="K76">
            <v>1</v>
          </cell>
        </row>
        <row r="77">
          <cell r="A77" t="str">
            <v>A1200AI</v>
          </cell>
          <cell r="B77" t="str">
            <v>Credifin</v>
          </cell>
          <cell r="C77" t="str">
            <v>Auto Vida 1(Ind)</v>
          </cell>
          <cell r="D77" t="str">
            <v>Auto loan</v>
          </cell>
          <cell r="E77" t="str">
            <v>Red</v>
          </cell>
          <cell r="F77">
            <v>0.05</v>
          </cell>
          <cell r="G77">
            <v>7.4999999999999997E-2</v>
          </cell>
          <cell r="H77">
            <v>0</v>
          </cell>
          <cell r="I77">
            <v>0.56999999999999995</v>
          </cell>
          <cell r="J77" t="str">
            <v>PU</v>
          </cell>
          <cell r="K77">
            <v>51</v>
          </cell>
        </row>
        <row r="78">
          <cell r="A78" t="str">
            <v>A1200AJ</v>
          </cell>
          <cell r="B78" t="str">
            <v>Credifin</v>
          </cell>
          <cell r="C78" t="str">
            <v>Auto Vida 1 96(Ind)</v>
          </cell>
          <cell r="D78" t="str">
            <v>Auto loan</v>
          </cell>
          <cell r="E78" t="str">
            <v>Red</v>
          </cell>
          <cell r="F78">
            <v>0.05</v>
          </cell>
          <cell r="G78">
            <v>7.4999999999999997E-2</v>
          </cell>
          <cell r="H78">
            <v>0</v>
          </cell>
          <cell r="I78">
            <v>0.56999999999999995</v>
          </cell>
          <cell r="J78" t="str">
            <v>PU</v>
          </cell>
          <cell r="K78">
            <v>51</v>
          </cell>
        </row>
        <row r="79">
          <cell r="A79" t="str">
            <v>A1200AK</v>
          </cell>
          <cell r="B79" t="str">
            <v>Credifin</v>
          </cell>
          <cell r="C79" t="str">
            <v>Auto Vida 2(Ind)</v>
          </cell>
          <cell r="D79" t="str">
            <v>Auto loan</v>
          </cell>
          <cell r="E79" t="str">
            <v>Red</v>
          </cell>
          <cell r="F79">
            <v>0.05</v>
          </cell>
          <cell r="G79">
            <v>7.4999999999999997E-2</v>
          </cell>
          <cell r="H79">
            <v>0</v>
          </cell>
          <cell r="I79">
            <v>0.52</v>
          </cell>
          <cell r="J79" t="str">
            <v>PU</v>
          </cell>
          <cell r="K79">
            <v>51</v>
          </cell>
        </row>
        <row r="80">
          <cell r="A80" t="str">
            <v>A1200AL</v>
          </cell>
          <cell r="B80" t="str">
            <v>Credifin</v>
          </cell>
          <cell r="C80" t="str">
            <v>Auto Vida 2 96(Ind)</v>
          </cell>
          <cell r="D80" t="str">
            <v>Auto loan</v>
          </cell>
          <cell r="E80" t="str">
            <v>Red</v>
          </cell>
          <cell r="F80">
            <v>0.05</v>
          </cell>
          <cell r="G80">
            <v>7.4999999999999997E-2</v>
          </cell>
          <cell r="H80">
            <v>0</v>
          </cell>
          <cell r="I80">
            <v>0.56999999999999995</v>
          </cell>
          <cell r="J80" t="str">
            <v>PU</v>
          </cell>
          <cell r="K80">
            <v>51</v>
          </cell>
        </row>
        <row r="81">
          <cell r="A81" t="str">
            <v>A1200AM</v>
          </cell>
          <cell r="B81" t="str">
            <v>Credifin</v>
          </cell>
          <cell r="C81" t="str">
            <v>Auto Global 1(Ind)</v>
          </cell>
          <cell r="D81" t="str">
            <v>Auto loan</v>
          </cell>
          <cell r="E81" t="str">
            <v>Red</v>
          </cell>
          <cell r="F81">
            <v>0.05</v>
          </cell>
          <cell r="G81">
            <v>7.4999999999999997E-2</v>
          </cell>
          <cell r="H81">
            <v>0</v>
          </cell>
          <cell r="I81">
            <v>0.63</v>
          </cell>
          <cell r="J81" t="str">
            <v>PU</v>
          </cell>
          <cell r="K81">
            <v>51</v>
          </cell>
        </row>
        <row r="82">
          <cell r="A82" t="str">
            <v>A1200AN</v>
          </cell>
          <cell r="B82" t="str">
            <v>Credifin</v>
          </cell>
          <cell r="C82" t="str">
            <v>Auto Global 2(Ind)</v>
          </cell>
          <cell r="D82" t="str">
            <v>Auto loan</v>
          </cell>
          <cell r="E82" t="str">
            <v>Red</v>
          </cell>
          <cell r="F82">
            <v>0.05</v>
          </cell>
          <cell r="G82">
            <v>7.4999999999999997E-2</v>
          </cell>
          <cell r="H82">
            <v>0</v>
          </cell>
          <cell r="I82">
            <v>0.63</v>
          </cell>
          <cell r="J82" t="str">
            <v>PU</v>
          </cell>
          <cell r="K82">
            <v>51</v>
          </cell>
        </row>
        <row r="83">
          <cell r="A83" t="str">
            <v>A1200AO</v>
          </cell>
          <cell r="B83" t="str">
            <v>Credifin</v>
          </cell>
          <cell r="C83" t="str">
            <v>ALD Auto Vida 1(Ind)</v>
          </cell>
          <cell r="D83" t="str">
            <v>Auto loan</v>
          </cell>
          <cell r="E83" t="str">
            <v>Red</v>
          </cell>
          <cell r="F83">
            <v>0.05</v>
          </cell>
          <cell r="G83">
            <v>7.4999999999999997E-2</v>
          </cell>
          <cell r="H83">
            <v>0</v>
          </cell>
          <cell r="I83">
            <v>0.56999999999999995</v>
          </cell>
          <cell r="J83" t="str">
            <v>PU</v>
          </cell>
          <cell r="K83">
            <v>55</v>
          </cell>
        </row>
        <row r="84">
          <cell r="A84" t="str">
            <v>A1200AP</v>
          </cell>
          <cell r="B84" t="str">
            <v>Credifin</v>
          </cell>
          <cell r="C84" t="str">
            <v>ALD Auto Vida 2(Ind)</v>
          </cell>
          <cell r="D84" t="str">
            <v>Auto loan</v>
          </cell>
          <cell r="E84" t="str">
            <v>Red</v>
          </cell>
          <cell r="F84">
            <v>0.05</v>
          </cell>
          <cell r="G84">
            <v>7.4999999999999997E-2</v>
          </cell>
          <cell r="H84">
            <v>0</v>
          </cell>
          <cell r="I84">
            <v>0.52</v>
          </cell>
          <cell r="J84" t="str">
            <v>PU</v>
          </cell>
          <cell r="K84">
            <v>55</v>
          </cell>
        </row>
        <row r="85">
          <cell r="A85" t="str">
            <v>A1200AQ</v>
          </cell>
          <cell r="B85" t="str">
            <v>Credifin</v>
          </cell>
          <cell r="C85" t="str">
            <v>ALD Auto Global 1(Ind)</v>
          </cell>
          <cell r="D85" t="str">
            <v>Auto loan</v>
          </cell>
          <cell r="E85" t="str">
            <v>Red</v>
          </cell>
          <cell r="F85">
            <v>0.05</v>
          </cell>
          <cell r="G85">
            <v>7.4999999999999997E-2</v>
          </cell>
          <cell r="H85">
            <v>0</v>
          </cell>
          <cell r="I85">
            <v>0.63</v>
          </cell>
          <cell r="J85" t="str">
            <v>PU</v>
          </cell>
          <cell r="K85">
            <v>55</v>
          </cell>
        </row>
        <row r="86">
          <cell r="A86" t="str">
            <v>A1200AR</v>
          </cell>
          <cell r="B86" t="str">
            <v>Credifin</v>
          </cell>
          <cell r="C86" t="str">
            <v>ALD Auto Global 2(Ind)</v>
          </cell>
          <cell r="D86" t="str">
            <v>Auto loan</v>
          </cell>
          <cell r="E86" t="str">
            <v>Red</v>
          </cell>
          <cell r="F86">
            <v>0.05</v>
          </cell>
          <cell r="G86">
            <v>7.4999999999999997E-2</v>
          </cell>
          <cell r="H86">
            <v>0</v>
          </cell>
          <cell r="I86">
            <v>0.63</v>
          </cell>
          <cell r="J86" t="str">
            <v>PU</v>
          </cell>
          <cell r="K86">
            <v>55</v>
          </cell>
        </row>
        <row r="87">
          <cell r="A87" t="str">
            <v>A1200AS</v>
          </cell>
          <cell r="B87" t="str">
            <v>Credifin</v>
          </cell>
          <cell r="C87" t="str">
            <v>LSG Auto Vida 1(Ind)</v>
          </cell>
          <cell r="D87" t="str">
            <v>Auto loan</v>
          </cell>
          <cell r="E87" t="str">
            <v>Red</v>
          </cell>
          <cell r="F87">
            <v>0.05</v>
          </cell>
          <cell r="G87">
            <v>7.4999999999999997E-2</v>
          </cell>
          <cell r="H87">
            <v>0</v>
          </cell>
          <cell r="I87">
            <v>0.56999999999999995</v>
          </cell>
          <cell r="J87" t="str">
            <v>PU</v>
          </cell>
          <cell r="K87">
            <v>55</v>
          </cell>
        </row>
        <row r="88">
          <cell r="A88" t="str">
            <v>A1200AU</v>
          </cell>
          <cell r="B88" t="str">
            <v>Credifin</v>
          </cell>
          <cell r="C88" t="str">
            <v>LSG Auto Global 1(Ind)</v>
          </cell>
          <cell r="D88" t="str">
            <v>Auto loan</v>
          </cell>
          <cell r="E88" t="str">
            <v>Red</v>
          </cell>
          <cell r="F88">
            <v>0.05</v>
          </cell>
          <cell r="G88">
            <v>7.4999999999999997E-2</v>
          </cell>
          <cell r="H88">
            <v>0</v>
          </cell>
          <cell r="I88">
            <v>0.63</v>
          </cell>
          <cell r="J88" t="str">
            <v>PU</v>
          </cell>
          <cell r="K88">
            <v>55</v>
          </cell>
        </row>
        <row r="89">
          <cell r="A89" t="str">
            <v>A1200AW</v>
          </cell>
          <cell r="B89" t="str">
            <v>Credifin</v>
          </cell>
          <cell r="C89" t="str">
            <v>EGM Vida 1(Ind)</v>
          </cell>
          <cell r="D89" t="str">
            <v>Personal loan</v>
          </cell>
          <cell r="E89" t="str">
            <v>Red</v>
          </cell>
          <cell r="F89">
            <v>0.05</v>
          </cell>
          <cell r="G89">
            <v>7.4999999999999997E-2</v>
          </cell>
          <cell r="H89">
            <v>0</v>
          </cell>
          <cell r="I89">
            <v>0.62</v>
          </cell>
          <cell r="J89" t="str">
            <v>PU</v>
          </cell>
          <cell r="K89">
            <v>18</v>
          </cell>
        </row>
        <row r="90">
          <cell r="A90" t="str">
            <v>A1200AX</v>
          </cell>
          <cell r="B90" t="str">
            <v>Credifin</v>
          </cell>
          <cell r="C90" t="str">
            <v>EGM Vida 2(Ind)</v>
          </cell>
          <cell r="D90" t="str">
            <v>Personal loan</v>
          </cell>
          <cell r="E90" t="str">
            <v>Red</v>
          </cell>
          <cell r="F90">
            <v>0.05</v>
          </cell>
          <cell r="G90">
            <v>7.4999999999999997E-2</v>
          </cell>
          <cell r="H90">
            <v>0</v>
          </cell>
          <cell r="I90">
            <v>0.62</v>
          </cell>
          <cell r="J90" t="str">
            <v>PU</v>
          </cell>
          <cell r="K90">
            <v>18</v>
          </cell>
        </row>
        <row r="91">
          <cell r="A91" t="str">
            <v>A1200AY</v>
          </cell>
          <cell r="B91" t="str">
            <v>Credifin</v>
          </cell>
          <cell r="C91" t="str">
            <v>EGM Global 1(Ind)</v>
          </cell>
          <cell r="D91" t="str">
            <v>Personal loan</v>
          </cell>
          <cell r="E91" t="str">
            <v>Red</v>
          </cell>
          <cell r="F91">
            <v>0.05</v>
          </cell>
          <cell r="G91">
            <v>7.4999999999999997E-2</v>
          </cell>
          <cell r="H91">
            <v>0</v>
          </cell>
          <cell r="I91">
            <v>0.7</v>
          </cell>
          <cell r="J91" t="str">
            <v>PU</v>
          </cell>
          <cell r="K91">
            <v>18</v>
          </cell>
        </row>
        <row r="92">
          <cell r="A92" t="str">
            <v>A1200BA</v>
          </cell>
          <cell r="B92" t="str">
            <v>Credifin</v>
          </cell>
          <cell r="C92" t="str">
            <v>Shopping Basket 2 em 1 (Base)(Ind)</v>
          </cell>
          <cell r="D92" t="str">
            <v>Budget Protection</v>
          </cell>
          <cell r="E92" t="str">
            <v>Red</v>
          </cell>
          <cell r="F92">
            <v>0.05</v>
          </cell>
          <cell r="G92">
            <v>7.4999999999999997E-2</v>
          </cell>
          <cell r="H92">
            <v>0</v>
          </cell>
          <cell r="I92">
            <v>0.55000000000000004</v>
          </cell>
          <cell r="J92" t="str">
            <v>PM</v>
          </cell>
          <cell r="K92">
            <v>1</v>
          </cell>
        </row>
        <row r="93">
          <cell r="A93" t="str">
            <v>A1200ZI</v>
          </cell>
          <cell r="B93" t="str">
            <v>Credifin</v>
          </cell>
          <cell r="C93" t="str">
            <v>Tlmk Auto Upgrade</v>
          </cell>
          <cell r="D93" t="str">
            <v>Auto loan</v>
          </cell>
          <cell r="E93" t="str">
            <v>Telemarketing</v>
          </cell>
          <cell r="F93">
            <v>0.05</v>
          </cell>
          <cell r="G93">
            <v>7.4999999999999997E-2</v>
          </cell>
          <cell r="H93">
            <v>0.05</v>
          </cell>
          <cell r="I93">
            <v>0.66500000000000004</v>
          </cell>
          <cell r="J93" t="str">
            <v>PU</v>
          </cell>
          <cell r="K93">
            <v>55</v>
          </cell>
        </row>
        <row r="94">
          <cell r="A94" t="str">
            <v>A1200ZJ</v>
          </cell>
          <cell r="B94" t="str">
            <v>Credifin</v>
          </cell>
          <cell r="C94" t="str">
            <v>Tlmk Auto Completo</v>
          </cell>
          <cell r="D94" t="str">
            <v>Auto loan</v>
          </cell>
          <cell r="E94" t="str">
            <v>Telemarketing</v>
          </cell>
          <cell r="F94">
            <v>0.05</v>
          </cell>
          <cell r="G94">
            <v>7.4999999999999997E-2</v>
          </cell>
          <cell r="H94">
            <v>0.04</v>
          </cell>
          <cell r="I94">
            <v>0.64</v>
          </cell>
          <cell r="J94" t="str">
            <v>PM</v>
          </cell>
          <cell r="K94">
            <v>1</v>
          </cell>
        </row>
        <row r="95">
          <cell r="A95" t="str">
            <v>A1200ZK</v>
          </cell>
          <cell r="B95" t="str">
            <v>Credifin</v>
          </cell>
          <cell r="C95" t="str">
            <v>PPR Sénior</v>
          </cell>
          <cell r="D95" t="str">
            <v>Personal loan</v>
          </cell>
          <cell r="E95" t="str">
            <v>Red</v>
          </cell>
          <cell r="F95">
            <v>0.05</v>
          </cell>
          <cell r="G95">
            <v>7.4999999999999997E-2</v>
          </cell>
          <cell r="H95">
            <v>0</v>
          </cell>
          <cell r="I95">
            <v>0.72</v>
          </cell>
          <cell r="J95" t="str">
            <v>PM</v>
          </cell>
          <cell r="K95">
            <v>1</v>
          </cell>
        </row>
        <row r="96">
          <cell r="A96" t="str">
            <v>A1200ZM</v>
          </cell>
          <cell r="B96" t="str">
            <v>Credifin</v>
          </cell>
          <cell r="C96" t="str">
            <v>Shopping Basket 2 em 1 Sénior</v>
          </cell>
          <cell r="D96" t="str">
            <v>Budget Protection</v>
          </cell>
          <cell r="E96" t="str">
            <v>Red</v>
          </cell>
          <cell r="F96">
            <v>0.05</v>
          </cell>
          <cell r="G96">
            <v>7.4999999999999997E-2</v>
          </cell>
          <cell r="H96">
            <v>0</v>
          </cell>
          <cell r="I96">
            <v>0.55000000000000004</v>
          </cell>
          <cell r="J96" t="str">
            <v>PM</v>
          </cell>
          <cell r="K96">
            <v>1</v>
          </cell>
        </row>
        <row r="97">
          <cell r="A97" t="str">
            <v>A1200BE</v>
          </cell>
          <cell r="B97" t="str">
            <v>Credifin</v>
          </cell>
          <cell r="C97" t="str">
            <v>Auto Global 1 96(Ind)</v>
          </cell>
          <cell r="D97" t="str">
            <v>Auto loan</v>
          </cell>
          <cell r="E97" t="str">
            <v>Red</v>
          </cell>
          <cell r="F97">
            <v>0.05</v>
          </cell>
          <cell r="G97">
            <v>7.4999999999999997E-2</v>
          </cell>
          <cell r="H97">
            <v>0</v>
          </cell>
          <cell r="I97">
            <v>0.63</v>
          </cell>
          <cell r="J97" t="str">
            <v>PU</v>
          </cell>
          <cell r="K97">
            <v>51</v>
          </cell>
        </row>
        <row r="98">
          <cell r="A98" t="str">
            <v>A8888A</v>
          </cell>
          <cell r="B98" t="str">
            <v>GECW</v>
          </cell>
          <cell r="C98" t="str">
            <v>Vida</v>
          </cell>
          <cell r="D98" t="str">
            <v>Auto loan</v>
          </cell>
          <cell r="E98" t="str">
            <v>Red</v>
          </cell>
          <cell r="F98">
            <v>0.05</v>
          </cell>
          <cell r="G98">
            <v>0.3</v>
          </cell>
          <cell r="H98">
            <v>0</v>
          </cell>
          <cell r="I98">
            <v>0.41</v>
          </cell>
          <cell r="J98" t="str">
            <v>PM</v>
          </cell>
          <cell r="K98">
            <v>1</v>
          </cell>
        </row>
        <row r="99">
          <cell r="A99" t="str">
            <v>A8888B</v>
          </cell>
          <cell r="B99" t="str">
            <v>GECW</v>
          </cell>
          <cell r="C99" t="str">
            <v>Intermédio</v>
          </cell>
          <cell r="D99" t="str">
            <v>Auto loan</v>
          </cell>
          <cell r="E99" t="str">
            <v>Red</v>
          </cell>
          <cell r="F99">
            <v>0.05</v>
          </cell>
          <cell r="G99">
            <v>0.25</v>
          </cell>
          <cell r="H99">
            <v>0</v>
          </cell>
          <cell r="I99">
            <v>0.47</v>
          </cell>
          <cell r="J99" t="str">
            <v>PM</v>
          </cell>
          <cell r="K99">
            <v>1</v>
          </cell>
        </row>
        <row r="100">
          <cell r="A100" t="str">
            <v>A8888C</v>
          </cell>
          <cell r="B100" t="str">
            <v>GECW</v>
          </cell>
          <cell r="C100" t="str">
            <v>Completo</v>
          </cell>
          <cell r="D100" t="str">
            <v>Auto loan</v>
          </cell>
          <cell r="E100" t="str">
            <v>Red</v>
          </cell>
          <cell r="F100">
            <v>0.05</v>
          </cell>
          <cell r="G100">
            <v>0.15</v>
          </cell>
          <cell r="H100">
            <v>0</v>
          </cell>
          <cell r="I100">
            <v>0.56999999999999995</v>
          </cell>
          <cell r="J100" t="str">
            <v>PM</v>
          </cell>
          <cell r="K100">
            <v>1</v>
          </cell>
        </row>
        <row r="101">
          <cell r="A101" t="str">
            <v>A0401A</v>
          </cell>
          <cell r="B101" t="str">
            <v>GMAC_ALD</v>
          </cell>
          <cell r="C101" t="str">
            <v>Protecçao Base ALD</v>
          </cell>
          <cell r="D101" t="str">
            <v>Auto loan</v>
          </cell>
          <cell r="E101" t="str">
            <v>Red</v>
          </cell>
          <cell r="F101">
            <v>0.05</v>
          </cell>
          <cell r="G101">
            <v>0.1</v>
          </cell>
          <cell r="H101">
            <v>0</v>
          </cell>
          <cell r="I101">
            <v>0.49120000000000003</v>
          </cell>
          <cell r="J101" t="str">
            <v>PU</v>
          </cell>
          <cell r="K101">
            <v>51</v>
          </cell>
        </row>
        <row r="102">
          <cell r="A102" t="str">
            <v>A0401B</v>
          </cell>
          <cell r="B102" t="str">
            <v>GMAC_ALD</v>
          </cell>
          <cell r="C102" t="str">
            <v>Protecçao Plus ALD</v>
          </cell>
          <cell r="D102" t="str">
            <v>Auto loan</v>
          </cell>
          <cell r="E102" t="str">
            <v>Red</v>
          </cell>
          <cell r="F102">
            <v>0.05</v>
          </cell>
          <cell r="G102">
            <v>0.1</v>
          </cell>
          <cell r="H102">
            <v>0</v>
          </cell>
          <cell r="I102">
            <v>0.50949999999999995</v>
          </cell>
          <cell r="J102" t="str">
            <v>PU</v>
          </cell>
          <cell r="K102">
            <v>53</v>
          </cell>
        </row>
        <row r="103">
          <cell r="A103" t="str">
            <v>A0401E</v>
          </cell>
          <cell r="B103" t="str">
            <v>GMAC_ALD</v>
          </cell>
          <cell r="C103" t="str">
            <v>Protecção Desemprego</v>
          </cell>
          <cell r="D103" t="str">
            <v>Auto loan</v>
          </cell>
          <cell r="E103" t="str">
            <v>Red</v>
          </cell>
          <cell r="F103">
            <v>0.05</v>
          </cell>
          <cell r="G103">
            <v>0.1</v>
          </cell>
          <cell r="H103">
            <v>0</v>
          </cell>
          <cell r="I103">
            <v>0.51749999999999996</v>
          </cell>
          <cell r="J103" t="str">
            <v>PU</v>
          </cell>
          <cell r="K103">
            <v>54</v>
          </cell>
        </row>
        <row r="104">
          <cell r="A104" t="str">
            <v>A0401F</v>
          </cell>
          <cell r="B104" t="str">
            <v>GMAC_ALD</v>
          </cell>
          <cell r="C104" t="str">
            <v>PPP Total</v>
          </cell>
          <cell r="D104" t="str">
            <v>Auto loan</v>
          </cell>
          <cell r="E104" t="str">
            <v>Red</v>
          </cell>
          <cell r="F104">
            <v>0.05</v>
          </cell>
          <cell r="G104">
            <v>0.17499999999999999</v>
          </cell>
          <cell r="H104">
            <v>0</v>
          </cell>
          <cell r="I104">
            <v>0.4425</v>
          </cell>
          <cell r="J104" t="str">
            <v>PU</v>
          </cell>
          <cell r="K104">
            <v>53</v>
          </cell>
        </row>
        <row r="105">
          <cell r="A105" t="str">
            <v>A0401G</v>
          </cell>
          <cell r="B105" t="str">
            <v>GMAC_ALD</v>
          </cell>
          <cell r="C105" t="str">
            <v>PPP Complemento ALD</v>
          </cell>
          <cell r="D105" t="str">
            <v>Auto loan</v>
          </cell>
          <cell r="E105" t="str">
            <v>Red</v>
          </cell>
          <cell r="F105">
            <v>0.05</v>
          </cell>
          <cell r="G105">
            <v>0.17499999999999999</v>
          </cell>
          <cell r="H105">
            <v>0</v>
          </cell>
          <cell r="I105">
            <v>0.4425</v>
          </cell>
          <cell r="J105" t="str">
            <v>PU</v>
          </cell>
          <cell r="K105">
            <v>53</v>
          </cell>
        </row>
        <row r="106">
          <cell r="A106" t="str">
            <v>A0400A</v>
          </cell>
          <cell r="B106" t="str">
            <v>GMAC_IFIC</v>
          </cell>
          <cell r="C106" t="str">
            <v>Protecçao Base IFIC</v>
          </cell>
          <cell r="D106" t="str">
            <v>Auto loan</v>
          </cell>
          <cell r="E106" t="str">
            <v>Red</v>
          </cell>
          <cell r="F106">
            <v>0.05</v>
          </cell>
          <cell r="G106">
            <v>0.1</v>
          </cell>
          <cell r="H106">
            <v>0</v>
          </cell>
          <cell r="I106">
            <v>0.49120000000000003</v>
          </cell>
          <cell r="J106" t="str">
            <v>PU</v>
          </cell>
          <cell r="K106">
            <v>51</v>
          </cell>
        </row>
        <row r="107">
          <cell r="A107" t="str">
            <v>A0400B</v>
          </cell>
          <cell r="B107" t="str">
            <v>GMAC_IFIC</v>
          </cell>
          <cell r="C107" t="str">
            <v>Protecçao Plus IFIC</v>
          </cell>
          <cell r="D107" t="str">
            <v>Auto loan</v>
          </cell>
          <cell r="E107" t="str">
            <v>Red</v>
          </cell>
          <cell r="F107">
            <v>0.05</v>
          </cell>
          <cell r="G107">
            <v>0.1</v>
          </cell>
          <cell r="H107">
            <v>0</v>
          </cell>
          <cell r="I107">
            <v>0.50949999999999995</v>
          </cell>
          <cell r="J107" t="str">
            <v>PU</v>
          </cell>
          <cell r="K107">
            <v>53</v>
          </cell>
        </row>
        <row r="108">
          <cell r="A108" t="str">
            <v>A0400C</v>
          </cell>
          <cell r="B108" t="str">
            <v>GMAC_IFIC</v>
          </cell>
          <cell r="C108" t="str">
            <v>Smart Buy, protection base</v>
          </cell>
          <cell r="D108" t="str">
            <v>Auto loan</v>
          </cell>
          <cell r="E108" t="str">
            <v>Red</v>
          </cell>
          <cell r="F108">
            <v>0.05</v>
          </cell>
          <cell r="G108">
            <v>0.1</v>
          </cell>
          <cell r="H108">
            <v>0</v>
          </cell>
          <cell r="I108">
            <v>0.47</v>
          </cell>
          <cell r="J108" t="str">
            <v>PU</v>
          </cell>
          <cell r="K108">
            <v>36</v>
          </cell>
        </row>
        <row r="109">
          <cell r="A109" t="str">
            <v>A0400E</v>
          </cell>
          <cell r="B109" t="str">
            <v>GMAC_IFIC</v>
          </cell>
          <cell r="C109" t="str">
            <v>Protecção Desemprego</v>
          </cell>
          <cell r="D109" t="str">
            <v>Auto loan</v>
          </cell>
          <cell r="E109" t="str">
            <v>Red</v>
          </cell>
          <cell r="F109">
            <v>0.05</v>
          </cell>
          <cell r="G109">
            <v>0.1</v>
          </cell>
          <cell r="H109">
            <v>0</v>
          </cell>
          <cell r="I109">
            <v>0.51749999999999996</v>
          </cell>
          <cell r="J109" t="str">
            <v>PU</v>
          </cell>
          <cell r="K109">
            <v>53</v>
          </cell>
        </row>
        <row r="110">
          <cell r="A110" t="str">
            <v>A0400F</v>
          </cell>
          <cell r="B110" t="str">
            <v>GMAC_IFIC</v>
          </cell>
          <cell r="C110" t="str">
            <v>PPP Total IFIC</v>
          </cell>
          <cell r="D110" t="str">
            <v>Auto loan</v>
          </cell>
          <cell r="E110" t="str">
            <v>Red</v>
          </cell>
          <cell r="F110">
            <v>0.05</v>
          </cell>
          <cell r="G110">
            <v>0.17499999999999999</v>
          </cell>
          <cell r="H110">
            <v>0</v>
          </cell>
          <cell r="I110">
            <v>0.4425</v>
          </cell>
          <cell r="J110" t="str">
            <v>PU</v>
          </cell>
          <cell r="K110">
            <v>53</v>
          </cell>
        </row>
        <row r="111">
          <cell r="A111" t="str">
            <v>A0400G</v>
          </cell>
          <cell r="B111" t="str">
            <v>GMAC_IFIC</v>
          </cell>
          <cell r="C111" t="str">
            <v>PPP Complemento IFIC</v>
          </cell>
          <cell r="D111" t="str">
            <v>Auto loan</v>
          </cell>
          <cell r="E111" t="str">
            <v>Red</v>
          </cell>
          <cell r="F111">
            <v>0.05</v>
          </cell>
          <cell r="G111">
            <v>0.17499999999999999</v>
          </cell>
          <cell r="H111">
            <v>0</v>
          </cell>
          <cell r="I111">
            <v>0.4425</v>
          </cell>
          <cell r="J111" t="str">
            <v>PU</v>
          </cell>
          <cell r="K111">
            <v>53</v>
          </cell>
        </row>
        <row r="112">
          <cell r="A112" t="str">
            <v>A0900H</v>
          </cell>
          <cell r="B112" t="str">
            <v>Interbanco</v>
          </cell>
          <cell r="C112" t="str">
            <v>Produto 1</v>
          </cell>
          <cell r="D112" t="str">
            <v>Auto loan</v>
          </cell>
          <cell r="E112" t="str">
            <v>Red</v>
          </cell>
          <cell r="F112">
            <v>0.05</v>
          </cell>
          <cell r="G112">
            <v>0.1</v>
          </cell>
          <cell r="H112">
            <v>0</v>
          </cell>
          <cell r="I112">
            <v>0.33</v>
          </cell>
          <cell r="J112" t="str">
            <v>PM</v>
          </cell>
          <cell r="K112">
            <v>1</v>
          </cell>
        </row>
        <row r="113">
          <cell r="A113" t="str">
            <v>A0900I</v>
          </cell>
          <cell r="B113" t="str">
            <v>Interbanco</v>
          </cell>
          <cell r="C113" t="str">
            <v>Produto 2</v>
          </cell>
          <cell r="D113" t="str">
            <v>Auto loan</v>
          </cell>
          <cell r="E113" t="str">
            <v>Red</v>
          </cell>
          <cell r="F113">
            <v>0.05</v>
          </cell>
          <cell r="G113">
            <v>0.1</v>
          </cell>
          <cell r="H113">
            <v>0</v>
          </cell>
          <cell r="I113">
            <v>0.33</v>
          </cell>
          <cell r="J113" t="str">
            <v>PM</v>
          </cell>
          <cell r="K113">
            <v>1</v>
          </cell>
        </row>
        <row r="114">
          <cell r="A114" t="str">
            <v>A0900J</v>
          </cell>
          <cell r="B114" t="str">
            <v>Interbanco</v>
          </cell>
          <cell r="C114" t="str">
            <v>Produto 3</v>
          </cell>
          <cell r="D114" t="str">
            <v>Auto loan</v>
          </cell>
          <cell r="E114" t="str">
            <v>Red</v>
          </cell>
          <cell r="F114">
            <v>0.05</v>
          </cell>
          <cell r="G114">
            <v>0.1</v>
          </cell>
          <cell r="H114">
            <v>0</v>
          </cell>
          <cell r="I114">
            <v>0.33</v>
          </cell>
          <cell r="J114" t="str">
            <v>PM</v>
          </cell>
          <cell r="K114">
            <v>1</v>
          </cell>
        </row>
        <row r="115">
          <cell r="A115" t="str">
            <v>A0900K</v>
          </cell>
          <cell r="B115" t="str">
            <v>Interbanco</v>
          </cell>
          <cell r="C115" t="str">
            <v>Produto 4</v>
          </cell>
          <cell r="D115" t="str">
            <v>Auto loan</v>
          </cell>
          <cell r="E115" t="str">
            <v>Red</v>
          </cell>
          <cell r="F115">
            <v>0.05</v>
          </cell>
          <cell r="G115">
            <v>0.1</v>
          </cell>
          <cell r="H115">
            <v>0</v>
          </cell>
          <cell r="I115">
            <v>0.33</v>
          </cell>
          <cell r="J115" t="str">
            <v>PM</v>
          </cell>
          <cell r="K115">
            <v>1</v>
          </cell>
        </row>
        <row r="116">
          <cell r="A116" t="str">
            <v>A1600A</v>
          </cell>
          <cell r="B116" t="str">
            <v>ONEY</v>
          </cell>
          <cell r="C116" t="str">
            <v>SB 100€ TLMK Cardif</v>
          </cell>
          <cell r="D116" t="str">
            <v>Budget Protection</v>
          </cell>
          <cell r="E116" t="str">
            <v>Telemarketing</v>
          </cell>
          <cell r="F116">
            <v>0.05</v>
          </cell>
          <cell r="G116">
            <v>0.1</v>
          </cell>
          <cell r="H116">
            <v>0.08</v>
          </cell>
          <cell r="I116">
            <v>0.32</v>
          </cell>
          <cell r="J116" t="str">
            <v>PM</v>
          </cell>
          <cell r="K116">
            <v>1</v>
          </cell>
        </row>
        <row r="117">
          <cell r="A117" t="str">
            <v>A1600B</v>
          </cell>
          <cell r="B117" t="str">
            <v>ONEY</v>
          </cell>
          <cell r="C117" t="str">
            <v>SB 150€ TLMK Cardif</v>
          </cell>
          <cell r="D117" t="str">
            <v>Budget Protection</v>
          </cell>
          <cell r="E117" t="str">
            <v>Telemarketing</v>
          </cell>
          <cell r="F117">
            <v>0.05</v>
          </cell>
          <cell r="G117">
            <v>0.1</v>
          </cell>
          <cell r="H117">
            <v>0.08</v>
          </cell>
          <cell r="I117">
            <v>0.32</v>
          </cell>
          <cell r="J117" t="str">
            <v>PM</v>
          </cell>
          <cell r="K117">
            <v>1</v>
          </cell>
        </row>
        <row r="118">
          <cell r="A118" t="str">
            <v>A1600C</v>
          </cell>
          <cell r="B118" t="str">
            <v>ONEY</v>
          </cell>
          <cell r="C118" t="str">
            <v>SB 100€ TLMK Oney</v>
          </cell>
          <cell r="D118" t="str">
            <v>Budget Protection</v>
          </cell>
          <cell r="E118" t="str">
            <v>Red</v>
          </cell>
          <cell r="F118">
            <v>0.05</v>
          </cell>
          <cell r="G118">
            <v>0.1</v>
          </cell>
          <cell r="H118">
            <v>0</v>
          </cell>
          <cell r="I118">
            <v>0.4</v>
          </cell>
          <cell r="J118" t="str">
            <v>PM</v>
          </cell>
          <cell r="K118">
            <v>1</v>
          </cell>
        </row>
        <row r="119">
          <cell r="A119" t="str">
            <v>A1600D</v>
          </cell>
          <cell r="B119" t="str">
            <v>ONEY</v>
          </cell>
          <cell r="C119" t="str">
            <v>SB 150€ TLMK Oney</v>
          </cell>
          <cell r="D119" t="str">
            <v>Budget Protection</v>
          </cell>
          <cell r="E119" t="str">
            <v>Red</v>
          </cell>
          <cell r="F119">
            <v>0.05</v>
          </cell>
          <cell r="G119">
            <v>0.1</v>
          </cell>
          <cell r="H119">
            <v>0</v>
          </cell>
          <cell r="I119">
            <v>0.4</v>
          </cell>
          <cell r="J119" t="str">
            <v>PM</v>
          </cell>
          <cell r="K119">
            <v>1</v>
          </cell>
        </row>
        <row r="120">
          <cell r="A120" t="str">
            <v>A1100A</v>
          </cell>
          <cell r="B120" t="str">
            <v>Pastor_Serfin</v>
          </cell>
          <cell r="C120" t="str">
            <v>Garantia Global</v>
          </cell>
          <cell r="D120" t="str">
            <v>Personal loan</v>
          </cell>
          <cell r="E120" t="str">
            <v>Red</v>
          </cell>
          <cell r="F120">
            <v>0.05</v>
          </cell>
          <cell r="G120">
            <v>7.4999999999999997E-2</v>
          </cell>
          <cell r="H120">
            <v>0</v>
          </cell>
          <cell r="I120">
            <v>0.6</v>
          </cell>
          <cell r="J120" t="str">
            <v>PU</v>
          </cell>
          <cell r="K120">
            <v>42</v>
          </cell>
        </row>
        <row r="121">
          <cell r="A121" t="str">
            <v>A0200A</v>
          </cell>
          <cell r="B121" t="str">
            <v>PSA</v>
          </cell>
          <cell r="C121" t="str">
            <v>Protecção Simples</v>
          </cell>
          <cell r="D121" t="str">
            <v>Auto loan</v>
          </cell>
          <cell r="E121" t="str">
            <v>Red</v>
          </cell>
          <cell r="F121">
            <v>0.05</v>
          </cell>
          <cell r="G121">
            <v>9.8599999999999993E-2</v>
          </cell>
          <cell r="H121">
            <v>0</v>
          </cell>
          <cell r="I121">
            <v>0.4</v>
          </cell>
          <cell r="J121" t="str">
            <v>PM</v>
          </cell>
          <cell r="K121">
            <v>1</v>
          </cell>
        </row>
        <row r="122">
          <cell r="A122" t="str">
            <v>A0200B</v>
          </cell>
          <cell r="B122" t="str">
            <v>PSA</v>
          </cell>
          <cell r="C122" t="str">
            <v>Protecção Total</v>
          </cell>
          <cell r="D122" t="str">
            <v>Auto loan</v>
          </cell>
          <cell r="E122" t="str">
            <v>Red</v>
          </cell>
          <cell r="F122">
            <v>0.05</v>
          </cell>
          <cell r="G122">
            <v>0.105</v>
          </cell>
          <cell r="H122">
            <v>0</v>
          </cell>
          <cell r="I122">
            <v>0.5</v>
          </cell>
          <cell r="J122" t="str">
            <v>PM</v>
          </cell>
          <cell r="K122">
            <v>1</v>
          </cell>
        </row>
        <row r="123">
          <cell r="A123" t="str">
            <v>A0200C</v>
          </cell>
          <cell r="B123" t="str">
            <v>PSA</v>
          </cell>
          <cell r="C123" t="str">
            <v>Protecção Integrada</v>
          </cell>
          <cell r="D123" t="str">
            <v>Auto loan</v>
          </cell>
          <cell r="E123" t="str">
            <v>Red</v>
          </cell>
          <cell r="F123">
            <v>0.05</v>
          </cell>
          <cell r="G123">
            <v>0.105</v>
          </cell>
          <cell r="H123">
            <v>0</v>
          </cell>
          <cell r="I123">
            <v>0.5</v>
          </cell>
          <cell r="J123" t="str">
            <v>PM</v>
          </cell>
          <cell r="K123">
            <v>1</v>
          </cell>
        </row>
        <row r="124">
          <cell r="A124" t="str">
            <v>A0200D</v>
          </cell>
          <cell r="B124" t="str">
            <v>PSA</v>
          </cell>
          <cell r="C124" t="str">
            <v>Protecção 72 Meses</v>
          </cell>
          <cell r="D124" t="str">
            <v>Auto loan</v>
          </cell>
          <cell r="E124" t="str">
            <v>Red</v>
          </cell>
          <cell r="F124">
            <v>0.05</v>
          </cell>
          <cell r="G124">
            <v>0.105</v>
          </cell>
          <cell r="H124">
            <v>0</v>
          </cell>
          <cell r="I124">
            <v>0.2</v>
          </cell>
          <cell r="J124" t="str">
            <v>PM</v>
          </cell>
          <cell r="K124">
            <v>1</v>
          </cell>
        </row>
        <row r="125">
          <cell r="A125" t="str">
            <v>A0200E</v>
          </cell>
          <cell r="B125" t="str">
            <v>PSA</v>
          </cell>
          <cell r="C125" t="str">
            <v>Proteccao Credifast</v>
          </cell>
          <cell r="D125" t="str">
            <v>Auto loan</v>
          </cell>
          <cell r="E125" t="str">
            <v>Red</v>
          </cell>
          <cell r="F125">
            <v>0.05</v>
          </cell>
          <cell r="G125">
            <v>0.105</v>
          </cell>
          <cell r="H125">
            <v>0</v>
          </cell>
          <cell r="I125">
            <v>0.51500000000000001</v>
          </cell>
          <cell r="J125" t="str">
            <v>PM</v>
          </cell>
          <cell r="K125">
            <v>1</v>
          </cell>
        </row>
        <row r="126">
          <cell r="A126" t="str">
            <v>A0200F</v>
          </cell>
          <cell r="B126" t="str">
            <v>PSA</v>
          </cell>
          <cell r="C126" t="str">
            <v>Plano Liberdade</v>
          </cell>
          <cell r="D126" t="str">
            <v>Auto loan</v>
          </cell>
          <cell r="E126" t="str">
            <v>Red</v>
          </cell>
          <cell r="F126">
            <v>0.05</v>
          </cell>
          <cell r="G126">
            <v>0.105</v>
          </cell>
          <cell r="H126">
            <v>0</v>
          </cell>
          <cell r="I126">
            <v>0.5</v>
          </cell>
          <cell r="J126" t="str">
            <v>PM</v>
          </cell>
          <cell r="K126">
            <v>1</v>
          </cell>
        </row>
        <row r="127">
          <cell r="A127" t="str">
            <v>A0200G</v>
          </cell>
          <cell r="B127" t="str">
            <v>PSA</v>
          </cell>
          <cell r="C127" t="str">
            <v>Protecção Integrada 53</v>
          </cell>
          <cell r="D127" t="str">
            <v>Auto loan</v>
          </cell>
          <cell r="E127" t="str">
            <v>Red</v>
          </cell>
          <cell r="F127">
            <v>0.05</v>
          </cell>
          <cell r="G127">
            <v>0.105</v>
          </cell>
          <cell r="H127">
            <v>0</v>
          </cell>
          <cell r="I127">
            <v>0.53</v>
          </cell>
          <cell r="J127" t="str">
            <v>PM</v>
          </cell>
          <cell r="K127">
            <v>1</v>
          </cell>
        </row>
        <row r="128">
          <cell r="A128" t="str">
            <v>A0200H</v>
          </cell>
          <cell r="B128" t="str">
            <v>PSA</v>
          </cell>
          <cell r="C128" t="str">
            <v>Protecção 84 Meses</v>
          </cell>
          <cell r="D128" t="str">
            <v>Auto loan</v>
          </cell>
          <cell r="E128" t="str">
            <v>Red</v>
          </cell>
          <cell r="F128">
            <v>0.05</v>
          </cell>
          <cell r="G128">
            <v>0.105</v>
          </cell>
          <cell r="H128">
            <v>0</v>
          </cell>
          <cell r="I128">
            <v>0.2</v>
          </cell>
          <cell r="J128" t="str">
            <v>PM</v>
          </cell>
          <cell r="K128">
            <v>1</v>
          </cell>
        </row>
        <row r="129">
          <cell r="A129" t="str">
            <v>A0200I</v>
          </cell>
          <cell r="B129" t="str">
            <v>PSA</v>
          </cell>
          <cell r="C129" t="str">
            <v>Protecção 84 Meses 207</v>
          </cell>
          <cell r="D129" t="str">
            <v>Auto loan</v>
          </cell>
          <cell r="E129" t="str">
            <v>Red</v>
          </cell>
          <cell r="F129">
            <v>0.05</v>
          </cell>
          <cell r="G129">
            <v>0.105</v>
          </cell>
          <cell r="H129">
            <v>0</v>
          </cell>
          <cell r="I129">
            <v>0.2</v>
          </cell>
          <cell r="J129" t="str">
            <v>PM</v>
          </cell>
          <cell r="K129">
            <v>1</v>
          </cell>
        </row>
        <row r="130">
          <cell r="A130" t="str">
            <v>A0200K</v>
          </cell>
          <cell r="B130" t="str">
            <v>PSA</v>
          </cell>
          <cell r="C130" t="str">
            <v>Auto B10</v>
          </cell>
          <cell r="D130" t="str">
            <v>Auto loan</v>
          </cell>
          <cell r="E130" t="str">
            <v>Red</v>
          </cell>
          <cell r="F130">
            <v>0.05</v>
          </cell>
          <cell r="G130">
            <v>0.105</v>
          </cell>
          <cell r="H130">
            <v>0</v>
          </cell>
          <cell r="I130">
            <v>0.54600000000000004</v>
          </cell>
          <cell r="J130" t="str">
            <v>PM</v>
          </cell>
          <cell r="K130">
            <v>1</v>
          </cell>
        </row>
        <row r="131">
          <cell r="A131" t="str">
            <v>R1700A</v>
          </cell>
          <cell r="B131" t="str">
            <v>Santander TOTTA</v>
          </cell>
          <cell r="C131" t="str">
            <v>Plano Protecção Habitação 500</v>
          </cell>
          <cell r="D131" t="str">
            <v>Budget Protection</v>
          </cell>
          <cell r="E131" t="str">
            <v>Red</v>
          </cell>
          <cell r="F131">
            <v>0.05</v>
          </cell>
          <cell r="G131">
            <v>7.4999999999999997E-2</v>
          </cell>
          <cell r="H131">
            <v>0</v>
          </cell>
          <cell r="I131">
            <v>0.37</v>
          </cell>
          <cell r="J131" t="str">
            <v>PU</v>
          </cell>
          <cell r="K131">
            <v>60</v>
          </cell>
        </row>
        <row r="132">
          <cell r="A132" t="str">
            <v>R1700B</v>
          </cell>
          <cell r="B132" t="str">
            <v>Santander TOTTA</v>
          </cell>
          <cell r="C132" t="str">
            <v>Plano Protecção Habitação 700</v>
          </cell>
          <cell r="D132" t="str">
            <v>Budget Protection</v>
          </cell>
          <cell r="E132" t="str">
            <v>Red</v>
          </cell>
          <cell r="F132">
            <v>0.05</v>
          </cell>
          <cell r="G132">
            <v>7.4999999999999997E-2</v>
          </cell>
          <cell r="H132">
            <v>0</v>
          </cell>
          <cell r="I132">
            <v>0.37</v>
          </cell>
          <cell r="J132" t="str">
            <v>PU</v>
          </cell>
          <cell r="K132">
            <v>60</v>
          </cell>
        </row>
        <row r="133">
          <cell r="A133" t="str">
            <v>R0900A</v>
          </cell>
          <cell r="B133" t="str">
            <v>Santander_Seguros</v>
          </cell>
          <cell r="C133" t="str">
            <v>Completo - Rede</v>
          </cell>
          <cell r="D133" t="str">
            <v>Auto loan</v>
          </cell>
          <cell r="E133" t="str">
            <v>Red</v>
          </cell>
          <cell r="F133">
            <v>0.06</v>
          </cell>
          <cell r="G133">
            <v>0.04</v>
          </cell>
          <cell r="H133">
            <v>0</v>
          </cell>
          <cell r="I133">
            <v>0.67</v>
          </cell>
          <cell r="J133" t="str">
            <v>PU</v>
          </cell>
          <cell r="K133">
            <v>62</v>
          </cell>
        </row>
        <row r="134">
          <cell r="A134" t="str">
            <v>R0900B</v>
          </cell>
          <cell r="B134" t="str">
            <v>Santander_Seguros</v>
          </cell>
          <cell r="C134" t="str">
            <v>Upgrade - Tlmk</v>
          </cell>
          <cell r="D134" t="str">
            <v>Auto loan</v>
          </cell>
          <cell r="E134" t="str">
            <v>Telemarketing</v>
          </cell>
          <cell r="F134">
            <v>0.06</v>
          </cell>
          <cell r="G134">
            <v>0.04</v>
          </cell>
          <cell r="H134">
            <v>0.05</v>
          </cell>
          <cell r="I134">
            <v>0.67</v>
          </cell>
          <cell r="J134" t="str">
            <v>PU</v>
          </cell>
          <cell r="K134">
            <v>62</v>
          </cell>
        </row>
        <row r="135">
          <cell r="A135" t="str">
            <v>R0900C</v>
          </cell>
          <cell r="B135" t="str">
            <v>Santander_Seguros</v>
          </cell>
          <cell r="C135" t="str">
            <v>Completo - Tlmk</v>
          </cell>
          <cell r="D135" t="str">
            <v>Auto loan</v>
          </cell>
          <cell r="E135" t="str">
            <v>Telemarketing</v>
          </cell>
          <cell r="F135">
            <v>0.06</v>
          </cell>
          <cell r="G135">
            <v>0.04</v>
          </cell>
          <cell r="H135">
            <v>0.05</v>
          </cell>
          <cell r="I135">
            <v>0.62</v>
          </cell>
          <cell r="J135" t="str">
            <v>PU</v>
          </cell>
          <cell r="K135">
            <v>62</v>
          </cell>
        </row>
        <row r="136">
          <cell r="A136" t="str">
            <v>R0900D</v>
          </cell>
          <cell r="B136" t="str">
            <v>Santander_Seguros</v>
          </cell>
          <cell r="C136" t="str">
            <v>Vida + IT - Rede</v>
          </cell>
          <cell r="D136" t="str">
            <v>Auto loan</v>
          </cell>
          <cell r="E136" t="str">
            <v>Red</v>
          </cell>
          <cell r="F136">
            <v>0.06</v>
          </cell>
          <cell r="G136">
            <v>0.04</v>
          </cell>
          <cell r="H136">
            <v>0</v>
          </cell>
          <cell r="I136">
            <v>0.62</v>
          </cell>
          <cell r="J136" t="str">
            <v>PU</v>
          </cell>
          <cell r="K136">
            <v>62</v>
          </cell>
        </row>
        <row r="137">
          <cell r="A137" t="str">
            <v>R0900E</v>
          </cell>
          <cell r="B137" t="str">
            <v>Santander_Seguros</v>
          </cell>
          <cell r="C137" t="str">
            <v>Vida - Rede</v>
          </cell>
          <cell r="D137" t="str">
            <v>Auto loan</v>
          </cell>
          <cell r="E137" t="str">
            <v>Red</v>
          </cell>
          <cell r="F137">
            <v>0.06</v>
          </cell>
          <cell r="G137">
            <v>0.04</v>
          </cell>
          <cell r="H137">
            <v>0</v>
          </cell>
          <cell r="I137">
            <v>0.66</v>
          </cell>
          <cell r="J137" t="str">
            <v>PU</v>
          </cell>
          <cell r="K137">
            <v>62</v>
          </cell>
        </row>
        <row r="138">
          <cell r="A138" t="str">
            <v>R0900F</v>
          </cell>
          <cell r="B138" t="str">
            <v>Santander_Seguros</v>
          </cell>
          <cell r="C138" t="str">
            <v>Vida - Rede ALD e Leasing</v>
          </cell>
          <cell r="D138" t="str">
            <v>Auto loan</v>
          </cell>
          <cell r="E138" t="str">
            <v>Red</v>
          </cell>
          <cell r="F138">
            <v>0.06</v>
          </cell>
          <cell r="G138">
            <v>0.04</v>
          </cell>
          <cell r="H138">
            <v>0</v>
          </cell>
          <cell r="I138">
            <v>0.66</v>
          </cell>
          <cell r="J138" t="str">
            <v>PM</v>
          </cell>
          <cell r="K138">
            <v>1</v>
          </cell>
        </row>
        <row r="139">
          <cell r="A139" t="str">
            <v>R0900G</v>
          </cell>
          <cell r="B139" t="str">
            <v>Santander_Seguros</v>
          </cell>
          <cell r="C139" t="str">
            <v>Completo - Rede ALD e Leasing</v>
          </cell>
          <cell r="D139" t="str">
            <v>Auto loan</v>
          </cell>
          <cell r="E139" t="str">
            <v>Red</v>
          </cell>
          <cell r="F139">
            <v>0.06</v>
          </cell>
          <cell r="G139">
            <v>0.04</v>
          </cell>
          <cell r="H139">
            <v>0</v>
          </cell>
          <cell r="I139">
            <v>0.66</v>
          </cell>
          <cell r="J139" t="str">
            <v>PM</v>
          </cell>
          <cell r="K139">
            <v>1</v>
          </cell>
        </row>
        <row r="140">
          <cell r="A140" t="str">
            <v>R0900H</v>
          </cell>
          <cell r="B140" t="str">
            <v>Santander_Seguros</v>
          </cell>
          <cell r="C140" t="str">
            <v>Vida + IT - Rede ALD e Leasing</v>
          </cell>
          <cell r="D140" t="str">
            <v>Auto loan</v>
          </cell>
          <cell r="E140" t="str">
            <v>Red</v>
          </cell>
          <cell r="F140">
            <v>0.06</v>
          </cell>
          <cell r="G140">
            <v>0.04</v>
          </cell>
          <cell r="H140">
            <v>0</v>
          </cell>
          <cell r="I140">
            <v>0.62</v>
          </cell>
          <cell r="J140" t="str">
            <v>PM</v>
          </cell>
          <cell r="K140">
            <v>1</v>
          </cell>
        </row>
        <row r="141">
          <cell r="A141" t="str">
            <v>R0900I</v>
          </cell>
          <cell r="B141" t="str">
            <v>Santander_Seguros</v>
          </cell>
          <cell r="C141" t="str">
            <v>Seguro Premium</v>
          </cell>
          <cell r="D141" t="str">
            <v>Auto loan</v>
          </cell>
          <cell r="E141" t="str">
            <v>Telemarketing</v>
          </cell>
          <cell r="F141">
            <v>0.06</v>
          </cell>
          <cell r="G141">
            <v>0.04</v>
          </cell>
          <cell r="H141">
            <v>0.05</v>
          </cell>
          <cell r="I141">
            <v>0.61</v>
          </cell>
          <cell r="J141" t="str">
            <v>PU</v>
          </cell>
          <cell r="K141">
            <v>52</v>
          </cell>
        </row>
        <row r="142">
          <cell r="A142" t="str">
            <v>R0900J</v>
          </cell>
          <cell r="B142" t="str">
            <v>Santander_Seguros</v>
          </cell>
          <cell r="C142" t="str">
            <v>Seguro Plus</v>
          </cell>
          <cell r="D142" t="str">
            <v>Auto loan</v>
          </cell>
          <cell r="E142" t="str">
            <v>Telemarketing</v>
          </cell>
          <cell r="F142">
            <v>0.06</v>
          </cell>
          <cell r="G142">
            <v>0.04</v>
          </cell>
          <cell r="H142">
            <v>0.05</v>
          </cell>
          <cell r="I142">
            <v>0.67</v>
          </cell>
          <cell r="J142" t="str">
            <v>PU</v>
          </cell>
          <cell r="K142">
            <v>52</v>
          </cell>
        </row>
        <row r="143">
          <cell r="A143" t="str">
            <v>R0900K</v>
          </cell>
          <cell r="B143" t="str">
            <v>Santander_Seguros</v>
          </cell>
          <cell r="C143" t="str">
            <v>Seguro Premium R</v>
          </cell>
          <cell r="D143" t="str">
            <v>Auto loan</v>
          </cell>
          <cell r="E143" t="str">
            <v>Red</v>
          </cell>
          <cell r="F143">
            <v>0.06</v>
          </cell>
          <cell r="G143">
            <v>0.04</v>
          </cell>
          <cell r="H143">
            <v>0</v>
          </cell>
          <cell r="I143">
            <v>0.66</v>
          </cell>
          <cell r="J143" t="str">
            <v>PU</v>
          </cell>
          <cell r="K143">
            <v>52</v>
          </cell>
        </row>
        <row r="144">
          <cell r="A144" t="str">
            <v>R0900L</v>
          </cell>
          <cell r="B144" t="str">
            <v>Santander_Seguros</v>
          </cell>
          <cell r="C144" t="str">
            <v>Consumo</v>
          </cell>
          <cell r="D144" t="str">
            <v>Personal loan</v>
          </cell>
          <cell r="E144" t="str">
            <v>Red</v>
          </cell>
          <cell r="F144">
            <v>0.06</v>
          </cell>
          <cell r="G144">
            <v>0.04</v>
          </cell>
          <cell r="H144">
            <v>0</v>
          </cell>
          <cell r="I144">
            <v>0.66</v>
          </cell>
          <cell r="J144" t="str">
            <v>PU</v>
          </cell>
          <cell r="K144">
            <v>17</v>
          </cell>
        </row>
        <row r="145">
          <cell r="A145" t="str">
            <v>R0900M</v>
          </cell>
          <cell r="B145" t="str">
            <v>Santander_Seguros</v>
          </cell>
          <cell r="C145" t="str">
            <v>Canal Directo</v>
          </cell>
          <cell r="D145" t="str">
            <v>Personal loan</v>
          </cell>
          <cell r="E145" t="str">
            <v>Red</v>
          </cell>
          <cell r="F145">
            <v>0.06</v>
          </cell>
          <cell r="G145">
            <v>0.04</v>
          </cell>
          <cell r="H145">
            <v>0</v>
          </cell>
          <cell r="I145">
            <v>0.66</v>
          </cell>
          <cell r="J145" t="str">
            <v>PU</v>
          </cell>
          <cell r="K145">
            <v>48</v>
          </cell>
        </row>
        <row r="146">
          <cell r="A146" t="str">
            <v>R0900N</v>
          </cell>
          <cell r="B146" t="str">
            <v>Santander_Seguros</v>
          </cell>
          <cell r="C146" t="str">
            <v>Consumo Vida</v>
          </cell>
          <cell r="D146" t="str">
            <v>Personal loan</v>
          </cell>
          <cell r="E146" t="str">
            <v>Red</v>
          </cell>
          <cell r="F146">
            <v>0.05</v>
          </cell>
          <cell r="G146">
            <v>0.04</v>
          </cell>
          <cell r="H146">
            <v>0</v>
          </cell>
          <cell r="I146">
            <v>0.65500000000000003</v>
          </cell>
          <cell r="J146" t="str">
            <v>PU</v>
          </cell>
          <cell r="K146">
            <v>20</v>
          </cell>
        </row>
        <row r="147">
          <cell r="A147" t="str">
            <v>R0900O</v>
          </cell>
          <cell r="B147" t="str">
            <v>Santander_Seguros</v>
          </cell>
          <cell r="C147" t="str">
            <v>Consumo(Ind)</v>
          </cell>
          <cell r="D147" t="str">
            <v>Personal loan</v>
          </cell>
          <cell r="E147" t="str">
            <v>Red</v>
          </cell>
          <cell r="F147">
            <v>0.06</v>
          </cell>
          <cell r="G147">
            <v>0.04</v>
          </cell>
          <cell r="H147">
            <v>0</v>
          </cell>
          <cell r="I147">
            <v>0.66</v>
          </cell>
          <cell r="J147" t="str">
            <v>PU</v>
          </cell>
          <cell r="K147">
            <v>17</v>
          </cell>
        </row>
        <row r="148">
          <cell r="A148" t="str">
            <v>R0900P</v>
          </cell>
          <cell r="B148" t="str">
            <v>Santander_Seguros</v>
          </cell>
          <cell r="C148" t="str">
            <v>Canal Directo(Ind)</v>
          </cell>
          <cell r="D148" t="str">
            <v>Personal loan</v>
          </cell>
          <cell r="E148" t="str">
            <v>Red</v>
          </cell>
          <cell r="F148">
            <v>0.06</v>
          </cell>
          <cell r="G148">
            <v>0.04</v>
          </cell>
          <cell r="H148">
            <v>0</v>
          </cell>
          <cell r="I148">
            <v>0.66</v>
          </cell>
          <cell r="J148" t="str">
            <v>PU</v>
          </cell>
          <cell r="K148">
            <v>48</v>
          </cell>
        </row>
        <row r="149">
          <cell r="A149" t="str">
            <v>R0900Q</v>
          </cell>
          <cell r="B149" t="str">
            <v>Santander_Seguros</v>
          </cell>
          <cell r="C149" t="str">
            <v>Consumo Vida(Ind)</v>
          </cell>
          <cell r="D149" t="str">
            <v>Personal loan</v>
          </cell>
          <cell r="E149" t="str">
            <v>Red</v>
          </cell>
          <cell r="F149">
            <v>0.05</v>
          </cell>
          <cell r="G149">
            <v>0.04</v>
          </cell>
          <cell r="H149">
            <v>0</v>
          </cell>
          <cell r="I149">
            <v>0.65500000000000003</v>
          </cell>
          <cell r="J149" t="str">
            <v>PU</v>
          </cell>
          <cell r="K149">
            <v>20</v>
          </cell>
        </row>
        <row r="150">
          <cell r="A150" t="str">
            <v>R0900R</v>
          </cell>
          <cell r="B150" t="str">
            <v>Santander_Seguros</v>
          </cell>
          <cell r="C150" t="str">
            <v>VIDA REDE(Ind)</v>
          </cell>
          <cell r="D150" t="str">
            <v>Auto loan</v>
          </cell>
          <cell r="E150" t="str">
            <v>Red</v>
          </cell>
          <cell r="F150">
            <v>0.06</v>
          </cell>
          <cell r="G150">
            <v>0.04</v>
          </cell>
          <cell r="H150">
            <v>0</v>
          </cell>
          <cell r="I150">
            <v>0.66</v>
          </cell>
          <cell r="J150" t="str">
            <v>PU</v>
          </cell>
          <cell r="K150">
            <v>62</v>
          </cell>
        </row>
        <row r="151">
          <cell r="A151" t="str">
            <v>R0900S</v>
          </cell>
          <cell r="B151" t="str">
            <v>Santander_Seguros</v>
          </cell>
          <cell r="C151" t="str">
            <v>Vida + IT - Rede(Ind)</v>
          </cell>
          <cell r="D151" t="str">
            <v>Auto loan</v>
          </cell>
          <cell r="E151" t="str">
            <v>Red</v>
          </cell>
          <cell r="F151">
            <v>0.06</v>
          </cell>
          <cell r="G151">
            <v>0.04</v>
          </cell>
          <cell r="H151">
            <v>0</v>
          </cell>
          <cell r="I151">
            <v>0.62</v>
          </cell>
          <cell r="J151" t="str">
            <v>PU</v>
          </cell>
          <cell r="K151">
            <v>62</v>
          </cell>
        </row>
        <row r="152">
          <cell r="A152" t="str">
            <v>R0900T</v>
          </cell>
          <cell r="B152" t="str">
            <v>Santander_Seguros</v>
          </cell>
          <cell r="C152" t="str">
            <v>Completo - Rede(Ind)</v>
          </cell>
          <cell r="D152" t="str">
            <v>Auto loan</v>
          </cell>
          <cell r="E152" t="str">
            <v>Red</v>
          </cell>
          <cell r="F152">
            <v>0.06</v>
          </cell>
          <cell r="G152">
            <v>0.04</v>
          </cell>
          <cell r="H152">
            <v>0</v>
          </cell>
          <cell r="I152">
            <v>0.67</v>
          </cell>
          <cell r="J152" t="str">
            <v>PU</v>
          </cell>
          <cell r="K152">
            <v>62</v>
          </cell>
        </row>
        <row r="153">
          <cell r="A153" t="str">
            <v>R0900U</v>
          </cell>
          <cell r="B153" t="str">
            <v>Santander_Seguros</v>
          </cell>
          <cell r="C153" t="str">
            <v>Completo - Tlmk(Ind)</v>
          </cell>
          <cell r="D153" t="str">
            <v>Auto loan</v>
          </cell>
          <cell r="E153" t="str">
            <v>Telemarketing</v>
          </cell>
          <cell r="F153">
            <v>0.06</v>
          </cell>
          <cell r="G153">
            <v>0.04</v>
          </cell>
          <cell r="H153">
            <v>0.05</v>
          </cell>
          <cell r="I153">
            <v>0.62</v>
          </cell>
          <cell r="J153" t="str">
            <v>PU</v>
          </cell>
          <cell r="K153">
            <v>62</v>
          </cell>
        </row>
        <row r="154">
          <cell r="A154" t="str">
            <v>R0900V</v>
          </cell>
          <cell r="B154" t="str">
            <v>Santander_Seguros</v>
          </cell>
          <cell r="C154" t="str">
            <v>Upgrade - Tlmk(Ind)</v>
          </cell>
          <cell r="D154" t="str">
            <v>Auto loan</v>
          </cell>
          <cell r="E154" t="str">
            <v>Telemarketing</v>
          </cell>
          <cell r="F154">
            <v>0.06</v>
          </cell>
          <cell r="G154">
            <v>0.04</v>
          </cell>
          <cell r="H154">
            <v>0.05</v>
          </cell>
          <cell r="I154">
            <v>0.67</v>
          </cell>
          <cell r="J154" t="str">
            <v>PU</v>
          </cell>
          <cell r="K154">
            <v>62</v>
          </cell>
        </row>
        <row r="155">
          <cell r="A155" t="str">
            <v>R0900W</v>
          </cell>
          <cell r="B155" t="str">
            <v>Santander_Seguros</v>
          </cell>
          <cell r="C155" t="str">
            <v>Seguro Revolving</v>
          </cell>
          <cell r="D155" t="str">
            <v>Credit card</v>
          </cell>
          <cell r="E155" t="str">
            <v>Red</v>
          </cell>
          <cell r="F155">
            <v>0.06</v>
          </cell>
          <cell r="G155">
            <v>0.04</v>
          </cell>
          <cell r="H155">
            <v>0</v>
          </cell>
          <cell r="I155">
            <v>0.67</v>
          </cell>
          <cell r="J155" t="str">
            <v>PM</v>
          </cell>
          <cell r="K155">
            <v>1</v>
          </cell>
        </row>
        <row r="156">
          <cell r="A156" t="str">
            <v>R0900X</v>
          </cell>
          <cell r="B156" t="str">
            <v>Santander_Seguros</v>
          </cell>
          <cell r="C156" t="str">
            <v>VIDA ALD/ LSG(Ind)</v>
          </cell>
          <cell r="D156" t="str">
            <v>Auto loan</v>
          </cell>
          <cell r="E156" t="str">
            <v>Red</v>
          </cell>
          <cell r="F156">
            <v>0.06</v>
          </cell>
          <cell r="G156">
            <v>0.04</v>
          </cell>
          <cell r="H156">
            <v>0</v>
          </cell>
          <cell r="I156">
            <v>0.66</v>
          </cell>
          <cell r="J156" t="str">
            <v>PM</v>
          </cell>
          <cell r="K156">
            <v>1</v>
          </cell>
        </row>
        <row r="157">
          <cell r="A157" t="str">
            <v>R0900Y</v>
          </cell>
          <cell r="B157" t="str">
            <v>Santander_Seguros</v>
          </cell>
          <cell r="C157" t="str">
            <v>Revolving(Ind)</v>
          </cell>
          <cell r="D157" t="str">
            <v>Credit card</v>
          </cell>
          <cell r="E157" t="str">
            <v>Red</v>
          </cell>
          <cell r="F157">
            <v>0.06</v>
          </cell>
          <cell r="G157">
            <v>0.04</v>
          </cell>
          <cell r="H157">
            <v>0</v>
          </cell>
          <cell r="I157">
            <v>0.67</v>
          </cell>
          <cell r="J157" t="str">
            <v>PM</v>
          </cell>
          <cell r="K157">
            <v>1</v>
          </cell>
        </row>
        <row r="158">
          <cell r="A158" t="str">
            <v>R0900Z</v>
          </cell>
          <cell r="B158" t="str">
            <v>Santander_Seguros</v>
          </cell>
          <cell r="C158" t="str">
            <v>Vida + IT ALD/LSG(Ind)</v>
          </cell>
          <cell r="D158" t="str">
            <v>Auto loan</v>
          </cell>
          <cell r="E158" t="str">
            <v>Red</v>
          </cell>
          <cell r="F158">
            <v>0.06</v>
          </cell>
          <cell r="G158">
            <v>0.04</v>
          </cell>
          <cell r="H158">
            <v>0</v>
          </cell>
          <cell r="I158">
            <v>0.62</v>
          </cell>
          <cell r="J158" t="str">
            <v>PM</v>
          </cell>
          <cell r="K158">
            <v>1</v>
          </cell>
        </row>
        <row r="159">
          <cell r="A159" t="str">
            <v>R0900AA</v>
          </cell>
          <cell r="B159" t="str">
            <v>Santander_Seguros</v>
          </cell>
          <cell r="C159" t="str">
            <v>COMPLETO ALD LSG(Ind)</v>
          </cell>
          <cell r="D159" t="str">
            <v>Auto loan</v>
          </cell>
          <cell r="E159" t="str">
            <v>Red</v>
          </cell>
          <cell r="F159">
            <v>0.06</v>
          </cell>
          <cell r="G159">
            <v>0.04</v>
          </cell>
          <cell r="H159">
            <v>0</v>
          </cell>
          <cell r="I159">
            <v>0.66</v>
          </cell>
          <cell r="J159" t="str">
            <v>PM</v>
          </cell>
          <cell r="K159">
            <v>1</v>
          </cell>
        </row>
        <row r="160">
          <cell r="A160" t="str">
            <v>A0900AA</v>
          </cell>
          <cell r="B160" t="str">
            <v>SCF</v>
          </cell>
          <cell r="C160" t="str">
            <v>Vida - ALD/LSG(Ind)</v>
          </cell>
          <cell r="D160" t="str">
            <v>Auto loan</v>
          </cell>
          <cell r="E160" t="str">
            <v>Red</v>
          </cell>
          <cell r="F160">
            <v>0.05</v>
          </cell>
          <cell r="G160">
            <v>4.4999999999999998E-2</v>
          </cell>
          <cell r="H160">
            <v>0</v>
          </cell>
          <cell r="I160">
            <v>0.66500000000000004</v>
          </cell>
          <cell r="J160" t="str">
            <v>PM</v>
          </cell>
          <cell r="K160">
            <v>1</v>
          </cell>
        </row>
        <row r="161">
          <cell r="A161" t="str">
            <v>A0900V</v>
          </cell>
          <cell r="B161" t="str">
            <v>SCF</v>
          </cell>
          <cell r="C161" t="str">
            <v>Revolving(Ind)</v>
          </cell>
          <cell r="D161" t="str">
            <v>Credit card</v>
          </cell>
          <cell r="E161" t="str">
            <v>Red</v>
          </cell>
          <cell r="F161">
            <v>0.05</v>
          </cell>
          <cell r="G161">
            <v>4.4999999999999998E-2</v>
          </cell>
          <cell r="H161">
            <v>0</v>
          </cell>
          <cell r="I161">
            <v>0.67500000000000004</v>
          </cell>
          <cell r="J161" t="str">
            <v>PM</v>
          </cell>
          <cell r="K161">
            <v>1</v>
          </cell>
        </row>
        <row r="162">
          <cell r="A162" t="str">
            <v>A0900Y</v>
          </cell>
          <cell r="B162" t="str">
            <v>SCF</v>
          </cell>
          <cell r="C162" t="str">
            <v>Completo - ALD/LSG(Ind)</v>
          </cell>
          <cell r="D162" t="str">
            <v>Auto loan</v>
          </cell>
          <cell r="E162" t="str">
            <v>Red</v>
          </cell>
          <cell r="F162">
            <v>0.05</v>
          </cell>
          <cell r="G162">
            <v>4.4999999999999998E-2</v>
          </cell>
          <cell r="H162">
            <v>0</v>
          </cell>
          <cell r="I162">
            <v>0.66500000000000004</v>
          </cell>
          <cell r="J162" t="str">
            <v>PM</v>
          </cell>
          <cell r="K162">
            <v>1</v>
          </cell>
        </row>
        <row r="163">
          <cell r="A163" t="str">
            <v>A0900Z</v>
          </cell>
          <cell r="B163" t="str">
            <v>SCF</v>
          </cell>
          <cell r="C163" t="str">
            <v>Vida + IT - ALD/LSG(Ind)</v>
          </cell>
          <cell r="D163" t="str">
            <v>Auto loan</v>
          </cell>
          <cell r="E163" t="str">
            <v>Red</v>
          </cell>
          <cell r="F163">
            <v>0.05</v>
          </cell>
          <cell r="G163">
            <v>4.4999999999999998E-2</v>
          </cell>
          <cell r="H163">
            <v>0</v>
          </cell>
          <cell r="I163">
            <v>0.625</v>
          </cell>
          <cell r="J163" t="str">
            <v>PM</v>
          </cell>
          <cell r="K163">
            <v>1</v>
          </cell>
        </row>
        <row r="164">
          <cell r="A164" t="str">
            <v>A0900AB</v>
          </cell>
          <cell r="B164" t="str">
            <v>SCF</v>
          </cell>
          <cell r="C164" t="str">
            <v>Upgrade - Tlmk(Ind)</v>
          </cell>
          <cell r="D164" t="str">
            <v>Auto loan</v>
          </cell>
          <cell r="E164" t="str">
            <v>Telemarketing</v>
          </cell>
          <cell r="F164">
            <v>0.05</v>
          </cell>
          <cell r="G164">
            <v>4.4999999999999998E-2</v>
          </cell>
          <cell r="H164">
            <v>0.05</v>
          </cell>
          <cell r="I164">
            <v>0.67500000000000004</v>
          </cell>
          <cell r="J164" t="str">
            <v>PU</v>
          </cell>
          <cell r="K164">
            <v>62</v>
          </cell>
        </row>
        <row r="165">
          <cell r="A165" t="str">
            <v>A0900AC</v>
          </cell>
          <cell r="B165" t="str">
            <v>SCF</v>
          </cell>
          <cell r="C165" t="str">
            <v>Completo - Tlmk(Ind)</v>
          </cell>
          <cell r="D165" t="str">
            <v>Auto loan</v>
          </cell>
          <cell r="E165" t="str">
            <v>Telemarketing</v>
          </cell>
          <cell r="F165">
            <v>0.05</v>
          </cell>
          <cell r="G165">
            <v>4.4999999999999998E-2</v>
          </cell>
          <cell r="H165">
            <v>0.05</v>
          </cell>
          <cell r="I165">
            <v>0.625</v>
          </cell>
          <cell r="J165" t="str">
            <v>PU</v>
          </cell>
          <cell r="K165">
            <v>62</v>
          </cell>
        </row>
        <row r="166">
          <cell r="A166" t="str">
            <v>A0900AD</v>
          </cell>
          <cell r="B166" t="str">
            <v>SCF</v>
          </cell>
          <cell r="C166" t="str">
            <v>Completo - Rede(Ind)</v>
          </cell>
          <cell r="D166" t="str">
            <v>Auto loan</v>
          </cell>
          <cell r="E166" t="str">
            <v>Red</v>
          </cell>
          <cell r="F166">
            <v>0.05</v>
          </cell>
          <cell r="G166">
            <v>4.4999999999999998E-2</v>
          </cell>
          <cell r="H166">
            <v>0</v>
          </cell>
          <cell r="I166">
            <v>0.67500000000000004</v>
          </cell>
          <cell r="J166" t="str">
            <v>PU</v>
          </cell>
          <cell r="K166">
            <v>62</v>
          </cell>
        </row>
        <row r="167">
          <cell r="A167" t="str">
            <v>A0900AE</v>
          </cell>
          <cell r="B167" t="str">
            <v>SCF</v>
          </cell>
          <cell r="C167" t="str">
            <v>Vida + IT - Rede(Ind)</v>
          </cell>
          <cell r="D167" t="str">
            <v>Auto loan</v>
          </cell>
          <cell r="E167" t="str">
            <v>Red</v>
          </cell>
          <cell r="F167">
            <v>0.05</v>
          </cell>
          <cell r="G167">
            <v>4.4999999999999998E-2</v>
          </cell>
          <cell r="H167">
            <v>0</v>
          </cell>
          <cell r="I167">
            <v>0.625</v>
          </cell>
          <cell r="J167" t="str">
            <v>PU</v>
          </cell>
          <cell r="K167">
            <v>62</v>
          </cell>
        </row>
        <row r="168">
          <cell r="A168" t="str">
            <v>A0900AF</v>
          </cell>
          <cell r="B168" t="str">
            <v>SCF</v>
          </cell>
          <cell r="C168" t="str">
            <v>Vida - Rede(Ind)</v>
          </cell>
          <cell r="D168" t="str">
            <v>Auto loan</v>
          </cell>
          <cell r="E168" t="str">
            <v>Red</v>
          </cell>
          <cell r="F168">
            <v>0.05</v>
          </cell>
          <cell r="G168">
            <v>4.4999999999999998E-2</v>
          </cell>
          <cell r="H168">
            <v>0</v>
          </cell>
          <cell r="I168">
            <v>0.66500000000000004</v>
          </cell>
          <cell r="J168" t="str">
            <v>PU</v>
          </cell>
          <cell r="K168">
            <v>62</v>
          </cell>
        </row>
        <row r="169">
          <cell r="A169" t="str">
            <v>A0900G</v>
          </cell>
          <cell r="B169" t="str">
            <v>SCF</v>
          </cell>
          <cell r="C169" t="str">
            <v>Consumo Vida</v>
          </cell>
          <cell r="D169" t="str">
            <v>Personal loan</v>
          </cell>
          <cell r="E169" t="str">
            <v>Red</v>
          </cell>
          <cell r="F169">
            <v>0.05</v>
          </cell>
          <cell r="G169">
            <v>4.4999999999999998E-2</v>
          </cell>
          <cell r="H169">
            <v>0</v>
          </cell>
          <cell r="I169">
            <v>0.65500000000000003</v>
          </cell>
          <cell r="J169" t="str">
            <v>PU</v>
          </cell>
          <cell r="K169">
            <v>20</v>
          </cell>
        </row>
        <row r="170">
          <cell r="A170" t="str">
            <v>A0900T</v>
          </cell>
          <cell r="B170" t="str">
            <v>SCF</v>
          </cell>
          <cell r="C170" t="str">
            <v>Vida Enriquecido</v>
          </cell>
          <cell r="D170" t="str">
            <v>Personal loan</v>
          </cell>
          <cell r="E170" t="str">
            <v>Red</v>
          </cell>
          <cell r="F170">
            <v>0.05</v>
          </cell>
          <cell r="G170">
            <v>4.4999999999999998E-2</v>
          </cell>
          <cell r="H170">
            <v>0</v>
          </cell>
          <cell r="I170">
            <v>0.66500000000000004</v>
          </cell>
          <cell r="J170" t="str">
            <v>PU</v>
          </cell>
        </row>
        <row r="171">
          <cell r="A171" t="str">
            <v>A0900U</v>
          </cell>
          <cell r="B171" t="str">
            <v>SCF</v>
          </cell>
          <cell r="C171" t="str">
            <v>Consumo(Ind)</v>
          </cell>
          <cell r="D171" t="str">
            <v>Personal loan</v>
          </cell>
          <cell r="E171" t="str">
            <v>Red</v>
          </cell>
          <cell r="F171">
            <v>0.05</v>
          </cell>
          <cell r="G171">
            <v>4.4999999999999998E-2</v>
          </cell>
          <cell r="H171">
            <v>0</v>
          </cell>
          <cell r="I171">
            <v>0.66500000000000004</v>
          </cell>
          <cell r="J171" t="str">
            <v>PU</v>
          </cell>
          <cell r="K171">
            <v>17</v>
          </cell>
        </row>
        <row r="172">
          <cell r="A172" t="str">
            <v>A0900W</v>
          </cell>
          <cell r="B172" t="str">
            <v>SCF</v>
          </cell>
          <cell r="C172" t="str">
            <v>Canal Directo(Ind)</v>
          </cell>
          <cell r="D172" t="str">
            <v>Personal loan</v>
          </cell>
          <cell r="E172" t="str">
            <v>Red</v>
          </cell>
          <cell r="F172">
            <v>0.05</v>
          </cell>
          <cell r="G172">
            <v>4.4999999999999998E-2</v>
          </cell>
          <cell r="H172">
            <v>0</v>
          </cell>
          <cell r="I172">
            <v>0.66500000000000004</v>
          </cell>
          <cell r="J172" t="str">
            <v>PU</v>
          </cell>
          <cell r="K172">
            <v>48</v>
          </cell>
        </row>
        <row r="173">
          <cell r="A173" t="str">
            <v>A0900X</v>
          </cell>
          <cell r="B173" t="str">
            <v>SCF</v>
          </cell>
          <cell r="C173" t="str">
            <v>Consumo Vida(Ind)</v>
          </cell>
          <cell r="D173" t="str">
            <v>Personal loan</v>
          </cell>
          <cell r="E173" t="str">
            <v>Red</v>
          </cell>
          <cell r="F173">
            <v>0.05</v>
          </cell>
          <cell r="G173">
            <v>4.4999999999999998E-2</v>
          </cell>
          <cell r="H173">
            <v>0</v>
          </cell>
          <cell r="I173">
            <v>0.65500000000000003</v>
          </cell>
          <cell r="J173" t="str">
            <v>PU</v>
          </cell>
          <cell r="K173">
            <v>20</v>
          </cell>
        </row>
        <row r="174">
          <cell r="A174" t="str">
            <v>A0900N</v>
          </cell>
          <cell r="B174" t="str">
            <v>SCF</v>
          </cell>
          <cell r="C174" t="str">
            <v>Completo - Rede</v>
          </cell>
          <cell r="D174" t="str">
            <v>Auto loan</v>
          </cell>
          <cell r="E174" t="str">
            <v>Red</v>
          </cell>
          <cell r="F174">
            <v>0.05</v>
          </cell>
          <cell r="G174">
            <v>0.05</v>
          </cell>
          <cell r="H174">
            <v>0</v>
          </cell>
          <cell r="I174">
            <v>0.67500000000000004</v>
          </cell>
          <cell r="J174" t="str">
            <v>PU</v>
          </cell>
          <cell r="K174">
            <v>62</v>
          </cell>
        </row>
        <row r="175">
          <cell r="A175" t="str">
            <v>A0900P</v>
          </cell>
          <cell r="B175" t="str">
            <v>SCF</v>
          </cell>
          <cell r="C175" t="str">
            <v>Upgrade - Tlmk</v>
          </cell>
          <cell r="D175" t="str">
            <v>Auto loan</v>
          </cell>
          <cell r="E175" t="str">
            <v>Telemarketing</v>
          </cell>
          <cell r="F175">
            <v>0.05</v>
          </cell>
          <cell r="G175">
            <v>0.05</v>
          </cell>
          <cell r="H175">
            <v>0.05</v>
          </cell>
          <cell r="I175">
            <v>0.67500000000000004</v>
          </cell>
          <cell r="J175" t="str">
            <v>PU</v>
          </cell>
          <cell r="K175">
            <v>62</v>
          </cell>
        </row>
        <row r="176">
          <cell r="A176" t="str">
            <v>A0900O</v>
          </cell>
          <cell r="B176" t="str">
            <v>SCF</v>
          </cell>
          <cell r="C176" t="str">
            <v>Completo - Tlmk</v>
          </cell>
          <cell r="D176" t="str">
            <v>Auto loan</v>
          </cell>
          <cell r="E176" t="str">
            <v>Telemarketing</v>
          </cell>
          <cell r="F176">
            <v>0.05</v>
          </cell>
          <cell r="G176">
            <v>0.05</v>
          </cell>
          <cell r="H176">
            <v>0.05</v>
          </cell>
          <cell r="I176">
            <v>0.625</v>
          </cell>
          <cell r="J176" t="str">
            <v>PU</v>
          </cell>
          <cell r="K176">
            <v>62</v>
          </cell>
        </row>
        <row r="177">
          <cell r="A177" t="str">
            <v>A0900M</v>
          </cell>
          <cell r="B177" t="str">
            <v>SCF</v>
          </cell>
          <cell r="C177" t="str">
            <v>Vida + IT - Rede</v>
          </cell>
          <cell r="D177" t="str">
            <v>Auto loan</v>
          </cell>
          <cell r="E177" t="str">
            <v>Red</v>
          </cell>
          <cell r="F177">
            <v>0.05</v>
          </cell>
          <cell r="G177">
            <v>0.05</v>
          </cell>
          <cell r="H177">
            <v>0</v>
          </cell>
          <cell r="I177">
            <v>0.625</v>
          </cell>
          <cell r="J177" t="str">
            <v>PU</v>
          </cell>
          <cell r="K177">
            <v>62</v>
          </cell>
        </row>
        <row r="178">
          <cell r="A178" t="str">
            <v>A0900L</v>
          </cell>
          <cell r="B178" t="str">
            <v>SCF</v>
          </cell>
          <cell r="C178" t="str">
            <v>Vida - Rede</v>
          </cell>
          <cell r="D178" t="str">
            <v>Auto loan</v>
          </cell>
          <cell r="E178" t="str">
            <v>Red</v>
          </cell>
          <cell r="F178">
            <v>0.05</v>
          </cell>
          <cell r="G178">
            <v>0.05</v>
          </cell>
          <cell r="H178">
            <v>0</v>
          </cell>
          <cell r="I178">
            <v>0.66500000000000004</v>
          </cell>
          <cell r="J178" t="str">
            <v>PU</v>
          </cell>
          <cell r="K178">
            <v>62</v>
          </cell>
        </row>
        <row r="179">
          <cell r="A179" t="str">
            <v>A0900Q</v>
          </cell>
          <cell r="B179" t="str">
            <v>SCF</v>
          </cell>
          <cell r="C179" t="str">
            <v>Vida - Rede ALD e Leasing</v>
          </cell>
          <cell r="D179" t="str">
            <v>Auto loan</v>
          </cell>
          <cell r="E179" t="str">
            <v>Red</v>
          </cell>
          <cell r="F179">
            <v>0.05</v>
          </cell>
          <cell r="G179">
            <v>0.05</v>
          </cell>
          <cell r="H179">
            <v>0</v>
          </cell>
          <cell r="I179">
            <v>0.66500000000000004</v>
          </cell>
          <cell r="J179" t="str">
            <v>PM</v>
          </cell>
          <cell r="K179">
            <v>1</v>
          </cell>
        </row>
        <row r="180">
          <cell r="A180" t="str">
            <v>A0900S</v>
          </cell>
          <cell r="B180" t="str">
            <v>SCF</v>
          </cell>
          <cell r="C180" t="str">
            <v>Completo - Rede ALD e Leasing</v>
          </cell>
          <cell r="D180" t="str">
            <v>Auto loan</v>
          </cell>
          <cell r="E180" t="str">
            <v>Red</v>
          </cell>
          <cell r="F180">
            <v>0.05</v>
          </cell>
          <cell r="G180">
            <v>0.05</v>
          </cell>
          <cell r="H180">
            <v>0</v>
          </cell>
          <cell r="I180">
            <v>0.66500000000000004</v>
          </cell>
          <cell r="J180" t="str">
            <v>PM</v>
          </cell>
          <cell r="K180">
            <v>1</v>
          </cell>
        </row>
        <row r="181">
          <cell r="A181" t="str">
            <v>A0900R</v>
          </cell>
          <cell r="B181" t="str">
            <v>SCF</v>
          </cell>
          <cell r="C181" t="str">
            <v>Vida + IT - Rede ALD e Leasing</v>
          </cell>
          <cell r="D181" t="str">
            <v>Auto loan</v>
          </cell>
          <cell r="E181" t="str">
            <v>Red</v>
          </cell>
          <cell r="F181">
            <v>0.05</v>
          </cell>
          <cell r="G181">
            <v>0.05</v>
          </cell>
          <cell r="H181">
            <v>0</v>
          </cell>
          <cell r="I181">
            <v>0.625</v>
          </cell>
          <cell r="J181" t="str">
            <v>PM</v>
          </cell>
          <cell r="K181">
            <v>1</v>
          </cell>
        </row>
        <row r="182">
          <cell r="A182" t="str">
            <v>A0900A</v>
          </cell>
          <cell r="B182" t="str">
            <v>SCF</v>
          </cell>
          <cell r="C182" t="str">
            <v>Seguro Premium</v>
          </cell>
          <cell r="D182" t="str">
            <v>Auto loan</v>
          </cell>
          <cell r="E182" t="str">
            <v>Telemarketing</v>
          </cell>
          <cell r="F182">
            <v>0.05</v>
          </cell>
          <cell r="G182">
            <v>4.4999999999999998E-2</v>
          </cell>
          <cell r="H182">
            <v>0.05</v>
          </cell>
          <cell r="I182">
            <v>0.61499999999999999</v>
          </cell>
          <cell r="J182" t="str">
            <v>PU</v>
          </cell>
          <cell r="K182">
            <v>52</v>
          </cell>
        </row>
        <row r="183">
          <cell r="A183" t="str">
            <v>A0900B</v>
          </cell>
          <cell r="B183" t="str">
            <v>SCF</v>
          </cell>
          <cell r="C183" t="str">
            <v>Seguro Plus</v>
          </cell>
          <cell r="D183" t="str">
            <v>Auto loan</v>
          </cell>
          <cell r="E183" t="str">
            <v>Telemarketing</v>
          </cell>
          <cell r="F183">
            <v>0.05</v>
          </cell>
          <cell r="G183">
            <v>4.4999999999999998E-2</v>
          </cell>
          <cell r="H183">
            <v>0.05</v>
          </cell>
          <cell r="I183">
            <v>0.67500000000000004</v>
          </cell>
          <cell r="J183" t="str">
            <v>PU</v>
          </cell>
          <cell r="K183">
            <v>52</v>
          </cell>
        </row>
        <row r="184">
          <cell r="A184" t="str">
            <v>A0900C</v>
          </cell>
          <cell r="B184" t="str">
            <v>SCF</v>
          </cell>
          <cell r="C184" t="str">
            <v>Seguro Premium R</v>
          </cell>
          <cell r="D184" t="str">
            <v>Auto loan</v>
          </cell>
          <cell r="E184" t="str">
            <v>Red</v>
          </cell>
          <cell r="F184">
            <v>0.05</v>
          </cell>
          <cell r="G184">
            <v>4.4999999999999998E-2</v>
          </cell>
          <cell r="H184">
            <v>0</v>
          </cell>
          <cell r="I184">
            <v>0.66500000000000004</v>
          </cell>
          <cell r="J184" t="str">
            <v>PU</v>
          </cell>
          <cell r="K184">
            <v>52</v>
          </cell>
        </row>
        <row r="185">
          <cell r="A185" t="str">
            <v>A0900D</v>
          </cell>
          <cell r="B185" t="str">
            <v>SCF</v>
          </cell>
          <cell r="C185" t="str">
            <v>Consumo</v>
          </cell>
          <cell r="D185" t="str">
            <v>Personal loan</v>
          </cell>
          <cell r="E185" t="str">
            <v>Red</v>
          </cell>
          <cell r="F185">
            <v>0.05</v>
          </cell>
          <cell r="G185">
            <v>0.05</v>
          </cell>
          <cell r="H185">
            <v>0</v>
          </cell>
          <cell r="I185">
            <v>0.66500000000000004</v>
          </cell>
          <cell r="J185" t="str">
            <v>PU</v>
          </cell>
          <cell r="K185">
            <v>17</v>
          </cell>
        </row>
        <row r="186">
          <cell r="A186" t="str">
            <v>A0900E</v>
          </cell>
          <cell r="B186" t="str">
            <v>SCF</v>
          </cell>
          <cell r="C186" t="str">
            <v>Seguro Revolving</v>
          </cell>
          <cell r="D186" t="str">
            <v>Credit card</v>
          </cell>
          <cell r="E186" t="str">
            <v>Red</v>
          </cell>
          <cell r="F186">
            <v>0.05</v>
          </cell>
          <cell r="G186">
            <v>0.05</v>
          </cell>
          <cell r="H186">
            <v>0</v>
          </cell>
          <cell r="I186">
            <v>0.67</v>
          </cell>
          <cell r="J186" t="str">
            <v>PM</v>
          </cell>
          <cell r="K186">
            <v>1</v>
          </cell>
        </row>
        <row r="187">
          <cell r="A187" t="str">
            <v>A0900F</v>
          </cell>
          <cell r="B187" t="str">
            <v>SCF</v>
          </cell>
          <cell r="C187" t="str">
            <v>Canal Directo</v>
          </cell>
          <cell r="D187" t="str">
            <v>Personal loan</v>
          </cell>
          <cell r="E187" t="str">
            <v>Red</v>
          </cell>
          <cell r="F187">
            <v>0.05</v>
          </cell>
          <cell r="G187">
            <v>0.05</v>
          </cell>
          <cell r="H187">
            <v>0</v>
          </cell>
          <cell r="I187">
            <v>0.66500000000000004</v>
          </cell>
          <cell r="J187" t="str">
            <v>PU</v>
          </cell>
          <cell r="K187">
            <v>48</v>
          </cell>
        </row>
        <row r="188">
          <cell r="A188" t="str">
            <v>A0800A</v>
          </cell>
          <cell r="B188" t="str">
            <v>Sofinloc</v>
          </cell>
          <cell r="C188" t="str">
            <v>Plano Premium</v>
          </cell>
          <cell r="D188" t="str">
            <v>Auto loan</v>
          </cell>
          <cell r="E188" t="str">
            <v>Red</v>
          </cell>
          <cell r="F188">
            <v>0.05</v>
          </cell>
          <cell r="G188">
            <v>0.10440000000000001</v>
          </cell>
          <cell r="H188">
            <v>0</v>
          </cell>
          <cell r="I188">
            <v>0.52390000000000003</v>
          </cell>
          <cell r="J188" t="str">
            <v>PM</v>
          </cell>
          <cell r="K188">
            <v>1</v>
          </cell>
        </row>
        <row r="189">
          <cell r="A189" t="str">
            <v>A0800B</v>
          </cell>
          <cell r="B189" t="str">
            <v>Sofinloc</v>
          </cell>
          <cell r="C189" t="str">
            <v>Plano Adicional</v>
          </cell>
          <cell r="D189" t="str">
            <v>Auto loan</v>
          </cell>
          <cell r="E189" t="str">
            <v>Red</v>
          </cell>
          <cell r="F189">
            <v>0.05</v>
          </cell>
          <cell r="G189">
            <v>0.10440000000000001</v>
          </cell>
          <cell r="H189">
            <v>0</v>
          </cell>
          <cell r="I189">
            <v>0.52390000000000003</v>
          </cell>
          <cell r="J189" t="str">
            <v>PM</v>
          </cell>
          <cell r="K189">
            <v>1</v>
          </cell>
        </row>
        <row r="190">
          <cell r="A190" t="str">
            <v>A0800C</v>
          </cell>
          <cell r="B190" t="str">
            <v>Sofinloc</v>
          </cell>
          <cell r="C190" t="str">
            <v>Plano TOTAL</v>
          </cell>
          <cell r="D190" t="str">
            <v>Auto loan</v>
          </cell>
          <cell r="E190" t="str">
            <v>Red</v>
          </cell>
          <cell r="F190">
            <v>0.05</v>
          </cell>
          <cell r="G190">
            <v>7.1199999999999999E-2</v>
          </cell>
          <cell r="H190">
            <v>0</v>
          </cell>
          <cell r="I190">
            <v>0.57999999999999996</v>
          </cell>
          <cell r="J190" t="str">
            <v>PM</v>
          </cell>
          <cell r="K190">
            <v>1</v>
          </cell>
        </row>
        <row r="191">
          <cell r="A191" t="str">
            <v>A0500C</v>
          </cell>
          <cell r="B191" t="str">
            <v>UCI</v>
          </cell>
          <cell r="C191" t="str">
            <v>Seguro Base_1</v>
          </cell>
          <cell r="D191" t="str">
            <v>Mortgage included with credit</v>
          </cell>
          <cell r="E191" t="str">
            <v>Red</v>
          </cell>
          <cell r="F191">
            <v>0.05</v>
          </cell>
          <cell r="G191">
            <v>0.13</v>
          </cell>
          <cell r="H191">
            <v>0</v>
          </cell>
          <cell r="I191">
            <v>15.96</v>
          </cell>
          <cell r="J191" t="str">
            <v>PM</v>
          </cell>
          <cell r="K191">
            <v>54</v>
          </cell>
        </row>
        <row r="192">
          <cell r="A192" t="str">
            <v>A0500F</v>
          </cell>
          <cell r="B192" t="str">
            <v>UCI</v>
          </cell>
          <cell r="C192" t="str">
            <v>Seguro Base_2</v>
          </cell>
          <cell r="D192" t="str">
            <v>Mortgage included with credit</v>
          </cell>
          <cell r="E192" t="str">
            <v>Red</v>
          </cell>
          <cell r="F192">
            <v>0.05</v>
          </cell>
          <cell r="G192">
            <v>0.13</v>
          </cell>
          <cell r="H192">
            <v>0</v>
          </cell>
          <cell r="I192">
            <v>0</v>
          </cell>
          <cell r="J192" t="str">
            <v>PM</v>
          </cell>
          <cell r="K192">
            <v>54</v>
          </cell>
        </row>
        <row r="193">
          <cell r="A193" t="str">
            <v>A0500E</v>
          </cell>
          <cell r="B193" t="str">
            <v>UCI</v>
          </cell>
          <cell r="C193" t="str">
            <v>Seguro Base_3</v>
          </cell>
          <cell r="D193" t="str">
            <v>Mortgage included with credit</v>
          </cell>
          <cell r="E193" t="str">
            <v>Red</v>
          </cell>
          <cell r="F193">
            <v>0.05</v>
          </cell>
          <cell r="G193">
            <v>0.13</v>
          </cell>
          <cell r="H193">
            <v>0</v>
          </cell>
          <cell r="I193">
            <v>0.1</v>
          </cell>
          <cell r="J193" t="str">
            <v>PM</v>
          </cell>
          <cell r="K193">
            <v>1</v>
          </cell>
        </row>
        <row r="194">
          <cell r="A194" t="str">
            <v>A0500D</v>
          </cell>
          <cell r="B194" t="str">
            <v>UCI</v>
          </cell>
          <cell r="C194" t="str">
            <v>Seguro Base_4</v>
          </cell>
          <cell r="D194" t="str">
            <v>Mortgage included with credit</v>
          </cell>
          <cell r="E194" t="str">
            <v>Red</v>
          </cell>
          <cell r="F194">
            <v>0.05</v>
          </cell>
          <cell r="G194">
            <v>0.13</v>
          </cell>
          <cell r="H194">
            <v>0</v>
          </cell>
          <cell r="I194">
            <v>0.3</v>
          </cell>
          <cell r="J194" t="str">
            <v>PM</v>
          </cell>
          <cell r="K194">
            <v>1</v>
          </cell>
        </row>
        <row r="195">
          <cell r="A195" t="str">
            <v>A0500B</v>
          </cell>
          <cell r="B195" t="str">
            <v>UCI</v>
          </cell>
          <cell r="C195" t="str">
            <v>Desemprego / IT</v>
          </cell>
          <cell r="D195" t="str">
            <v>Mortgage included with credit</v>
          </cell>
          <cell r="E195" t="str">
            <v>Red</v>
          </cell>
          <cell r="F195">
            <v>0.05</v>
          </cell>
          <cell r="G195">
            <v>0.13</v>
          </cell>
          <cell r="H195">
            <v>0</v>
          </cell>
          <cell r="I195">
            <v>0.4</v>
          </cell>
          <cell r="J195" t="str">
            <v>PM</v>
          </cell>
          <cell r="K195">
            <v>1</v>
          </cell>
        </row>
        <row r="196">
          <cell r="A196" t="str">
            <v>A0500S</v>
          </cell>
          <cell r="B196" t="str">
            <v>UCI</v>
          </cell>
          <cell r="C196" t="str">
            <v>Produto SLS</v>
          </cell>
          <cell r="D196" t="str">
            <v>Mortgage included with credit</v>
          </cell>
          <cell r="E196" t="str">
            <v>Red</v>
          </cell>
          <cell r="F196">
            <v>0.05</v>
          </cell>
          <cell r="G196">
            <v>0.13</v>
          </cell>
          <cell r="H196">
            <v>0</v>
          </cell>
          <cell r="I196">
            <v>0.3</v>
          </cell>
          <cell r="J196" t="str">
            <v>PM</v>
          </cell>
          <cell r="K196">
            <v>1</v>
          </cell>
        </row>
        <row r="197">
          <cell r="A197" t="str">
            <v>A0500G</v>
          </cell>
          <cell r="B197" t="str">
            <v>UCI</v>
          </cell>
          <cell r="C197" t="str">
            <v>Desemprego / IT P.Unica</v>
          </cell>
          <cell r="D197" t="str">
            <v>Mortgage included with credit</v>
          </cell>
          <cell r="E197" t="str">
            <v>Red</v>
          </cell>
          <cell r="F197">
            <v>0.05</v>
          </cell>
          <cell r="G197">
            <v>0.13</v>
          </cell>
          <cell r="H197">
            <v>0</v>
          </cell>
          <cell r="I197">
            <v>0.4</v>
          </cell>
          <cell r="J197" t="str">
            <v>PU</v>
          </cell>
          <cell r="K197">
            <v>60</v>
          </cell>
        </row>
        <row r="198">
          <cell r="A198" t="str">
            <v>A0500H</v>
          </cell>
          <cell r="B198" t="str">
            <v>UCI</v>
          </cell>
          <cell r="C198" t="str">
            <v>Vida Único</v>
          </cell>
          <cell r="D198" t="str">
            <v>Mortgage included with credit</v>
          </cell>
          <cell r="E198" t="str">
            <v>Red</v>
          </cell>
          <cell r="F198">
            <v>0.05</v>
          </cell>
          <cell r="G198">
            <v>0.13</v>
          </cell>
          <cell r="H198">
            <v>0</v>
          </cell>
          <cell r="I198">
            <v>0.4</v>
          </cell>
          <cell r="J198" t="str">
            <v>PU</v>
          </cell>
          <cell r="K198">
            <v>60</v>
          </cell>
        </row>
        <row r="199">
          <cell r="A199" t="str">
            <v>R1800A</v>
          </cell>
          <cell r="B199" t="str">
            <v>CA Seguros</v>
          </cell>
          <cell r="C199" t="str">
            <v xml:space="preserve">Crédito Hipotecário(Carteira) </v>
          </cell>
          <cell r="D199" t="str">
            <v>Mortgage included with credit</v>
          </cell>
          <cell r="E199" t="str">
            <v>Red</v>
          </cell>
          <cell r="F199">
            <v>0.05</v>
          </cell>
          <cell r="G199">
            <v>7.0000000000000007E-2</v>
          </cell>
          <cell r="H199">
            <v>0</v>
          </cell>
          <cell r="I199">
            <v>0.75</v>
          </cell>
          <cell r="J199" t="str">
            <v>PA</v>
          </cell>
          <cell r="K199">
            <v>12</v>
          </cell>
        </row>
        <row r="200">
          <cell r="A200" t="str">
            <v>R1800B</v>
          </cell>
          <cell r="B200" t="str">
            <v>CA Seguros</v>
          </cell>
          <cell r="C200" t="str">
            <v xml:space="preserve">Crédito Pessoal(Carteira)     </v>
          </cell>
          <cell r="D200" t="str">
            <v>Personal loan</v>
          </cell>
          <cell r="E200" t="str">
            <v>Red</v>
          </cell>
          <cell r="F200">
            <v>0.05</v>
          </cell>
          <cell r="G200">
            <v>7.0000000000000007E-2</v>
          </cell>
          <cell r="H200">
            <v>0</v>
          </cell>
          <cell r="I200">
            <v>0.75</v>
          </cell>
          <cell r="J200" t="str">
            <v>PU</v>
          </cell>
          <cell r="K200">
            <v>60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Total Reassurance"/>
      <sheetName val="Total Mondiale Munat"/>
      <sheetName val="Total Axa"/>
      <sheetName val="debut"/>
      <sheetName val="LaCaixa"/>
      <sheetName val="BBK"/>
      <sheetName val="fin2"/>
      <sheetName val="Fimestic_Mond_Mun"/>
      <sheetName val="Eurocredito_Mond_Mun"/>
      <sheetName val="fin1"/>
      <sheetName val="Fimestic_Axa"/>
      <sheetName val="AVCO_Axa"/>
      <sheetName val="Esfinge_Axa"/>
      <sheetName val="Eurocredito_Axa"/>
      <sheetName val="Modele"/>
      <sheetName val="fin"/>
      <sheetName val="T_Fimestic_Mond_Mun"/>
      <sheetName val="T_Eurocredito_Mond_Mun"/>
      <sheetName val="T_AVCO_Axa"/>
      <sheetName val="T_Esfinge_Axa"/>
      <sheetName val="T_Eurocredito_Axa"/>
      <sheetName val="T_Fimestic_Axa"/>
      <sheetName val="T_LaCaixa"/>
      <sheetName val="T_BBK"/>
      <sheetName val="T_Modele"/>
      <sheetName val="Dépôts"/>
      <sheetName val="base_reas"/>
      <sheetName val="Hoja1"/>
    </sheetNames>
    <sheetDataSet>
      <sheetData sheetId="0" refreshError="1">
        <row r="19">
          <cell r="H19">
            <v>21318735.930653933</v>
          </cell>
        </row>
        <row r="20">
          <cell r="H20">
            <v>5602137.7943387441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Résultat Brut Cardif"/>
      <sheetName val="Résultat de Cession"/>
      <sheetName val="Résultat Net Cardif"/>
      <sheetName val="begin"/>
      <sheetName val="Extendia"/>
      <sheetName val="Avant"/>
      <sheetName val="REDOUTE"/>
      <sheetName val="CONFORAMA"/>
      <sheetName val="FNAC"/>
      <sheetName val="Extendia1"/>
      <sheetName val="ExtendiaBis"/>
      <sheetName val="Avant_Jaguar"/>
      <sheetName val="Avant_Land_Rover"/>
      <sheetName val="Avant_Nissan"/>
      <sheetName val="Avant_Opel"/>
      <sheetName val="end"/>
      <sheetName val="Modele"/>
      <sheetName val="T_REDOUTE"/>
      <sheetName val="T_CONFORAMA"/>
      <sheetName val="T_FNAC"/>
      <sheetName val="T_Extendia1"/>
      <sheetName val="T_ExtendiaBis"/>
      <sheetName val="T_Avant_Jaguar"/>
      <sheetName val="T_Avant_Land_Rover"/>
      <sheetName val="T_Avant_Nissan"/>
      <sheetName val="T_Avant_Opel"/>
      <sheetName val="T_modele"/>
      <sheetName val="base_cess"/>
      <sheetName val="Dépôt Space Ré"/>
      <sheetName val="RBNS"/>
      <sheetName val="Comptes Space RE"/>
      <sheetName val="Tablas"/>
      <sheetName val="Actuarial_MIS"/>
      <sheetName val="Base_Act_MIS"/>
      <sheetName val="Resumen_Base_Act"/>
    </sheetNames>
    <sheetDataSet>
      <sheetData sheetId="0" refreshError="1">
        <row r="1">
          <cell r="Y1" t="str">
            <v>Partner</v>
          </cell>
          <cell r="Z1" t="str">
            <v>Partner</v>
          </cell>
          <cell r="AA1" t="str">
            <v>Reaseg</v>
          </cell>
          <cell r="AB1" t="str">
            <v>QS</v>
          </cell>
        </row>
        <row r="2">
          <cell r="Y2" t="str">
            <v>REDOUTE</v>
          </cell>
          <cell r="Z2" t="str">
            <v>REDOUTE</v>
          </cell>
          <cell r="AA2" t="str">
            <v>Spacere</v>
          </cell>
          <cell r="AB2">
            <v>0.85</v>
          </cell>
        </row>
        <row r="3">
          <cell r="Y3" t="str">
            <v>CONFORAMA</v>
          </cell>
          <cell r="Z3" t="str">
            <v>CONFORAMA</v>
          </cell>
          <cell r="AA3" t="str">
            <v>Spacere</v>
          </cell>
          <cell r="AB3">
            <v>0.85</v>
          </cell>
        </row>
        <row r="4">
          <cell r="Y4" t="str">
            <v>FNAC</v>
          </cell>
          <cell r="Z4" t="str">
            <v>FNAC</v>
          </cell>
          <cell r="AA4" t="str">
            <v>Spacere</v>
          </cell>
          <cell r="AB4">
            <v>0.85</v>
          </cell>
        </row>
        <row r="5">
          <cell r="Y5" t="str">
            <v>Extendia1</v>
          </cell>
          <cell r="Z5" t="str">
            <v>Extendia</v>
          </cell>
          <cell r="AA5" t="str">
            <v>Pinnacle</v>
          </cell>
          <cell r="AB5">
            <v>0.9</v>
          </cell>
        </row>
        <row r="6">
          <cell r="Y6" t="str">
            <v>ExtendiaBis</v>
          </cell>
          <cell r="Z6" t="str">
            <v>Extendia</v>
          </cell>
          <cell r="AA6" t="str">
            <v>Pinnacle</v>
          </cell>
          <cell r="AB6">
            <v>0.9</v>
          </cell>
        </row>
        <row r="7">
          <cell r="Y7" t="str">
            <v>Avant_Jaguar</v>
          </cell>
          <cell r="Z7" t="str">
            <v>Avant</v>
          </cell>
          <cell r="AA7" t="str">
            <v>Pinnacle</v>
          </cell>
          <cell r="AB7">
            <v>0.9</v>
          </cell>
        </row>
        <row r="8">
          <cell r="Y8" t="str">
            <v>Avant_Land_Rover</v>
          </cell>
          <cell r="Z8" t="str">
            <v>Avant</v>
          </cell>
          <cell r="AA8" t="str">
            <v>Pinnacle</v>
          </cell>
          <cell r="AB8">
            <v>0.9</v>
          </cell>
        </row>
        <row r="9">
          <cell r="Y9" t="str">
            <v>Avant_Nissan</v>
          </cell>
          <cell r="Z9" t="str">
            <v>Avant</v>
          </cell>
          <cell r="AA9" t="str">
            <v>Pinnacle</v>
          </cell>
          <cell r="AB9">
            <v>0.9</v>
          </cell>
        </row>
        <row r="10">
          <cell r="Y10" t="str">
            <v>Avant_Opel</v>
          </cell>
          <cell r="Z10" t="str">
            <v>Avant</v>
          </cell>
          <cell r="AA10" t="str">
            <v>Pinnacle</v>
          </cell>
          <cell r="AB10">
            <v>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es"/>
      <sheetName val="Contrôle_cohérence"/>
      <sheetName val="Synthèse res"/>
      <sheetName val="Analyse res"/>
      <sheetName val="Synthèse"/>
      <sheetName val="Analyse"/>
      <sheetName val="Total h. Fin"/>
      <sheetName val="Total dir"/>
      <sheetName val="debut"/>
      <sheetName val="Begin"/>
      <sheetName val="ABN"/>
      <sheetName val="Autopark"/>
      <sheetName val="AVCO"/>
      <sheetName val="Bancomais"/>
      <sheetName val="Banco_Pastor"/>
      <sheetName val="Banesto"/>
      <sheetName val="Barclays"/>
      <sheetName val="BNP_Class_financial"/>
      <sheetName val="BPLG"/>
      <sheetName val="CA"/>
      <sheetName val="Caja_Duero"/>
      <sheetName val="Caixa_Catalunya"/>
      <sheetName val="Caixa_Galicia"/>
      <sheetName val="Caixa_Girona"/>
      <sheetName val="Caja_Inmaculada"/>
      <sheetName val="Caja_Canarias"/>
      <sheetName val="Caixa_Tarragona"/>
      <sheetName val="Caixa_Terrasa"/>
      <sheetName val="Carrefour"/>
      <sheetName val="Cetelem"/>
      <sheetName val="Esfinge"/>
      <sheetName val="Eurocredito"/>
      <sheetName val="Fracciona"/>
      <sheetName val="Gallego"/>
      <sheetName val="GECB"/>
      <sheetName val="GE_Money_Bank"/>
      <sheetName val="Many_cars"/>
      <sheetName val="Mercedes_Benz"/>
      <sheetName val="Pastor_SF"/>
      <sheetName val="PSA"/>
      <sheetName val="UCI_VIDA"/>
      <sheetName val="UCI_ADE"/>
      <sheetName val="VW_Finance"/>
      <sheetName val="VW_Avant"/>
      <sheetName val="VW_Bank"/>
      <sheetName val="Vodafone"/>
      <sheetName val="fin"/>
      <sheetName val="End"/>
      <sheetName val="Modele"/>
      <sheetName val="T_ABN"/>
      <sheetName val="T_Autopark"/>
      <sheetName val="T_AVCO"/>
      <sheetName val="T_Barclays"/>
      <sheetName val="T_Bancomais"/>
      <sheetName val="T_Banco_Pastor"/>
      <sheetName val="T_Banesto"/>
      <sheetName val="T_BNP_Class_financial"/>
      <sheetName val="T_BPLG"/>
      <sheetName val="T_CA"/>
      <sheetName val="T_Caixa_Catalunya"/>
      <sheetName val="T_Caja_Duero"/>
      <sheetName val="T_Caixa_Galicia"/>
      <sheetName val="T_Caixa_Girona"/>
      <sheetName val="T_Caja_Inmaculada"/>
      <sheetName val="T_Caja_Canarias"/>
      <sheetName val="T_Caixa_Tarragona"/>
      <sheetName val="T_Caixa_Terrasa"/>
      <sheetName val="T_Carrefour"/>
      <sheetName val="T_Cetelem"/>
      <sheetName val="T_Eurocredito"/>
      <sheetName val="T_Esfinge"/>
      <sheetName val="T_fracciona"/>
      <sheetName val="T_Gallego"/>
      <sheetName val="T_GECB"/>
      <sheetName val="T_GE_money_bank"/>
      <sheetName val="T_Many_cars"/>
      <sheetName val="T_Mercedes_Benz"/>
      <sheetName val="T_Pastor_SF"/>
      <sheetName val="T_PSA"/>
      <sheetName val="T_UCI_vida"/>
      <sheetName val="T_UCI_ade"/>
      <sheetName val="T_VW_Avant"/>
      <sheetName val="T_VW_Finance"/>
      <sheetName val="T_VW_Bank"/>
      <sheetName val="T_Vodafone"/>
      <sheetName val="T_Modele"/>
      <sheetName val="Réas"/>
      <sheetName val="PI"/>
      <sheetName val="data"/>
      <sheetName val="PPNA"/>
      <sheetName val="TABLAS"/>
      <sheetName val="PRIMAS"/>
      <sheetName val="SINIESTROS"/>
      <sheetName val="rbns"/>
      <sheetName val="prov_partner"/>
      <sheetName val="prov_convencion"/>
      <sheetName val="Moby_Parameters"/>
      <sheetName val="Moby_Check"/>
      <sheetName val="ProductTable"/>
      <sheetName val="Symbad_Ref"/>
      <sheetName val="Parameters_Export"/>
      <sheetName val="Moby_Partenaires"/>
      <sheetName val="Moby_Base1"/>
      <sheetName val="Moby_Bas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row r="1">
          <cell r="M1" t="str">
            <v>BASE GARANTÍA</v>
          </cell>
          <cell r="N1" t="str">
            <v>code sinistre</v>
          </cell>
          <cell r="P1" t="str">
            <v>colonne_act</v>
          </cell>
        </row>
        <row r="2">
          <cell r="M2" t="str">
            <v>DC / PTIA</v>
          </cell>
          <cell r="N2">
            <v>1</v>
          </cell>
          <cell r="O2">
            <v>2</v>
          </cell>
          <cell r="P2">
            <v>3</v>
          </cell>
        </row>
        <row r="3">
          <cell r="M3" t="str">
            <v>IT</v>
          </cell>
          <cell r="N3">
            <v>3</v>
          </cell>
          <cell r="P3">
            <v>4</v>
          </cell>
        </row>
        <row r="4">
          <cell r="M4" t="str">
            <v>CH</v>
          </cell>
          <cell r="N4">
            <v>4</v>
          </cell>
          <cell r="P4">
            <v>5</v>
          </cell>
        </row>
        <row r="5">
          <cell r="M5" t="str">
            <v>ABF</v>
          </cell>
          <cell r="N5">
            <v>8</v>
          </cell>
          <cell r="P5">
            <v>6</v>
          </cell>
        </row>
        <row r="6">
          <cell r="M6" t="str">
            <v>UF</v>
          </cell>
          <cell r="P6">
            <v>7</v>
          </cell>
        </row>
        <row r="7">
          <cell r="M7" t="str">
            <v>GAP</v>
          </cell>
          <cell r="N7">
            <v>5</v>
          </cell>
          <cell r="P7">
            <v>8</v>
          </cell>
        </row>
        <row r="8">
          <cell r="M8" t="str">
            <v>Ext. Gar.</v>
          </cell>
          <cell r="N8">
            <v>6</v>
          </cell>
          <cell r="P8">
            <v>9</v>
          </cell>
        </row>
        <row r="9">
          <cell r="M9" t="str">
            <v>DC acci.</v>
          </cell>
        </row>
        <row r="10">
          <cell r="M10" t="str">
            <v>IT acci.</v>
          </cell>
        </row>
        <row r="11">
          <cell r="M11" t="str">
            <v>Hospi.</v>
          </cell>
          <cell r="N11">
            <v>9</v>
          </cell>
          <cell r="P11">
            <v>10</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Pagina1"/>
      <sheetName val="Pagina2"/>
      <sheetName val="Ajustes"/>
      <sheetName val="Pagina3"/>
      <sheetName val="Pagina4"/>
      <sheetName val="Pagina5"/>
      <sheetName val="Pagina6"/>
      <sheetName val="Pagina7"/>
      <sheetName val="Pagina8"/>
      <sheetName val="Pagina9"/>
      <sheetName val="AVANCEPAIS"/>
      <sheetName val="AVANCEBANCO"/>
      <sheetName val="Pagina10"/>
      <sheetName val="Pagina11"/>
      <sheetName val="Pagina12"/>
      <sheetName val="Pagina13"/>
      <sheetName val="Pagina14"/>
      <sheetName val="Pagina15"/>
      <sheetName val="Pagina16"/>
      <sheetName val="Pagina17"/>
      <sheetName val="Pagina18"/>
      <sheetName val="Pagina19"/>
      <sheetName val="Pagina20"/>
      <sheetName val="Pagina21"/>
      <sheetName val="Pagina22"/>
      <sheetName val="Pagina23"/>
      <sheetName val="Pagina24"/>
      <sheetName val="Pagina25"/>
      <sheetName val="Pagina26"/>
      <sheetName val="Pagina27"/>
      <sheetName val="Pagina28"/>
      <sheetName val="Pagina29"/>
      <sheetName val="Comentarios"/>
      <sheetName val="Comentarios2"/>
      <sheetName val="Comentarios3"/>
      <sheetName val="Comentarios4"/>
      <sheetName val="Comentarios5"/>
      <sheetName val="Comentarios6"/>
      <sheetName val="SCF CE (YTDL)"/>
      <sheetName val="GER"/>
      <sheetName val="Constantes"/>
      <sheetName val="SCF_CE_(YTDL)"/>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5">
          <cell r="C5" t="str">
            <v>GRUPO BSCH</v>
          </cell>
        </row>
        <row r="6">
          <cell r="C6" t="str">
            <v>NOMBRE SOCIEDAD</v>
          </cell>
        </row>
        <row r="7">
          <cell r="C7" t="str">
            <v>CODIGO SOCIEDAD</v>
          </cell>
        </row>
        <row r="8">
          <cell r="C8" t="str">
            <v>MONEDA</v>
          </cell>
        </row>
        <row r="15">
          <cell r="A15" t="str">
            <v>ESTP</v>
          </cell>
          <cell r="B15" t="str">
            <v>EPI</v>
          </cell>
          <cell r="C15" t="str">
            <v>NAME</v>
          </cell>
          <cell r="D15" t="str">
            <v>DATO</v>
          </cell>
        </row>
        <row r="16">
          <cell r="A16">
            <v>30</v>
          </cell>
          <cell r="B16">
            <v>101</v>
          </cell>
          <cell r="C16" t="str">
            <v>TOTAL ACTIVO</v>
          </cell>
          <cell r="D16">
            <v>1812325.6264504639</v>
          </cell>
        </row>
        <row r="17">
          <cell r="A17">
            <v>30</v>
          </cell>
          <cell r="B17">
            <v>10104</v>
          </cell>
          <cell r="C17" t="str">
            <v>CREDITOS A CLIENTES</v>
          </cell>
          <cell r="D17">
            <v>832647.92128160154</v>
          </cell>
        </row>
        <row r="18">
          <cell r="A18">
            <v>30</v>
          </cell>
          <cell r="B18">
            <v>101042</v>
          </cell>
          <cell r="C18" t="str">
            <v>MOROSOS</v>
          </cell>
          <cell r="D18">
            <v>16991.663143000002</v>
          </cell>
        </row>
        <row r="19">
          <cell r="A19">
            <v>30</v>
          </cell>
          <cell r="B19">
            <v>10105</v>
          </cell>
          <cell r="C19" t="str">
            <v>FONDO DE INSOLVENCIAS</v>
          </cell>
          <cell r="D19">
            <v>33682.808848827197</v>
          </cell>
        </row>
        <row r="20">
          <cell r="A20">
            <v>30</v>
          </cell>
          <cell r="B20">
            <v>10106</v>
          </cell>
          <cell r="C20" t="str">
            <v>CARTERA DE VALORES</v>
          </cell>
          <cell r="D20">
            <v>242094.93851841279</v>
          </cell>
        </row>
        <row r="21">
          <cell r="A21">
            <v>30</v>
          </cell>
          <cell r="B21">
            <v>10202</v>
          </cell>
          <cell r="C21" t="str">
            <v>DEBITOS A CLIENTES</v>
          </cell>
          <cell r="D21">
            <v>1410413.343206</v>
          </cell>
        </row>
        <row r="22">
          <cell r="A22">
            <v>30</v>
          </cell>
          <cell r="B22">
            <v>102051</v>
          </cell>
          <cell r="C22" t="str">
            <v>PASIVOS SUBORDINADOS</v>
          </cell>
        </row>
        <row r="23">
          <cell r="A23">
            <v>30</v>
          </cell>
          <cell r="B23">
            <v>1020531</v>
          </cell>
          <cell r="C23" t="str">
            <v>PATRIMONIO GRUPO</v>
          </cell>
        </row>
        <row r="25">
          <cell r="A25">
            <v>30</v>
          </cell>
          <cell r="B25">
            <v>201</v>
          </cell>
          <cell r="C25" t="str">
            <v>PASIVOS CONTINGENTES</v>
          </cell>
          <cell r="D25">
            <v>16737.922963000001</v>
          </cell>
        </row>
        <row r="26">
          <cell r="A26">
            <v>30</v>
          </cell>
          <cell r="B26">
            <v>206</v>
          </cell>
          <cell r="C26" t="str">
            <v>FONDOS DE INVERSION</v>
          </cell>
          <cell r="D26">
            <v>247417.27431408997</v>
          </cell>
        </row>
        <row r="27">
          <cell r="A27">
            <v>30</v>
          </cell>
          <cell r="B27">
            <v>207</v>
          </cell>
          <cell r="C27" t="str">
            <v>FONDOS DE PENSIONES</v>
          </cell>
          <cell r="D27">
            <v>0</v>
          </cell>
        </row>
        <row r="28">
          <cell r="A28">
            <v>30</v>
          </cell>
          <cell r="B28">
            <v>208</v>
          </cell>
          <cell r="C28" t="str">
            <v>PATRIMONIOS ADMINISTRADOS</v>
          </cell>
        </row>
        <row r="29">
          <cell r="A29">
            <v>30</v>
          </cell>
          <cell r="B29">
            <v>210</v>
          </cell>
          <cell r="C29" t="str">
            <v>PLANTILLA</v>
          </cell>
        </row>
        <row r="30">
          <cell r="A30">
            <v>30</v>
          </cell>
          <cell r="B30">
            <v>211</v>
          </cell>
          <cell r="C30" t="str">
            <v>NUMERO DE SUCURSALES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A saisir"/>
      <sheetName val="SINTESI VITA CARDIF SPA"/>
      <sheetName val="SINTESI DANNI CARDIF SPA"/>
      <sheetName val="sinistri"/>
      <sheetName val="Nome Partner"/>
      <sheetName val="Agos SpA"/>
      <sheetName val="Banca Intesa"/>
      <sheetName val="Banca Sella"/>
      <sheetName val="Barclays"/>
      <sheetName val="BNL PP"/>
      <sheetName val="BNL Rev"/>
      <sheetName val="BNPP Lease Group"/>
      <sheetName val="CNH"/>
      <sheetName val="Clarima"/>
      <sheetName val="Consel"/>
      <sheetName val="Consel Rev"/>
      <sheetName val="Consel TMK"/>
      <sheetName val="COMPASS-SPA"/>
      <sheetName val="Consumit"/>
      <sheetName val="Credem"/>
      <sheetName val="Findo"/>
      <sheetName val="Findo Auto"/>
      <sheetName val="Fingerma"/>
      <sheetName val="Finrenault"/>
      <sheetName val="GMAC"/>
      <sheetName val="GMAC_TL"/>
      <sheetName val="ICS"/>
      <sheetName val="Micos"/>
      <sheetName val="PSA"/>
      <sheetName val="PSA Tmk"/>
      <sheetName val="Salento Infortuni"/>
      <sheetName val="Salento Mutui"/>
      <sheetName val="Module2"/>
    </sheetNames>
    <sheetDataSet>
      <sheetData sheetId="0"/>
      <sheetData sheetId="1"/>
      <sheetData sheetId="2"/>
      <sheetData sheetId="3"/>
      <sheetData sheetId="4" refreshError="1">
        <row r="2">
          <cell r="A2" t="str">
            <v>Sinistri Pagati</v>
          </cell>
        </row>
        <row r="3">
          <cell r="A3" t="str">
            <v>508_GMAC_ClassDC</v>
          </cell>
          <cell r="B3">
            <v>38483</v>
          </cell>
        </row>
        <row r="4">
          <cell r="A4" t="str">
            <v>5140_Compass_PPDC</v>
          </cell>
          <cell r="B4">
            <v>107010</v>
          </cell>
        </row>
        <row r="5">
          <cell r="A5" t="str">
            <v>5140_Compass_PPITP</v>
          </cell>
          <cell r="B5">
            <v>26610</v>
          </cell>
        </row>
        <row r="6">
          <cell r="A6" t="str">
            <v>5140_Compass_PPMG</v>
          </cell>
          <cell r="B6">
            <v>7867</v>
          </cell>
        </row>
        <row r="7">
          <cell r="A7" t="str">
            <v>5140_Compass_PPPI</v>
          </cell>
          <cell r="B7">
            <v>15717</v>
          </cell>
        </row>
        <row r="8">
          <cell r="A8" t="str">
            <v>5210_PSA_ClassicoDC</v>
          </cell>
          <cell r="B8">
            <v>52865</v>
          </cell>
        </row>
        <row r="9">
          <cell r="A9" t="str">
            <v>5214_Consel_ A&amp;ADC</v>
          </cell>
          <cell r="B9">
            <v>1735</v>
          </cell>
        </row>
        <row r="10">
          <cell r="A10" t="str">
            <v>5214_Consel_ A&amp;API</v>
          </cell>
          <cell r="B10">
            <v>4747</v>
          </cell>
        </row>
        <row r="11">
          <cell r="A11" t="str">
            <v>5214_Consel_PP &amp; FDC</v>
          </cell>
          <cell r="B11">
            <v>357</v>
          </cell>
        </row>
        <row r="12">
          <cell r="A12" t="str">
            <v>5216_Consel_RevDC</v>
          </cell>
          <cell r="B12">
            <v>3000</v>
          </cell>
        </row>
        <row r="13">
          <cell r="A13" t="str">
            <v>5216_Consel_RevPI</v>
          </cell>
          <cell r="B13">
            <v>50</v>
          </cell>
        </row>
        <row r="14">
          <cell r="A14" t="str">
            <v>5217_Agos_AutoDC</v>
          </cell>
          <cell r="B14">
            <v>30038</v>
          </cell>
        </row>
        <row r="15">
          <cell r="A15" t="str">
            <v>5218_Agos_CamperDC</v>
          </cell>
          <cell r="B15">
            <v>4649</v>
          </cell>
        </row>
        <row r="16">
          <cell r="A16" t="str">
            <v>5218_Agos_MotoDC</v>
          </cell>
          <cell r="B16">
            <v>31785</v>
          </cell>
        </row>
        <row r="17">
          <cell r="A17" t="str">
            <v>5219_Agos_PPDC</v>
          </cell>
          <cell r="B17">
            <v>192237</v>
          </cell>
        </row>
        <row r="18">
          <cell r="A18" t="str">
            <v>5219_Agos_PPITP</v>
          </cell>
          <cell r="B18">
            <v>56387</v>
          </cell>
        </row>
        <row r="19">
          <cell r="A19" t="str">
            <v>5222_Finrenault_classicoDC</v>
          </cell>
          <cell r="B19">
            <v>13028</v>
          </cell>
        </row>
        <row r="20">
          <cell r="A20" t="str">
            <v>5222_Finrenault_classicoITP</v>
          </cell>
          <cell r="B20">
            <v>13293</v>
          </cell>
        </row>
        <row r="21">
          <cell r="A21" t="str">
            <v>5232_BancaIntesaDC</v>
          </cell>
          <cell r="B21">
            <v>2686</v>
          </cell>
        </row>
        <row r="22">
          <cell r="A22" t="str">
            <v>BNL-convenzione n°30DC</v>
          </cell>
          <cell r="B22">
            <v>206611</v>
          </cell>
        </row>
        <row r="23">
          <cell r="A23" t="str">
            <v>bozzDC</v>
          </cell>
          <cell r="B23">
            <v>77999</v>
          </cell>
        </row>
        <row r="24">
          <cell r="A24" t="str">
            <v>bozzITP</v>
          </cell>
          <cell r="B24">
            <v>5085</v>
          </cell>
        </row>
        <row r="25">
          <cell r="A25" t="str">
            <v>5215_Salento / MPS_MyWayDC</v>
          </cell>
          <cell r="B25">
            <v>24702</v>
          </cell>
        </row>
        <row r="26">
          <cell r="A26" t="str">
            <v>5226_Credem_RevITP</v>
          </cell>
          <cell r="B26">
            <v>1115</v>
          </cell>
        </row>
        <row r="27">
          <cell r="A27" t="str">
            <v>BNL-convenzione n°30IT acc</v>
          </cell>
          <cell r="B27">
            <v>2127</v>
          </cell>
        </row>
        <row r="28">
          <cell r="A28" t="str">
            <v>BNL-convenzione n°30IT mal</v>
          </cell>
          <cell r="B28">
            <v>1364</v>
          </cell>
        </row>
        <row r="29">
          <cell r="A29" t="str">
            <v>bozzIT acc</v>
          </cell>
          <cell r="B29">
            <v>14540</v>
          </cell>
        </row>
        <row r="30">
          <cell r="A30" t="str">
            <v>bozzIT mal</v>
          </cell>
          <cell r="B30">
            <v>4122</v>
          </cell>
        </row>
        <row r="31">
          <cell r="A31" t="str">
            <v>5235_Clarima_RevolvingIT acc</v>
          </cell>
          <cell r="B31">
            <v>1853</v>
          </cell>
        </row>
        <row r="32">
          <cell r="A32" t="str">
            <v>5140_Compass_PPIT acc</v>
          </cell>
          <cell r="B32">
            <v>260</v>
          </cell>
        </row>
        <row r="33">
          <cell r="A33" t="str">
            <v>5140_Compass_PPIT mal</v>
          </cell>
          <cell r="B33">
            <v>818</v>
          </cell>
        </row>
        <row r="34">
          <cell r="A34" t="str">
            <v>5140_Compass_autoIT acc</v>
          </cell>
          <cell r="B34">
            <v>1501</v>
          </cell>
        </row>
        <row r="35">
          <cell r="A35" t="str">
            <v>5242_Consel_TMKIT acc</v>
          </cell>
          <cell r="B35">
            <v>59</v>
          </cell>
        </row>
        <row r="36">
          <cell r="A36" t="str">
            <v>5222_Finrenault_classicoIT acc</v>
          </cell>
          <cell r="B36">
            <v>2018</v>
          </cell>
        </row>
        <row r="37">
          <cell r="A37" t="str">
            <v>5210_PSA_ClassicoIT acc</v>
          </cell>
          <cell r="B37">
            <v>875</v>
          </cell>
        </row>
        <row r="38">
          <cell r="A38" t="str">
            <v>5210_PSA_ClassicoIT mal</v>
          </cell>
          <cell r="B38">
            <v>1311</v>
          </cell>
        </row>
        <row r="39">
          <cell r="A39" t="str">
            <v>5213_Fingerma_ClassicoIT acc</v>
          </cell>
          <cell r="B39">
            <v>1563</v>
          </cell>
        </row>
        <row r="40">
          <cell r="A40" t="str">
            <v>5217_Agos_AutoIT acc</v>
          </cell>
          <cell r="B40">
            <v>1336</v>
          </cell>
        </row>
        <row r="41">
          <cell r="A41" t="str">
            <v>5217_Agos_AutoIT mal</v>
          </cell>
          <cell r="B41">
            <v>352</v>
          </cell>
        </row>
        <row r="42">
          <cell r="A42" t="str">
            <v>5218_Agos_MotoIT acc</v>
          </cell>
          <cell r="B42">
            <v>10071</v>
          </cell>
        </row>
        <row r="43">
          <cell r="A43" t="str">
            <v>5218_Agos_MotoIT mal</v>
          </cell>
          <cell r="B43">
            <v>458</v>
          </cell>
        </row>
        <row r="44">
          <cell r="A44" t="str">
            <v>5219_Agos_PPIT acc</v>
          </cell>
          <cell r="B44">
            <v>11694</v>
          </cell>
        </row>
        <row r="45">
          <cell r="A45" t="str">
            <v>5219_Agos_PPIT mal</v>
          </cell>
          <cell r="B45">
            <v>6833</v>
          </cell>
        </row>
        <row r="46">
          <cell r="A46" t="str">
            <v>5222_Finrenault_classicoIT mal</v>
          </cell>
          <cell r="B46">
            <v>145</v>
          </cell>
        </row>
        <row r="47">
          <cell r="A47" t="str">
            <v>5226_Credem_RevIT acc</v>
          </cell>
          <cell r="B47">
            <v>1950</v>
          </cell>
        </row>
        <row r="48">
          <cell r="A48" t="str">
            <v>5232_BancaIntesaIT acc</v>
          </cell>
          <cell r="B48">
            <v>1050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Parametres"/>
      <sheetName val="Total h. Fin"/>
      <sheetName val="Total dir"/>
      <sheetName val="debut"/>
      <sheetName val="ABN"/>
      <sheetName val="Adquiera"/>
      <sheetName val="Autopark"/>
      <sheetName val="AVCO"/>
      <sheetName val="Banco_Valencia"/>
      <sheetName val="Bancaja"/>
      <sheetName val="Bancomais"/>
      <sheetName val="Banco_Pastor"/>
      <sheetName val="Banco_Sygma"/>
      <sheetName val="Banesto"/>
      <sheetName val="Barclays"/>
      <sheetName val="BNP_Class_financial"/>
      <sheetName val="BPLG"/>
      <sheetName val="CA"/>
      <sheetName val="CA_Cetelem"/>
      <sheetName val="Caixa_Catalunya"/>
      <sheetName val="Caixa_Galicia"/>
      <sheetName val="Caixa_Girona"/>
      <sheetName val="Caixa_nova"/>
      <sheetName val="Caixa_penedes"/>
      <sheetName val="Caixa_Tarragona"/>
      <sheetName val="Caixa_Terrasa"/>
      <sheetName val="Caja_Canarias"/>
      <sheetName val="Caja_Duero"/>
      <sheetName val="Caja_Inmaculada"/>
      <sheetName val="CAM_Dir"/>
      <sheetName val="Carrefour"/>
      <sheetName val="Cetelem"/>
      <sheetName val="Esfinge"/>
      <sheetName val="Eurocredito"/>
      <sheetName val="Fracciona"/>
      <sheetName val="Gallego"/>
      <sheetName val="GECB"/>
      <sheetName val="GE_Money_Bank"/>
      <sheetName val="JCB"/>
      <sheetName val="Many_cars"/>
      <sheetName val="Mercedes_Benz"/>
      <sheetName val="Pastor_SF"/>
      <sheetName val="PSA"/>
      <sheetName val="UCI_Vida"/>
      <sheetName val="UCI_ADE"/>
      <sheetName val="Vodafone"/>
      <sheetName val="VW_Bank"/>
      <sheetName val="Caixa_galicia_PI"/>
      <sheetName val="Caja_murcia_PI"/>
      <sheetName val="Endesa"/>
      <sheetName val="Multimarca_Avant"/>
      <sheetName val="Opel_Avant"/>
      <sheetName val="VW_Avant"/>
      <sheetName val="VW_Finance"/>
      <sheetName val="fin"/>
      <sheetName val="Modele"/>
      <sheetName val="T_ABN"/>
      <sheetName val="T_Adquiera"/>
      <sheetName val="T_Autopark"/>
      <sheetName val="T_AVCO"/>
      <sheetName val="T_Bancaja"/>
      <sheetName val="T_Bancomais"/>
      <sheetName val="T_Banco_Pastor"/>
      <sheetName val="T_Banco_Sygma"/>
      <sheetName val="T_Banesto"/>
      <sheetName val="T_Barclays"/>
      <sheetName val="T_BNP_Class_financial"/>
      <sheetName val="T_BPLG"/>
      <sheetName val="T_CA"/>
      <sheetName val="T_CA_Cetelem"/>
      <sheetName val="T_Caixa_Catalunya"/>
      <sheetName val="T_Caixa_Galicia"/>
      <sheetName val="T_Caixa_Girona"/>
      <sheetName val="T_Caixa_nova"/>
      <sheetName val="T_Caixa_Penedes"/>
      <sheetName val="T_Caixa_Tarragona"/>
      <sheetName val="T_Caixa_Terrasa"/>
      <sheetName val="T_Caja_Canarias"/>
      <sheetName val="T_Caja_Duero"/>
      <sheetName val="T_Caja_Inmaculada"/>
      <sheetName val="T_Carrefour"/>
      <sheetName val="T_Cetelem"/>
      <sheetName val="T_Eurocredito"/>
      <sheetName val="T_Esfinge"/>
      <sheetName val="T_fracciona"/>
      <sheetName val="T_Gallego"/>
      <sheetName val="T_GECB"/>
      <sheetName val="T_GE_money_bank"/>
      <sheetName val="T_JCB"/>
      <sheetName val="T_Many_cars"/>
      <sheetName val="T_Mercedes_Benz"/>
      <sheetName val="T_Pastor_SF"/>
      <sheetName val="T_PSA"/>
      <sheetName val="T_UCI_vida"/>
      <sheetName val="T_UCI_ade"/>
      <sheetName val="T_Vodafone"/>
      <sheetName val="T_VW_Bank"/>
      <sheetName val="T_Caja_Murcia_PI"/>
      <sheetName val="T_Caixa_galicia_PI"/>
      <sheetName val="T_Endesa"/>
      <sheetName val="T_Multimarca_Avant"/>
      <sheetName val="T_Opel_Avant"/>
      <sheetName val="T_VW_Avant"/>
      <sheetName val="T_VW_Finance"/>
      <sheetName val="T_Modele"/>
      <sheetName val="Réas"/>
      <sheetName val="PI"/>
      <sheetName val="PPNA"/>
      <sheetName val="SNM"/>
      <sheetName val="rbns"/>
      <sheetName val="Actuarial_MIS"/>
      <sheetName val="Base_Act_MIS"/>
      <sheetName val="Resumen_Base_Act"/>
      <sheetName val="Check_EEV"/>
      <sheetName val="TABLAS"/>
      <sheetName val="output Aple"/>
      <sheetName val="Pivot"/>
      <sheetName val="Table_de_decodification"/>
      <sheetName val="FNAC"/>
      <sheetName val="CONFORAMA"/>
      <sheetName val="Citibank_PI"/>
      <sheetName val="Epargne"/>
      <sheetName val="Cetelem_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row r="3">
          <cell r="AQ3" t="str">
            <v>Cód Partner</v>
          </cell>
          <cell r="AR3" t="str">
            <v>DC / IAD</v>
          </cell>
          <cell r="AS3" t="str">
            <v>IT</v>
          </cell>
          <cell r="AT3" t="str">
            <v>PE</v>
          </cell>
          <cell r="AU3" t="str">
            <v>GAPA</v>
          </cell>
        </row>
        <row r="4">
          <cell r="AQ4">
            <v>600</v>
          </cell>
          <cell r="AR4">
            <v>4.5157894736842108</v>
          </cell>
          <cell r="AS4">
            <v>9.2316666666666656</v>
          </cell>
        </row>
        <row r="5">
          <cell r="AQ5">
            <v>601</v>
          </cell>
          <cell r="AR5">
            <v>5.5433210502072772</v>
          </cell>
          <cell r="AS5">
            <v>9.9649776800586736</v>
          </cell>
          <cell r="AT5">
            <v>6.0243445692883917</v>
          </cell>
          <cell r="AU5">
            <v>5.3166666666666664</v>
          </cell>
        </row>
        <row r="6">
          <cell r="AQ6">
            <v>602</v>
          </cell>
          <cell r="AR6">
            <v>5.6255489223919994</v>
          </cell>
          <cell r="AS6">
            <v>8.7812052254530091</v>
          </cell>
          <cell r="AT6">
            <v>5.9291666666666671</v>
          </cell>
        </row>
        <row r="8">
          <cell r="AQ8">
            <v>603</v>
          </cell>
          <cell r="AR8">
            <v>11.120908311910881</v>
          </cell>
          <cell r="AS8">
            <v>5.1770014556040787</v>
          </cell>
          <cell r="AT8">
            <v>3.2534883720930234</v>
          </cell>
        </row>
        <row r="10">
          <cell r="AQ10">
            <v>604</v>
          </cell>
          <cell r="AR10">
            <v>5.5292397660818704</v>
          </cell>
        </row>
        <row r="12">
          <cell r="AQ12">
            <v>605</v>
          </cell>
          <cell r="AR12">
            <v>31.129124447908534</v>
          </cell>
          <cell r="AS12">
            <v>2.744487056567587</v>
          </cell>
          <cell r="AT12">
            <v>2.6021558872305142</v>
          </cell>
          <cell r="AU12">
            <v>0.72946127946127892</v>
          </cell>
        </row>
        <row r="13">
          <cell r="AQ13">
            <v>606</v>
          </cell>
          <cell r="AR13">
            <v>2.8194444444444446</v>
          </cell>
          <cell r="AS13">
            <v>5.1067510548523183</v>
          </cell>
        </row>
        <row r="14">
          <cell r="AQ14">
            <v>607</v>
          </cell>
          <cell r="AR14">
            <v>4.068862007168458</v>
          </cell>
          <cell r="AS14">
            <v>7.7160776160776097</v>
          </cell>
          <cell r="AT14">
            <v>4.66</v>
          </cell>
        </row>
        <row r="15">
          <cell r="AQ15">
            <v>608</v>
          </cell>
          <cell r="AR15">
            <v>6.0842293906810054</v>
          </cell>
          <cell r="AS15">
            <v>4.9400000000000004</v>
          </cell>
          <cell r="AT15">
            <v>1.8666666666666667</v>
          </cell>
        </row>
        <row r="16">
          <cell r="AQ16">
            <v>610</v>
          </cell>
          <cell r="AR16">
            <v>2.999418393311521</v>
          </cell>
          <cell r="AS16">
            <v>4.1588064046579323</v>
          </cell>
          <cell r="AT16">
            <v>3.0179549114331743</v>
          </cell>
        </row>
        <row r="17">
          <cell r="AQ17">
            <v>611</v>
          </cell>
          <cell r="AR17" t="str">
            <v/>
          </cell>
          <cell r="AS17">
            <v>2.0146788990825688</v>
          </cell>
          <cell r="AT17">
            <v>2.6880230880230886</v>
          </cell>
        </row>
        <row r="18">
          <cell r="AQ18">
            <v>614</v>
          </cell>
          <cell r="AR18">
            <v>3.067619047619047</v>
          </cell>
          <cell r="AS18">
            <v>3.6423728813559322</v>
          </cell>
        </row>
        <row r="19">
          <cell r="AQ19">
            <v>615</v>
          </cell>
          <cell r="AR19" t="str">
            <v/>
          </cell>
          <cell r="AS19">
            <v>2.8272108843537427</v>
          </cell>
          <cell r="AT19">
            <v>2.7477477477477481</v>
          </cell>
        </row>
        <row r="21">
          <cell r="AQ21">
            <v>616</v>
          </cell>
          <cell r="AR21" t="str">
            <v/>
          </cell>
          <cell r="AS21">
            <v>47.268749999999997</v>
          </cell>
          <cell r="AT21">
            <v>2.1466666666666674</v>
          </cell>
        </row>
        <row r="23">
          <cell r="AQ23">
            <v>617</v>
          </cell>
          <cell r="AR23">
            <v>4.2234567901234561</v>
          </cell>
          <cell r="AS23">
            <v>1.9666666666666666</v>
          </cell>
          <cell r="AT23">
            <v>1.6851851851851853</v>
          </cell>
        </row>
        <row r="24">
          <cell r="AQ24">
            <v>618</v>
          </cell>
          <cell r="AR24">
            <v>3.4592592592592593</v>
          </cell>
          <cell r="AS24">
            <v>4.3034482758620696</v>
          </cell>
        </row>
        <row r="25">
          <cell r="AQ25">
            <v>619</v>
          </cell>
          <cell r="AR25">
            <v>2.1916666666666664</v>
          </cell>
        </row>
        <row r="26">
          <cell r="AQ26">
            <v>623</v>
          </cell>
          <cell r="AR26">
            <v>2.3518518518518521</v>
          </cell>
          <cell r="AS26">
            <v>1.9564102564102561</v>
          </cell>
          <cell r="AT26">
            <v>1.7370370370370367</v>
          </cell>
        </row>
        <row r="27">
          <cell r="AQ27">
            <v>624</v>
          </cell>
          <cell r="AR27" t="str">
            <v/>
          </cell>
          <cell r="AS27">
            <v>1.7079365079365083</v>
          </cell>
          <cell r="AT27">
            <v>1.6880000000000002</v>
          </cell>
        </row>
        <row r="28">
          <cell r="AQ28">
            <v>626</v>
          </cell>
          <cell r="AR28">
            <v>1.52</v>
          </cell>
          <cell r="AS28">
            <v>2.2833333333333337</v>
          </cell>
          <cell r="AT28">
            <v>2.3250000000000002</v>
          </cell>
        </row>
        <row r="29">
          <cell r="AQ29">
            <v>627</v>
          </cell>
          <cell r="AR29" t="str">
            <v/>
          </cell>
          <cell r="AS29">
            <v>3.2350581177352855</v>
          </cell>
          <cell r="AT29">
            <v>2.8250681198910073</v>
          </cell>
        </row>
        <row r="30">
          <cell r="AQ30">
            <v>629</v>
          </cell>
          <cell r="AR30" t="str">
            <v/>
          </cell>
          <cell r="AS30">
            <v>2.2908333333333335</v>
          </cell>
          <cell r="AT30">
            <v>2.0980582524271845</v>
          </cell>
        </row>
        <row r="31">
          <cell r="AQ31">
            <v>630</v>
          </cell>
          <cell r="AR31" t="str">
            <v/>
          </cell>
          <cell r="AS31">
            <v>2.6715277777777775</v>
          </cell>
          <cell r="AT31">
            <v>1.6475609756097565</v>
          </cell>
        </row>
        <row r="32">
          <cell r="AQ32">
            <v>631</v>
          </cell>
          <cell r="AR32">
            <v>2.3696969696969701</v>
          </cell>
          <cell r="AS32">
            <v>3.8688888888888897</v>
          </cell>
          <cell r="AT32">
            <v>1.6709677419354838</v>
          </cell>
        </row>
        <row r="33">
          <cell r="AQ33">
            <v>632</v>
          </cell>
          <cell r="AR33" t="str">
            <v/>
          </cell>
          <cell r="AS33">
            <v>3.6940520446096667</v>
          </cell>
          <cell r="AT33">
            <v>3.1440860215053767</v>
          </cell>
        </row>
        <row r="34">
          <cell r="AQ34">
            <v>635</v>
          </cell>
          <cell r="AR34">
            <v>1.9555555555555557</v>
          </cell>
        </row>
        <row r="35">
          <cell r="AQ35">
            <v>636</v>
          </cell>
          <cell r="AR35">
            <v>4.171081677704195</v>
          </cell>
          <cell r="AS35">
            <v>2.6</v>
          </cell>
          <cell r="AT35">
            <v>3.6</v>
          </cell>
        </row>
        <row r="36">
          <cell r="AQ36">
            <v>637</v>
          </cell>
          <cell r="AR36" t="str">
            <v/>
          </cell>
          <cell r="AS36">
            <v>2.3236842105263156</v>
          </cell>
          <cell r="AT36">
            <v>3.2666666666666666</v>
          </cell>
        </row>
        <row r="37">
          <cell r="AQ37">
            <v>640</v>
          </cell>
          <cell r="AR37">
            <v>3.7156462585034018</v>
          </cell>
          <cell r="AS37">
            <v>4.4263157894736835</v>
          </cell>
          <cell r="AT37">
            <v>4.094444444444445</v>
          </cell>
        </row>
        <row r="38">
          <cell r="AQ38">
            <v>642</v>
          </cell>
          <cell r="AR38" t="str">
            <v/>
          </cell>
          <cell r="AS38">
            <v>3.666666666666667</v>
          </cell>
          <cell r="AT38">
            <v>4.466145833333333</v>
          </cell>
        </row>
        <row r="39">
          <cell r="AQ39">
            <v>649</v>
          </cell>
          <cell r="AR39">
            <v>2.9906666666666668</v>
          </cell>
          <cell r="AS39">
            <v>2.8865284974093255</v>
          </cell>
          <cell r="AT39">
            <v>2.5826356589147292</v>
          </cell>
        </row>
        <row r="40">
          <cell r="AQ40">
            <v>650</v>
          </cell>
          <cell r="AR40" t="str">
            <v/>
          </cell>
          <cell r="AS40">
            <v>7.3777777777777773</v>
          </cell>
          <cell r="AT40">
            <v>3.0166666666666671</v>
          </cell>
        </row>
        <row r="41">
          <cell r="AQ41">
            <v>651</v>
          </cell>
          <cell r="AR41" t="str">
            <v/>
          </cell>
          <cell r="AU41">
            <v>1.4692307692307693</v>
          </cell>
        </row>
        <row r="42">
          <cell r="AQ42">
            <v>652</v>
          </cell>
          <cell r="AR42" t="str">
            <v/>
          </cell>
          <cell r="AS42">
            <v>1.7035714285714287</v>
          </cell>
          <cell r="AT42">
            <v>2.3982683982683981</v>
          </cell>
        </row>
        <row r="43">
          <cell r="AQ43">
            <v>653</v>
          </cell>
          <cell r="AR43" t="str">
            <v/>
          </cell>
          <cell r="AS43">
            <v>3.1725490196078434</v>
          </cell>
          <cell r="AT43">
            <v>1.7588888888888894</v>
          </cell>
        </row>
        <row r="44">
          <cell r="AQ44">
            <v>660</v>
          </cell>
          <cell r="AR44">
            <v>2.7628571428571429</v>
          </cell>
          <cell r="AS44">
            <v>3.1074074074074081</v>
          </cell>
          <cell r="AT44">
            <v>2.1887179487179491</v>
          </cell>
        </row>
        <row r="45">
          <cell r="AQ45">
            <v>662</v>
          </cell>
          <cell r="AR45" t="str">
            <v/>
          </cell>
          <cell r="AT45">
            <v>3.3</v>
          </cell>
        </row>
        <row r="46">
          <cell r="AQ46">
            <v>663</v>
          </cell>
          <cell r="AR46" t="str">
            <v/>
          </cell>
          <cell r="AS46">
            <v>1.1448377581120956</v>
          </cell>
          <cell r="AT46">
            <v>3.5733333333333333</v>
          </cell>
        </row>
        <row r="47">
          <cell r="AQ47">
            <v>661</v>
          </cell>
          <cell r="AR47" t="str">
            <v/>
          </cell>
          <cell r="AT47">
            <v>4.7</v>
          </cell>
        </row>
      </sheetData>
      <sheetData sheetId="111"/>
      <sheetData sheetId="112"/>
      <sheetData sheetId="113"/>
      <sheetData sheetId="114"/>
      <sheetData sheetId="115"/>
      <sheetData sheetId="116"/>
      <sheetData sheetId="117"/>
      <sheetData sheetId="118"/>
      <sheetData sheetId="119" refreshError="1"/>
      <sheetData sheetId="120" refreshError="1"/>
      <sheetData sheetId="121" refreshError="1"/>
      <sheetData sheetId="122" refreshError="1"/>
      <sheetData sheetId="12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ción"/>
      <sheetName val="Descripción del producto"/>
      <sheetName val="Business Plan - Gastos"/>
      <sheetName val="Resumen"/>
      <sheetName val="Resumen TMK"/>
      <sheetName val="Telemarketing"/>
      <sheetName val="Hipótesis"/>
      <sheetName val="Tarif"/>
    </sheetNames>
    <sheetDataSet>
      <sheetData sheetId="0"/>
      <sheetData sheetId="1"/>
      <sheetData sheetId="2"/>
      <sheetData sheetId="3"/>
      <sheetData sheetId="4"/>
      <sheetData sheetId="5"/>
      <sheetData sheetId="6"/>
      <sheetData sheetId="7" refreshError="1">
        <row r="24">
          <cell r="C24">
            <v>4.8000000000000001E-4</v>
          </cell>
          <cell r="D24">
            <v>7.9962352941176482E-4</v>
          </cell>
        </row>
        <row r="26">
          <cell r="H26">
            <v>0.01</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CT totale"/>
      <sheetName val="Hoja1"/>
      <sheetName val="Param"/>
      <sheetName val="Synthèse"/>
      <sheetName val="Analyse"/>
      <sheetName val="Total AdE"/>
      <sheetName val="Total PI"/>
      <sheetName val="Total"/>
      <sheetName val="GMAC"/>
      <sheetName val="debut"/>
      <sheetName val="Banco_Mais"/>
      <sheetName val="Banco_Mais_Ind"/>
      <sheetName val="Banif"/>
      <sheetName val="Cetelem"/>
      <sheetName val="Cetelem_Ind"/>
      <sheetName val="GECW"/>
      <sheetName val="GMAC_ALD"/>
      <sheetName val="GMAC_CRD"/>
      <sheetName val="Interbanco"/>
      <sheetName val="PSA"/>
      <sheetName val="Santander"/>
      <sheetName val="Sofinloc"/>
      <sheetName val="UCI"/>
      <sheetName val="fin"/>
      <sheetName val="Modele"/>
      <sheetName val="T_Banco_Mais"/>
      <sheetName val="T_Banco_Mais_Ind"/>
      <sheetName val="T_Banif"/>
      <sheetName val="T_Cetelem"/>
      <sheetName val="T_Cetelem_Ind"/>
      <sheetName val="T_GECW"/>
      <sheetName val="T_GMAC_ALD"/>
      <sheetName val="T_GMAC_CRD"/>
      <sheetName val="T_PSA"/>
      <sheetName val="T_INTERBANCO"/>
      <sheetName val="T_SANTANDER"/>
      <sheetName val="T_SOFINLOC"/>
      <sheetName val="T_UCI"/>
      <sheetName val="T_modele"/>
      <sheetName val="base_res"/>
      <sheetName val="base_res2"/>
      <sheetName val="data"/>
      <sheetName val="rbns"/>
      <sheetName val="Reporting CTLM"/>
      <sheetName val="Reporting GE"/>
      <sheetName val="Reporting GMAC"/>
      <sheetName val="Reporting PSA"/>
    </sheetNames>
    <sheetDataSet>
      <sheetData sheetId="0"/>
      <sheetData sheetId="1"/>
      <sheetData sheetId="2"/>
      <sheetData sheetId="3" refreshError="1">
        <row r="5">
          <cell r="I5" t="str">
            <v>Cetelem</v>
          </cell>
          <cell r="J5">
            <v>1.6153500000000001E-2</v>
          </cell>
        </row>
        <row r="6">
          <cell r="I6" t="str">
            <v>Cetelem_Ind</v>
          </cell>
          <cell r="J6">
            <v>0</v>
          </cell>
        </row>
        <row r="7">
          <cell r="I7" t="str">
            <v>GMAC_ALD</v>
          </cell>
          <cell r="J7">
            <v>1.9100000000000002E-2</v>
          </cell>
          <cell r="K7">
            <v>1.9100000000000002E-2</v>
          </cell>
        </row>
        <row r="8">
          <cell r="I8" t="str">
            <v>GMAC_CRD</v>
          </cell>
          <cell r="J8">
            <v>1.9100000000000002E-2</v>
          </cell>
          <cell r="K8">
            <v>1.9100000000000002E-2</v>
          </cell>
        </row>
        <row r="9">
          <cell r="I9" t="str">
            <v>UCI</v>
          </cell>
          <cell r="J9">
            <v>1.6199999999999999E-2</v>
          </cell>
        </row>
        <row r="10">
          <cell r="I10" t="str">
            <v>PSA</v>
          </cell>
          <cell r="J10">
            <v>0</v>
          </cell>
        </row>
        <row r="11">
          <cell r="I11" t="str">
            <v>INTERBANCO</v>
          </cell>
          <cell r="J11">
            <v>1.6199999999999999E-2</v>
          </cell>
        </row>
        <row r="12">
          <cell r="I12" t="str">
            <v>GECW</v>
          </cell>
          <cell r="J12">
            <v>0</v>
          </cell>
        </row>
        <row r="13">
          <cell r="I13" t="str">
            <v>Banco_Mais</v>
          </cell>
          <cell r="J13">
            <v>0</v>
          </cell>
        </row>
        <row r="14">
          <cell r="I14" t="str">
            <v>Banco_Mais_Ind</v>
          </cell>
          <cell r="J14">
            <v>0</v>
          </cell>
        </row>
        <row r="15">
          <cell r="I15" t="str">
            <v>Banif</v>
          </cell>
          <cell r="J15">
            <v>0</v>
          </cell>
        </row>
        <row r="16">
          <cell r="I16" t="str">
            <v>SOFINLOC</v>
          </cell>
          <cell r="J16">
            <v>0</v>
          </cell>
        </row>
        <row r="17">
          <cell r="I17" t="str">
            <v>Santander</v>
          </cell>
          <cell r="J17">
            <v>0</v>
          </cell>
        </row>
        <row r="18">
          <cell r="I18" t="str">
            <v>modele</v>
          </cell>
          <cell r="J18">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
      <sheetName val="Total Reassurance"/>
      <sheetName val="Total Mondiale Munat"/>
      <sheetName val="Total Axa"/>
      <sheetName val="debut"/>
      <sheetName val="LaCaixa"/>
      <sheetName val="fin2"/>
      <sheetName val="Fimestic_Mond_Mun"/>
      <sheetName val="Eurocredito_Mond_Mun"/>
      <sheetName val="fin1"/>
      <sheetName val="Fimestic_Axa"/>
      <sheetName val="AVCO_Axa"/>
      <sheetName val="Esfinge_Axa"/>
      <sheetName val="Eurocredito_Axa"/>
      <sheetName val="fin"/>
      <sheetName val="Modele"/>
      <sheetName val="T_Fimestic_Mond_Mun"/>
      <sheetName val="T_Eurocredito_Mond_Mun"/>
      <sheetName val="T_AVCO_Axa"/>
      <sheetName val="T_Esfinge_Axa"/>
      <sheetName val="T_Eurocredito_Axa"/>
      <sheetName val="T_Fimestic_Axa"/>
      <sheetName val="T_LaCaixa"/>
      <sheetName val="T_Modele"/>
      <sheetName val="Dépôts"/>
      <sheetName val="base_reas"/>
    </sheetNames>
    <sheetDataSet>
      <sheetData sheetId="0" refreshError="1">
        <row r="18">
          <cell r="C18">
            <v>0.06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en new method"/>
      <sheetName val="Matriz"/>
      <sheetName val="EvoluciónActividad_SCF"/>
      <sheetName val="EvoluciónActividad_STF"/>
      <sheetName val="SCF_2012T3"/>
      <sheetName val="699_2012T3"/>
      <sheetName val="700_2012T3"/>
      <sheetName val="Ouput VCG 700"/>
      <sheetName val="STF_2012T3"/>
      <sheetName val="Output VCG 701"/>
      <sheetName val="TLMK_2012T3"/>
      <sheetName val="Output VCG 703"/>
      <sheetName val="Output VCG 700T"/>
      <sheetName val="Productos"/>
      <sheetName val="Provisiones"/>
      <sheetName val="TD_PdRiesgo_SCF"/>
      <sheetName val="TD_PdRiesgo_699"/>
      <sheetName val="TD_PdRiesgo_STF"/>
      <sheetName val="Correspondencias"/>
      <sheetName val="T_REFS_PRODUCTS"/>
      <sheetName val="New methodology IBNR"/>
    </sheetNames>
    <sheetDataSet>
      <sheetData sheetId="0" refreshError="1"/>
      <sheetData sheetId="1"/>
      <sheetData sheetId="2" refreshError="1"/>
      <sheetData sheetId="3" refreshError="1"/>
      <sheetData sheetId="4" refreshError="1">
        <row r="1">
          <cell r="CT1" t="str">
            <v>RPG</v>
          </cell>
          <cell r="CU1" t="str">
            <v>LdN</v>
          </cell>
        </row>
        <row r="2">
          <cell r="CT2" t="str">
            <v>6575-A-1</v>
          </cell>
          <cell r="CU2" t="str">
            <v>Consumo</v>
          </cell>
        </row>
        <row r="3">
          <cell r="CT3" t="str">
            <v>6576-A-1</v>
          </cell>
          <cell r="CU3" t="str">
            <v>Consumo</v>
          </cell>
        </row>
        <row r="4">
          <cell r="CT4" t="str">
            <v>6578-A-1</v>
          </cell>
          <cell r="CU4" t="str">
            <v>Consumo</v>
          </cell>
        </row>
        <row r="5">
          <cell r="CT5" t="str">
            <v>6579-A-1</v>
          </cell>
          <cell r="CU5" t="str">
            <v>Consumo</v>
          </cell>
        </row>
        <row r="6">
          <cell r="CT6" t="str">
            <v>6582-A-1</v>
          </cell>
          <cell r="CU6" t="str">
            <v>Consumo</v>
          </cell>
        </row>
        <row r="7">
          <cell r="CT7" t="str">
            <v>6584-A-1</v>
          </cell>
          <cell r="CU7" t="str">
            <v>Consumo</v>
          </cell>
        </row>
        <row r="8">
          <cell r="CT8" t="str">
            <v>6585-A-1</v>
          </cell>
          <cell r="CU8" t="str">
            <v>Consumo</v>
          </cell>
        </row>
        <row r="9">
          <cell r="CT9" t="str">
            <v>6609-A-1</v>
          </cell>
          <cell r="CU9" t="str">
            <v>Directo</v>
          </cell>
        </row>
        <row r="10">
          <cell r="CT10" t="str">
            <v>6610-A-1</v>
          </cell>
          <cell r="CU10" t="str">
            <v>Directo</v>
          </cell>
        </row>
        <row r="11">
          <cell r="CT11" t="str">
            <v>6611-A-1</v>
          </cell>
          <cell r="CU11" t="str">
            <v>Directo</v>
          </cell>
        </row>
        <row r="12">
          <cell r="CT12" t="str">
            <v>6612-A-1</v>
          </cell>
          <cell r="CU12" t="str">
            <v>Directo</v>
          </cell>
        </row>
        <row r="13">
          <cell r="CT13" t="str">
            <v>6613-A-1</v>
          </cell>
          <cell r="CU13" t="str">
            <v>Directo</v>
          </cell>
        </row>
        <row r="14">
          <cell r="CT14" t="str">
            <v>6630-A-1</v>
          </cell>
          <cell r="CU14" t="str">
            <v>Consumo</v>
          </cell>
        </row>
        <row r="15">
          <cell r="CT15" t="str">
            <v>6635-A-1</v>
          </cell>
          <cell r="CU15" t="str">
            <v>Tarjetas</v>
          </cell>
        </row>
        <row r="16">
          <cell r="CT16" t="str">
            <v>6553-A-1</v>
          </cell>
          <cell r="CU16" t="str">
            <v>Autos</v>
          </cell>
        </row>
        <row r="17">
          <cell r="CT17" t="str">
            <v>6554-A-1</v>
          </cell>
          <cell r="CU17" t="str">
            <v>Autos</v>
          </cell>
        </row>
        <row r="18">
          <cell r="CT18" t="str">
            <v>6555-A-1</v>
          </cell>
          <cell r="CU18" t="str">
            <v>Autos</v>
          </cell>
        </row>
        <row r="19">
          <cell r="CT19" t="str">
            <v>6556-A-1</v>
          </cell>
          <cell r="CU19" t="str">
            <v>Autos</v>
          </cell>
        </row>
        <row r="20">
          <cell r="CT20" t="str">
            <v>6557-A-1</v>
          </cell>
          <cell r="CU20" t="str">
            <v>Autos</v>
          </cell>
        </row>
        <row r="21">
          <cell r="CT21" t="str">
            <v>6558-A-1</v>
          </cell>
          <cell r="CU21" t="str">
            <v>Autos</v>
          </cell>
        </row>
        <row r="22">
          <cell r="CT22" t="str">
            <v>6558-B-1</v>
          </cell>
          <cell r="CU22" t="str">
            <v>Autos</v>
          </cell>
        </row>
        <row r="23">
          <cell r="CT23" t="str">
            <v>6558-C-1</v>
          </cell>
          <cell r="CU23" t="str">
            <v>Autos</v>
          </cell>
        </row>
        <row r="24">
          <cell r="CT24" t="str">
            <v>6561-A-1</v>
          </cell>
          <cell r="CU24" t="str">
            <v>Autos</v>
          </cell>
        </row>
        <row r="25">
          <cell r="CT25" t="str">
            <v>6561-B-1</v>
          </cell>
          <cell r="CU25" t="str">
            <v>Autos</v>
          </cell>
        </row>
        <row r="26">
          <cell r="CT26" t="str">
            <v>6561-C-1</v>
          </cell>
          <cell r="CU26" t="str">
            <v>Autos</v>
          </cell>
        </row>
        <row r="27">
          <cell r="CT27" t="str">
            <v>6586-A-1</v>
          </cell>
          <cell r="CU27" t="str">
            <v>Tarjetas</v>
          </cell>
        </row>
        <row r="28">
          <cell r="CT28" t="str">
            <v>6596-A-1</v>
          </cell>
          <cell r="CU28" t="str">
            <v>Autos</v>
          </cell>
        </row>
        <row r="29">
          <cell r="CT29" t="str">
            <v>6603-A-1</v>
          </cell>
          <cell r="CU29" t="str">
            <v>Directo</v>
          </cell>
        </row>
        <row r="30">
          <cell r="CT30" t="str">
            <v>6604-A-1</v>
          </cell>
          <cell r="CU30" t="str">
            <v>Directo</v>
          </cell>
        </row>
        <row r="31">
          <cell r="CT31" t="str">
            <v>6605-A-1</v>
          </cell>
          <cell r="CU31" t="str">
            <v>Directo</v>
          </cell>
        </row>
        <row r="32">
          <cell r="CT32" t="str">
            <v>6606-A-1</v>
          </cell>
          <cell r="CU32" t="str">
            <v>Directo</v>
          </cell>
        </row>
        <row r="33">
          <cell r="CT33" t="str">
            <v>6607-A-1</v>
          </cell>
          <cell r="CU33" t="str">
            <v>Directo</v>
          </cell>
        </row>
        <row r="34">
          <cell r="CT34" t="str">
            <v>6636-A-1</v>
          </cell>
          <cell r="CU34" t="str">
            <v>Consumo</v>
          </cell>
        </row>
        <row r="35">
          <cell r="CT35" t="str">
            <v>6564-A-1</v>
          </cell>
          <cell r="CU35" t="str">
            <v>Autos</v>
          </cell>
        </row>
        <row r="36">
          <cell r="CT36" t="str">
            <v>6565-A-1</v>
          </cell>
          <cell r="CU36" t="str">
            <v>Autos</v>
          </cell>
        </row>
        <row r="37">
          <cell r="CT37" t="str">
            <v>6566-A-1</v>
          </cell>
          <cell r="CU37" t="str">
            <v>Autos</v>
          </cell>
        </row>
        <row r="38">
          <cell r="CT38" t="str">
            <v>6567-A-1</v>
          </cell>
          <cell r="CU38" t="str">
            <v>Autos</v>
          </cell>
        </row>
        <row r="39">
          <cell r="CT39" t="str">
            <v>6568-A-1</v>
          </cell>
          <cell r="CU39" t="str">
            <v>Autos</v>
          </cell>
        </row>
        <row r="40">
          <cell r="CT40" t="str">
            <v>6569-A-1</v>
          </cell>
          <cell r="CU40" t="str">
            <v>Autos</v>
          </cell>
        </row>
        <row r="41">
          <cell r="CT41" t="str">
            <v>6569-B-1</v>
          </cell>
          <cell r="CU41" t="str">
            <v>Autos</v>
          </cell>
        </row>
        <row r="42">
          <cell r="CT42" t="str">
            <v>6569-C-1</v>
          </cell>
          <cell r="CU42" t="str">
            <v>Autos</v>
          </cell>
        </row>
        <row r="43">
          <cell r="CT43" t="str">
            <v>6572-A-1</v>
          </cell>
          <cell r="CU43" t="str">
            <v>Autos</v>
          </cell>
        </row>
        <row r="44">
          <cell r="CT44" t="str">
            <v>6572-B-1</v>
          </cell>
          <cell r="CU44" t="str">
            <v>Autos</v>
          </cell>
        </row>
        <row r="45">
          <cell r="CT45" t="str">
            <v>6572-C-1</v>
          </cell>
          <cell r="CU45" t="str">
            <v>Autos</v>
          </cell>
        </row>
        <row r="46">
          <cell r="CT46" t="str">
            <v>55-A-1</v>
          </cell>
          <cell r="CU46" t="str">
            <v>TLMK</v>
          </cell>
        </row>
        <row r="47">
          <cell r="CT47" t="str">
            <v>56-A-1</v>
          </cell>
          <cell r="CU47" t="str">
            <v>TLMK</v>
          </cell>
        </row>
        <row r="48">
          <cell r="CT48" t="str">
            <v>57-A-1</v>
          </cell>
          <cell r="CU48" t="str">
            <v>TLMK_Gap</v>
          </cell>
        </row>
        <row r="49">
          <cell r="CT49" t="str">
            <v>57-B-1</v>
          </cell>
          <cell r="CU49" t="str">
            <v>TLMK_Gap</v>
          </cell>
        </row>
        <row r="50">
          <cell r="CT50" t="str">
            <v>57-C-1</v>
          </cell>
          <cell r="CU50" t="str">
            <v>TLMK_Gap</v>
          </cell>
        </row>
        <row r="51">
          <cell r="CT51" t="str">
            <v>57-D-1</v>
          </cell>
          <cell r="CU51" t="str">
            <v>TLMK_Gap</v>
          </cell>
        </row>
        <row r="52">
          <cell r="CT52" t="str">
            <v>57-E-1</v>
          </cell>
          <cell r="CU52" t="str">
            <v>TLMK_Gap</v>
          </cell>
        </row>
        <row r="53">
          <cell r="CT53" t="str">
            <v>6615-A-1</v>
          </cell>
          <cell r="CU53" t="str">
            <v>TLMK</v>
          </cell>
        </row>
        <row r="54">
          <cell r="CT54" t="str">
            <v>6577-A-1</v>
          </cell>
          <cell r="CU54" t="str">
            <v>Consumo</v>
          </cell>
        </row>
        <row r="55">
          <cell r="CT55" t="str">
            <v>6580-A-1</v>
          </cell>
          <cell r="CU55" t="str">
            <v>Consumo</v>
          </cell>
        </row>
        <row r="56">
          <cell r="CT56" t="str">
            <v>6581-A-1</v>
          </cell>
          <cell r="CU56" t="str">
            <v>Consumo</v>
          </cell>
        </row>
        <row r="57">
          <cell r="CT57" t="str">
            <v>6583-A-1</v>
          </cell>
          <cell r="CU57" t="str">
            <v>Consumo</v>
          </cell>
        </row>
        <row r="58">
          <cell r="CT58" t="str">
            <v>6637-A-1</v>
          </cell>
          <cell r="CU58" t="str">
            <v>Consumo</v>
          </cell>
        </row>
        <row r="59">
          <cell r="CT59" t="str">
            <v>6638-A-1</v>
          </cell>
          <cell r="CU59" t="str">
            <v>Consumo</v>
          </cell>
        </row>
        <row r="60">
          <cell r="CT60" t="str">
            <v>6631-A-1</v>
          </cell>
          <cell r="CU60" t="str">
            <v>Consumo</v>
          </cell>
        </row>
        <row r="61">
          <cell r="CT61" t="str">
            <v>6632-A-1</v>
          </cell>
          <cell r="CU61" t="str">
            <v>Consumo</v>
          </cell>
        </row>
        <row r="62">
          <cell r="CT62" t="str">
            <v>6633-A-1</v>
          </cell>
          <cell r="CU62" t="str">
            <v>Consumo</v>
          </cell>
        </row>
        <row r="63">
          <cell r="CT63" t="str">
            <v>6634-A-1</v>
          </cell>
          <cell r="CU63" t="str">
            <v>Consumo</v>
          </cell>
        </row>
        <row r="64">
          <cell r="CT64" t="str">
            <v>6628-A-1</v>
          </cell>
          <cell r="CU64" t="str">
            <v>Consumo</v>
          </cell>
        </row>
        <row r="65">
          <cell r="CT65" t="str">
            <v>6645-A-1</v>
          </cell>
          <cell r="CU65" t="str">
            <v>Tarjetas</v>
          </cell>
        </row>
        <row r="66">
          <cell r="CT66" t="str">
            <v>6655-A-1</v>
          </cell>
          <cell r="CU66" t="str">
            <v>Autos</v>
          </cell>
        </row>
        <row r="67">
          <cell r="CT67" t="str">
            <v>6656-A-1</v>
          </cell>
          <cell r="CU67" t="str">
            <v>TLMK</v>
          </cell>
        </row>
        <row r="68">
          <cell r="CT68" t="str">
            <v>6657-A-1</v>
          </cell>
          <cell r="CU68" t="str">
            <v>TLMK</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EPIGRUPO"/>
      <sheetName val="EPIGRUPODET"/>
      <sheetName val="EPIGRUPO%"/>
      <sheetName val="EPIGRUPODET%"/>
      <sheetName val="TDINAMICA"/>
      <sheetName val="TAUX"/>
      <sheetName val="INPUT"/>
      <sheetName val="AVANCEPAIS"/>
      <sheetName val="AMMORTAMENTI CESPITI DA TARGARE"/>
      <sheetName val="Datos_sig"/>
    </sheetNames>
    <sheetDataSet>
      <sheetData sheetId="0" refreshError="1">
        <row r="3">
          <cell r="A3">
            <v>1</v>
          </cell>
        </row>
      </sheetData>
      <sheetData sheetId="1" refreshError="1"/>
      <sheetData sheetId="2" refreshError="1"/>
      <sheetData sheetId="3" refreshError="1"/>
      <sheetData sheetId="4" refreshError="1"/>
      <sheetData sheetId="5" refreshError="1">
        <row r="3">
          <cell r="B3" t="str">
            <v>Datos</v>
          </cell>
        </row>
      </sheetData>
      <sheetData sheetId="6" refreshError="1"/>
      <sheetData sheetId="7" refreshError="1"/>
      <sheetData sheetId="8" refreshError="1"/>
      <sheetData sheetId="9" refreshError="1"/>
      <sheetData sheetId="1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ARAMETROS"/>
      <sheetName val="PRINCIPAL"/>
      <sheetName val="SECUNDARIO"/>
      <sheetName val="CONSUMO"/>
      <sheetName val="DBASE"/>
      <sheetName val="Aux_out"/>
      <sheetName val="Aux_NB_tipos corregidos"/>
      <sheetName val="GLOBAL PORTFOLIO"/>
      <sheetName val="date modif"/>
      <sheetName val="Reclasificación por la entidad"/>
    </sheetNames>
    <sheetDataSet>
      <sheetData sheetId="0" refreshError="1"/>
      <sheetData sheetId="1" refreshError="1">
        <row r="1">
          <cell r="D1">
            <v>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 1- Data Import"/>
      <sheetName val="Step 2- Correspondance Q1"/>
      <sheetName val="Step 2- Correspondance Q2"/>
      <sheetName val="Debut"/>
      <sheetName val="Spain_2009Q1_a"/>
      <sheetName val="Spain_2009Q2_a"/>
      <sheetName val="Fin"/>
      <sheetName val="Step 3- Partners Grouping"/>
      <sheetName val="Step 4- Partner List &amp; Export"/>
      <sheetName val="A2_10Prod"/>
      <sheetName val="Parameters"/>
      <sheetName val="A2_2Prod"/>
      <sheetName val="Turnover"/>
      <sheetName val="a2a20112012"/>
      <sheetName val="TCD Q1"/>
      <sheetName val="TCD Q2"/>
      <sheetName val="Data"/>
    </sheetNames>
    <sheetDataSet>
      <sheetData sheetId="0" refreshError="1">
        <row r="9">
          <cell r="C9">
            <v>2009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Assumptions_SCB"/>
      <sheetName val="Assumptions"/>
      <sheetName val="Model_Points"/>
      <sheetName val="Summary_Output"/>
      <sheetName val="Profit_Test"/>
      <sheetName val="Prem&amp;Benefit Table "/>
      <sheetName val="Prem&amp;Benefit Table OLD"/>
      <sheetName val="Data"/>
      <sheetName val="Economic Assumptions"/>
    </sheetNames>
    <sheetDataSet>
      <sheetData sheetId="0"/>
      <sheetData sheetId="1"/>
      <sheetData sheetId="2">
        <row r="4">
          <cell r="B4">
            <v>8.5000000000000006E-2</v>
          </cell>
          <cell r="E4">
            <v>1.4999999999999999E-2</v>
          </cell>
        </row>
        <row r="7">
          <cell r="B7">
            <v>6.5</v>
          </cell>
          <cell r="E7">
            <v>9.5</v>
          </cell>
        </row>
      </sheetData>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T"/>
      <sheetName val="resP"/>
      <sheetName val="Tesoreria 07T4"/>
      <sheetName val="bud2006T4"/>
      <sheetName val="2007T4"/>
      <sheetName val="2006T4"/>
      <sheetName val="2006T3"/>
      <sheetName val="2006T2"/>
      <sheetName val="2005T4"/>
      <sheetName val="partner"/>
      <sheetName val="comentarios"/>
      <sheetName val="Parameters"/>
      <sheetName val="Total Cardif cession net"/>
      <sheetName val="Total Cardif cession brut"/>
      <sheetName val="Total Cardif reass"/>
      <sheetName val="Total Cardif Ade direct"/>
      <sheetName val="Total Cardif PI"/>
      <sheetName val="Total Cardif Ade brut"/>
      <sheetName val="Total Cardif Brut"/>
      <sheetName val="Total Cardif Ade net"/>
      <sheetName val="Total Cardif net"/>
      <sheetName val="tableA2"/>
      <sheetName val="CarrefourPB"/>
      <sheetName val="begin"/>
      <sheetName val="ABN"/>
      <sheetName val="Autopark"/>
      <sheetName val="AVCO"/>
      <sheetName val="Bancaja"/>
      <sheetName val="Banco_Pastor"/>
      <sheetName val="Pastor_seguros"/>
      <sheetName val="Bancomais"/>
      <sheetName val="Banesto"/>
      <sheetName val="Barclays"/>
      <sheetName val="BPLG"/>
      <sheetName val="CA"/>
      <sheetName val="Caixa_Catalunya"/>
      <sheetName val="Caixa_Galicia"/>
      <sheetName val="Caixa_Girona"/>
      <sheetName val="Caixa_Tarragona"/>
      <sheetName val="Caixa_Terrasa"/>
      <sheetName val="Caja_Canarias"/>
      <sheetName val="Caja_Duero"/>
      <sheetName val="Caja_Inmaculada"/>
      <sheetName val="Carrefour"/>
      <sheetName val="Cetelem"/>
      <sheetName val="Esfinge"/>
      <sheetName val="Eurocredito"/>
      <sheetName val="Fracciona"/>
      <sheetName val="Gallego"/>
      <sheetName val="GE_Money_Bank"/>
      <sheetName val="GECB"/>
      <sheetName val="Many_cars"/>
      <sheetName val="Mercedes_Benz_1"/>
      <sheetName val="Pastor_SF"/>
      <sheetName val="PSA"/>
      <sheetName val="UCI_1"/>
      <sheetName val="UCI_2"/>
      <sheetName val="Vodafone"/>
      <sheetName val="VW_Bank"/>
      <sheetName val="VW_Finance"/>
      <sheetName val="Other_automotive"/>
      <sheetName val="Other_Banks"/>
      <sheetName val="Avantdir"/>
      <sheetName val="Avantre"/>
      <sheetName val="Extendiare"/>
      <sheetName val="Finarefre"/>
      <sheetName val="AVCO_Axa"/>
      <sheetName val="BBK"/>
      <sheetName val="Caixa_Terrasa_pre"/>
      <sheetName val="Eurocredito_Mond_Mun"/>
      <sheetName val="Fimestic_Axa"/>
      <sheetName val="Fimestic_Mond_Mun"/>
      <sheetName val="LaCaixa"/>
      <sheetName val="CetelemPI"/>
      <sheetName val="CitibankPI"/>
      <sheetName val="EurocreditoPI"/>
      <sheetName val="ProspectsPI"/>
      <sheetName val="UCIPI"/>
      <sheetName val="end"/>
      <sheetName val="beginNet"/>
      <sheetName val="AvantreNet"/>
      <sheetName val="ExtendiareNet"/>
      <sheetName val="FinarefreNet"/>
      <sheetName val="endNet"/>
      <sheetName val="PPNA"/>
      <sheetName val="Modele"/>
      <sheetName val="ModeleReass"/>
      <sheetName val="partner B_C"/>
      <sheetName val="verif"/>
    </sheetNames>
    <sheetDataSet>
      <sheetData sheetId="0"/>
      <sheetData sheetId="1"/>
      <sheetData sheetId="2"/>
      <sheetData sheetId="3"/>
      <sheetData sheetId="4"/>
      <sheetData sheetId="5"/>
      <sheetData sheetId="6"/>
      <sheetData sheetId="7"/>
      <sheetData sheetId="8"/>
      <sheetData sheetId="9"/>
      <sheetData sheetId="10"/>
      <sheetData sheetId="11" refreshError="1">
        <row r="3">
          <cell r="D3">
            <v>2006</v>
          </cell>
        </row>
        <row r="5">
          <cell r="G5" t="str">
            <v>ES043</v>
          </cell>
          <cell r="H5">
            <v>0.75</v>
          </cell>
          <cell r="I5">
            <v>0.75</v>
          </cell>
          <cell r="J5">
            <v>0.75</v>
          </cell>
          <cell r="K5">
            <v>0.75</v>
          </cell>
        </row>
        <row r="6">
          <cell r="G6" t="str">
            <v>ES046</v>
          </cell>
          <cell r="H6">
            <v>0.75</v>
          </cell>
          <cell r="I6">
            <v>0.75</v>
          </cell>
          <cell r="J6">
            <v>0.75</v>
          </cell>
          <cell r="K6">
            <v>0.75</v>
          </cell>
        </row>
        <row r="7">
          <cell r="G7" t="str">
            <v>ES005</v>
          </cell>
          <cell r="H7">
            <v>0.5</v>
          </cell>
          <cell r="I7">
            <v>0.75</v>
          </cell>
          <cell r="J7">
            <v>0.75</v>
          </cell>
          <cell r="K7">
            <v>0.75</v>
          </cell>
        </row>
        <row r="8">
          <cell r="G8" t="str">
            <v>ES062</v>
          </cell>
          <cell r="H8">
            <v>0</v>
          </cell>
          <cell r="I8">
            <v>0.65</v>
          </cell>
          <cell r="J8">
            <v>0</v>
          </cell>
          <cell r="K8">
            <v>0.65</v>
          </cell>
        </row>
        <row r="9">
          <cell r="G9" t="str">
            <v>ES041</v>
          </cell>
          <cell r="H9">
            <v>0</v>
          </cell>
          <cell r="I9">
            <v>0.57499999999999996</v>
          </cell>
          <cell r="J9">
            <v>0</v>
          </cell>
          <cell r="K9">
            <v>0.57499999999999996</v>
          </cell>
        </row>
        <row r="10">
          <cell r="G10" t="str">
            <v>ES041re</v>
          </cell>
          <cell r="H10">
            <v>0</v>
          </cell>
          <cell r="I10">
            <v>0.57499999999999996</v>
          </cell>
          <cell r="J10">
            <v>0</v>
          </cell>
          <cell r="K10">
            <v>0.57499999999999996</v>
          </cell>
        </row>
        <row r="11">
          <cell r="G11" t="str">
            <v>ES047</v>
          </cell>
          <cell r="H11">
            <v>0.75</v>
          </cell>
          <cell r="I11">
            <v>0.6</v>
          </cell>
          <cell r="J11">
            <v>0.75</v>
          </cell>
          <cell r="K11">
            <v>0.6</v>
          </cell>
        </row>
        <row r="12">
          <cell r="G12" t="str">
            <v>ES061</v>
          </cell>
          <cell r="H12">
            <v>0.75</v>
          </cell>
          <cell r="I12">
            <v>0.75</v>
          </cell>
          <cell r="J12">
            <v>0.75</v>
          </cell>
          <cell r="K12">
            <v>0.75</v>
          </cell>
        </row>
        <row r="13">
          <cell r="G13" t="str">
            <v>ES049</v>
          </cell>
          <cell r="H13">
            <v>0</v>
          </cell>
          <cell r="I13">
            <v>0.5</v>
          </cell>
          <cell r="J13">
            <v>0</v>
          </cell>
          <cell r="K13">
            <v>0.5</v>
          </cell>
        </row>
        <row r="14">
          <cell r="G14" t="str">
            <v>ES009</v>
          </cell>
          <cell r="H14">
            <v>0.75</v>
          </cell>
          <cell r="I14">
            <v>0.5</v>
          </cell>
          <cell r="J14">
            <v>0.3</v>
          </cell>
          <cell r="K14">
            <v>0.5</v>
          </cell>
        </row>
        <row r="15">
          <cell r="G15" t="str">
            <v>ES050</v>
          </cell>
          <cell r="H15">
            <v>0.75</v>
          </cell>
          <cell r="I15">
            <v>0.75</v>
          </cell>
          <cell r="J15">
            <v>0.75</v>
          </cell>
          <cell r="K15">
            <v>0.75</v>
          </cell>
        </row>
        <row r="16">
          <cell r="G16" t="str">
            <v>ES048</v>
          </cell>
          <cell r="H16">
            <v>0.75</v>
          </cell>
          <cell r="I16">
            <v>0.75</v>
          </cell>
          <cell r="J16">
            <v>0.75</v>
          </cell>
          <cell r="K16">
            <v>0.75</v>
          </cell>
        </row>
        <row r="17">
          <cell r="G17" t="str">
            <v>ES039</v>
          </cell>
          <cell r="H17">
            <v>0.75</v>
          </cell>
          <cell r="I17">
            <v>0.75</v>
          </cell>
          <cell r="J17">
            <v>0.75</v>
          </cell>
          <cell r="K17">
            <v>0.75</v>
          </cell>
        </row>
        <row r="18">
          <cell r="G18" t="str">
            <v>ES025</v>
          </cell>
          <cell r="H18">
            <v>0.75</v>
          </cell>
          <cell r="I18">
            <v>0.75</v>
          </cell>
          <cell r="J18">
            <v>0.75</v>
          </cell>
          <cell r="K18">
            <v>0.75</v>
          </cell>
        </row>
        <row r="19">
          <cell r="G19" t="str">
            <v>ES026</v>
          </cell>
          <cell r="H19">
            <v>0.75</v>
          </cell>
          <cell r="I19">
            <v>0.75</v>
          </cell>
          <cell r="J19">
            <v>0.75</v>
          </cell>
          <cell r="K19">
            <v>0.75</v>
          </cell>
        </row>
        <row r="20">
          <cell r="G20" t="str">
            <v>ES014</v>
          </cell>
          <cell r="H20">
            <v>0.75</v>
          </cell>
          <cell r="I20">
            <v>0.75</v>
          </cell>
          <cell r="J20">
            <v>0.75</v>
          </cell>
          <cell r="K20">
            <v>0.75</v>
          </cell>
        </row>
        <row r="21">
          <cell r="G21" t="str">
            <v>ES042</v>
          </cell>
          <cell r="H21">
            <v>0.75</v>
          </cell>
          <cell r="I21">
            <v>0.75</v>
          </cell>
          <cell r="J21">
            <v>0.75</v>
          </cell>
          <cell r="K21">
            <v>0.75</v>
          </cell>
        </row>
        <row r="22">
          <cell r="G22" t="str">
            <v>ES038</v>
          </cell>
          <cell r="H22">
            <v>0.75</v>
          </cell>
          <cell r="I22">
            <v>0.75</v>
          </cell>
          <cell r="J22">
            <v>0.75</v>
          </cell>
          <cell r="K22">
            <v>0.75</v>
          </cell>
        </row>
        <row r="23">
          <cell r="G23" t="str">
            <v>ES045</v>
          </cell>
          <cell r="H23">
            <v>0.75</v>
          </cell>
          <cell r="I23">
            <v>0.75</v>
          </cell>
          <cell r="J23">
            <v>0.75</v>
          </cell>
          <cell r="K23">
            <v>0.75</v>
          </cell>
        </row>
        <row r="24">
          <cell r="G24" t="str">
            <v>ES011</v>
          </cell>
          <cell r="H24">
            <v>0</v>
          </cell>
          <cell r="I24">
            <v>0.65</v>
          </cell>
          <cell r="J24">
            <v>0</v>
          </cell>
          <cell r="K24">
            <v>0.65</v>
          </cell>
        </row>
        <row r="25">
          <cell r="G25" t="str">
            <v>ES001</v>
          </cell>
          <cell r="H25">
            <v>0</v>
          </cell>
          <cell r="I25">
            <v>0.875</v>
          </cell>
          <cell r="J25">
            <v>0.31</v>
          </cell>
          <cell r="K25">
            <v>0.875</v>
          </cell>
        </row>
        <row r="26">
          <cell r="G26" t="str">
            <v>ES007</v>
          </cell>
          <cell r="H26">
            <v>0.75</v>
          </cell>
          <cell r="I26">
            <v>0.75</v>
          </cell>
          <cell r="J26">
            <v>0.75</v>
          </cell>
          <cell r="K26">
            <v>0.75</v>
          </cell>
        </row>
        <row r="27">
          <cell r="G27" t="str">
            <v>ES033</v>
          </cell>
          <cell r="H27">
            <v>0</v>
          </cell>
          <cell r="I27">
            <v>0.875</v>
          </cell>
          <cell r="J27">
            <v>0.31</v>
          </cell>
          <cell r="K27">
            <v>0.875</v>
          </cell>
        </row>
        <row r="28">
          <cell r="D28">
            <v>1</v>
          </cell>
          <cell r="G28" t="str">
            <v>ES057</v>
          </cell>
          <cell r="H28">
            <v>0.75</v>
          </cell>
          <cell r="I28">
            <v>0.75</v>
          </cell>
          <cell r="J28">
            <v>0.75</v>
          </cell>
          <cell r="K28">
            <v>0.75</v>
          </cell>
        </row>
        <row r="29">
          <cell r="G29" t="str">
            <v>ES012</v>
          </cell>
          <cell r="H29">
            <v>0.75</v>
          </cell>
          <cell r="I29">
            <v>0.75</v>
          </cell>
          <cell r="J29">
            <v>0.75</v>
          </cell>
          <cell r="K29">
            <v>0.75</v>
          </cell>
        </row>
        <row r="30">
          <cell r="G30" t="str">
            <v>ES058</v>
          </cell>
          <cell r="H30">
            <v>0.75</v>
          </cell>
          <cell r="I30">
            <v>0.75</v>
          </cell>
          <cell r="J30">
            <v>0.75</v>
          </cell>
          <cell r="K30">
            <v>0.75</v>
          </cell>
        </row>
        <row r="31">
          <cell r="G31" t="str">
            <v>ES036</v>
          </cell>
          <cell r="H31">
            <v>0.75</v>
          </cell>
          <cell r="I31">
            <v>0.75</v>
          </cell>
          <cell r="J31">
            <v>0.75</v>
          </cell>
          <cell r="K31">
            <v>0.75</v>
          </cell>
        </row>
        <row r="32">
          <cell r="G32" t="str">
            <v>ES027</v>
          </cell>
          <cell r="H32">
            <v>0.75</v>
          </cell>
          <cell r="I32">
            <v>0.75</v>
          </cell>
          <cell r="J32">
            <v>0.75</v>
          </cell>
          <cell r="K32">
            <v>0.75</v>
          </cell>
        </row>
        <row r="33">
          <cell r="G33" t="str">
            <v>ES015</v>
          </cell>
          <cell r="H33">
            <v>0.75</v>
          </cell>
          <cell r="I33">
            <v>0.75</v>
          </cell>
          <cell r="J33">
            <v>0</v>
          </cell>
          <cell r="K33">
            <v>0.75</v>
          </cell>
        </row>
        <row r="34">
          <cell r="G34" t="str">
            <v>ES059</v>
          </cell>
          <cell r="H34">
            <v>0</v>
          </cell>
          <cell r="I34">
            <v>0.57499999999999996</v>
          </cell>
          <cell r="J34">
            <v>0</v>
          </cell>
          <cell r="K34">
            <v>0.57499999999999996</v>
          </cell>
        </row>
        <row r="35">
          <cell r="G35" t="str">
            <v>ES010</v>
          </cell>
          <cell r="H35">
            <v>0</v>
          </cell>
          <cell r="I35">
            <v>0.75</v>
          </cell>
          <cell r="J35">
            <v>0.75</v>
          </cell>
          <cell r="K35">
            <v>0.75</v>
          </cell>
        </row>
        <row r="36">
          <cell r="G36" t="str">
            <v>ES037</v>
          </cell>
          <cell r="H36">
            <v>0</v>
          </cell>
          <cell r="I36">
            <v>0</v>
          </cell>
          <cell r="J36">
            <v>0</v>
          </cell>
          <cell r="K36">
            <v>0</v>
          </cell>
        </row>
        <row r="37">
          <cell r="G37" t="str">
            <v>ES051</v>
          </cell>
          <cell r="H37">
            <v>0.75</v>
          </cell>
          <cell r="I37">
            <v>0.75</v>
          </cell>
          <cell r="J37">
            <v>0.75</v>
          </cell>
          <cell r="K37">
            <v>0.75</v>
          </cell>
        </row>
        <row r="38">
          <cell r="G38" t="str">
            <v>ES040</v>
          </cell>
          <cell r="H38">
            <v>0.75</v>
          </cell>
          <cell r="I38">
            <v>0.75</v>
          </cell>
          <cell r="J38">
            <v>0.75</v>
          </cell>
          <cell r="K38">
            <v>0.75</v>
          </cell>
        </row>
        <row r="39">
          <cell r="G39" t="str">
            <v>ES060</v>
          </cell>
          <cell r="H39">
            <v>0</v>
          </cell>
          <cell r="I39">
            <v>0.75</v>
          </cell>
          <cell r="J39">
            <v>0</v>
          </cell>
          <cell r="K39">
            <v>0.75</v>
          </cell>
        </row>
        <row r="40">
          <cell r="G40" t="str">
            <v>ES013</v>
          </cell>
          <cell r="H40">
            <v>0</v>
          </cell>
          <cell r="I40">
            <v>0.75</v>
          </cell>
          <cell r="J40">
            <v>0</v>
          </cell>
          <cell r="K40">
            <v>0.75</v>
          </cell>
        </row>
        <row r="41">
          <cell r="G41" t="str">
            <v>ES019</v>
          </cell>
          <cell r="H41">
            <v>0.75</v>
          </cell>
          <cell r="I41">
            <v>0.75</v>
          </cell>
          <cell r="J41">
            <v>0.75</v>
          </cell>
          <cell r="K41">
            <v>0.75</v>
          </cell>
        </row>
        <row r="42">
          <cell r="G42" t="str">
            <v>ES021</v>
          </cell>
          <cell r="H42">
            <v>0.75</v>
          </cell>
          <cell r="I42">
            <v>0.75</v>
          </cell>
          <cell r="J42">
            <v>0.75</v>
          </cell>
          <cell r="K42">
            <v>0.75</v>
          </cell>
        </row>
        <row r="43">
          <cell r="G43" t="str">
            <v>ES044RE</v>
          </cell>
          <cell r="H43">
            <v>0</v>
          </cell>
          <cell r="I43">
            <v>0</v>
          </cell>
          <cell r="J43">
            <v>0</v>
          </cell>
          <cell r="K43">
            <v>0</v>
          </cell>
        </row>
        <row r="44">
          <cell r="G44" t="str">
            <v>ES044</v>
          </cell>
          <cell r="H44">
            <v>0</v>
          </cell>
          <cell r="I44">
            <v>0</v>
          </cell>
          <cell r="J44">
            <v>0</v>
          </cell>
          <cell r="K44">
            <v>0</v>
          </cell>
        </row>
        <row r="45">
          <cell r="G45" t="str">
            <v>ES035re</v>
          </cell>
          <cell r="H45">
            <v>0</v>
          </cell>
          <cell r="I45">
            <v>0</v>
          </cell>
          <cell r="J45">
            <v>0</v>
          </cell>
          <cell r="K45">
            <v>0</v>
          </cell>
        </row>
        <row r="46">
          <cell r="G46" t="str">
            <v>ES008re</v>
          </cell>
          <cell r="H46">
            <v>0</v>
          </cell>
          <cell r="I46">
            <v>0</v>
          </cell>
          <cell r="J46">
            <v>0</v>
          </cell>
          <cell r="K46">
            <v>0</v>
          </cell>
        </row>
        <row r="47">
          <cell r="G47" t="str">
            <v>ES005re</v>
          </cell>
          <cell r="H47">
            <v>0.75</v>
          </cell>
          <cell r="I47">
            <v>0.75</v>
          </cell>
          <cell r="J47">
            <v>0.75</v>
          </cell>
          <cell r="K47">
            <v>0.75</v>
          </cell>
        </row>
        <row r="48">
          <cell r="G48" t="str">
            <v>ES028re</v>
          </cell>
          <cell r="H48">
            <v>0</v>
          </cell>
          <cell r="I48">
            <v>0.75</v>
          </cell>
          <cell r="J48">
            <v>0.75</v>
          </cell>
          <cell r="K48">
            <v>0.75</v>
          </cell>
        </row>
        <row r="49">
          <cell r="G49" t="str">
            <v>ES014re</v>
          </cell>
          <cell r="H49">
            <v>0.75</v>
          </cell>
          <cell r="I49">
            <v>0.75</v>
          </cell>
          <cell r="J49">
            <v>0.5</v>
          </cell>
          <cell r="K49">
            <v>0.75</v>
          </cell>
        </row>
        <row r="50">
          <cell r="G50" t="str">
            <v>ES033re</v>
          </cell>
          <cell r="H50">
            <v>0</v>
          </cell>
          <cell r="I50">
            <v>0.875</v>
          </cell>
          <cell r="J50">
            <v>0.31</v>
          </cell>
          <cell r="K50">
            <v>0.875</v>
          </cell>
        </row>
        <row r="51">
          <cell r="G51" t="str">
            <v>ES001re2</v>
          </cell>
          <cell r="H51">
            <v>0</v>
          </cell>
          <cell r="I51">
            <v>0.875</v>
          </cell>
          <cell r="J51">
            <v>0.31</v>
          </cell>
          <cell r="K51">
            <v>0.875</v>
          </cell>
        </row>
        <row r="52">
          <cell r="G52" t="str">
            <v>ES001re</v>
          </cell>
          <cell r="H52">
            <v>0</v>
          </cell>
          <cell r="I52">
            <v>0.875</v>
          </cell>
          <cell r="J52">
            <v>0.31</v>
          </cell>
          <cell r="K52">
            <v>0.875</v>
          </cell>
        </row>
        <row r="53">
          <cell r="G53" t="str">
            <v>ES034re</v>
          </cell>
          <cell r="H53">
            <v>0</v>
          </cell>
          <cell r="I53">
            <v>0.75</v>
          </cell>
          <cell r="J53">
            <v>0.5</v>
          </cell>
          <cell r="K53">
            <v>0.75</v>
          </cell>
        </row>
        <row r="54">
          <cell r="G54" t="str">
            <v>xES001</v>
          </cell>
          <cell r="H54">
            <v>0</v>
          </cell>
          <cell r="I54">
            <v>0</v>
          </cell>
          <cell r="J54">
            <v>0</v>
          </cell>
          <cell r="K54">
            <v>0</v>
          </cell>
        </row>
        <row r="55">
          <cell r="G55" t="str">
            <v>xES005</v>
          </cell>
          <cell r="H55">
            <v>0</v>
          </cell>
          <cell r="I55">
            <v>0</v>
          </cell>
          <cell r="J55">
            <v>0</v>
          </cell>
          <cell r="K55">
            <v>0</v>
          </cell>
        </row>
        <row r="56">
          <cell r="G56" t="str">
            <v>xES024</v>
          </cell>
          <cell r="H56">
            <v>0</v>
          </cell>
          <cell r="I56">
            <v>0</v>
          </cell>
          <cell r="J56">
            <v>0</v>
          </cell>
          <cell r="K56">
            <v>0</v>
          </cell>
        </row>
        <row r="57">
          <cell r="G57" t="str">
            <v>xES033</v>
          </cell>
          <cell r="H57">
            <v>0</v>
          </cell>
          <cell r="I57">
            <v>0</v>
          </cell>
          <cell r="J57">
            <v>0</v>
          </cell>
          <cell r="K57">
            <v>0</v>
          </cell>
        </row>
        <row r="58">
          <cell r="G58" t="str">
            <v>xES037</v>
          </cell>
          <cell r="H58">
            <v>0</v>
          </cell>
          <cell r="I58">
            <v>0</v>
          </cell>
          <cell r="J58">
            <v>0</v>
          </cell>
          <cell r="K58">
            <v>0</v>
          </cell>
        </row>
        <row r="65">
          <cell r="I65" t="str">
            <v>PB directa</v>
          </cell>
          <cell r="J65" t="str">
            <v>Plafon</v>
          </cell>
          <cell r="K65" t="str">
            <v>Pb Indirecta</v>
          </cell>
        </row>
      </sheetData>
      <sheetData sheetId="12"/>
      <sheetData sheetId="13"/>
      <sheetData sheetId="14"/>
      <sheetData sheetId="15"/>
      <sheetData sheetId="16"/>
      <sheetData sheetId="17"/>
      <sheetData sheetId="18"/>
      <sheetData sheetId="19"/>
      <sheetData sheetId="20"/>
      <sheetData sheetId="21" refreshError="1">
        <row r="4">
          <cell r="AB4" t="str">
            <v>Code prod.</v>
          </cell>
          <cell r="AC4" t="str">
            <v>Code part.</v>
          </cell>
          <cell r="AD4" t="str">
            <v>2006T1</v>
          </cell>
          <cell r="AE4" t="str">
            <v>2006T2</v>
          </cell>
          <cell r="AF4" t="str">
            <v>2006T3</v>
          </cell>
          <cell r="AG4" t="str">
            <v>2006T4</v>
          </cell>
          <cell r="AH4" t="str">
            <v>2007T1</v>
          </cell>
          <cell r="AI4" t="str">
            <v>2007T2</v>
          </cell>
          <cell r="AJ4" t="str">
            <v>2007T3</v>
          </cell>
          <cell r="AK4" t="str">
            <v>2007T4</v>
          </cell>
        </row>
        <row r="5">
          <cell r="AB5" t="str">
            <v>ES007SP personal loan</v>
          </cell>
          <cell r="AC5" t="str">
            <v>ES007</v>
          </cell>
          <cell r="AE5">
            <v>0</v>
          </cell>
          <cell r="AF5">
            <v>0</v>
          </cell>
          <cell r="AG5">
            <v>0</v>
          </cell>
          <cell r="AH5">
            <v>0</v>
          </cell>
          <cell r="AI5">
            <v>0</v>
          </cell>
          <cell r="AJ5">
            <v>0</v>
          </cell>
          <cell r="AK5">
            <v>0</v>
          </cell>
        </row>
        <row r="6">
          <cell r="AB6" t="str">
            <v>ES007SP Mortgage</v>
          </cell>
          <cell r="AC6" t="str">
            <v>ES007</v>
          </cell>
          <cell r="AE6">
            <v>0</v>
          </cell>
          <cell r="AF6">
            <v>0</v>
          </cell>
          <cell r="AG6">
            <v>0</v>
          </cell>
          <cell r="AH6">
            <v>0</v>
          </cell>
          <cell r="AI6">
            <v>0</v>
          </cell>
          <cell r="AJ6">
            <v>0</v>
          </cell>
          <cell r="AK6">
            <v>0</v>
          </cell>
        </row>
        <row r="7">
          <cell r="AB7" t="str">
            <v>ES007SP Distribution</v>
          </cell>
          <cell r="AC7" t="str">
            <v>ES007</v>
          </cell>
          <cell r="AE7">
            <v>0</v>
          </cell>
          <cell r="AF7">
            <v>0</v>
          </cell>
          <cell r="AG7">
            <v>0</v>
          </cell>
          <cell r="AH7">
            <v>0</v>
          </cell>
          <cell r="AI7">
            <v>0</v>
          </cell>
          <cell r="AJ7">
            <v>0</v>
          </cell>
          <cell r="AK7">
            <v>0</v>
          </cell>
        </row>
        <row r="8">
          <cell r="AB8" t="str">
            <v>ES007SP Credit card</v>
          </cell>
          <cell r="AC8" t="str">
            <v>ES007</v>
          </cell>
          <cell r="AE8">
            <v>0</v>
          </cell>
          <cell r="AF8">
            <v>0</v>
          </cell>
          <cell r="AG8">
            <v>0</v>
          </cell>
          <cell r="AH8">
            <v>0</v>
          </cell>
          <cell r="AI8">
            <v>0</v>
          </cell>
          <cell r="AJ8">
            <v>0</v>
          </cell>
          <cell r="AK8">
            <v>0</v>
          </cell>
        </row>
        <row r="9">
          <cell r="AB9" t="str">
            <v>ES007SP auto loan</v>
          </cell>
          <cell r="AC9" t="str">
            <v>ES007</v>
          </cell>
          <cell r="AE9">
            <v>0</v>
          </cell>
          <cell r="AF9">
            <v>0</v>
          </cell>
          <cell r="AG9">
            <v>0</v>
          </cell>
          <cell r="AH9">
            <v>0</v>
          </cell>
          <cell r="AI9">
            <v>0</v>
          </cell>
          <cell r="AJ9">
            <v>0</v>
          </cell>
          <cell r="AK9">
            <v>0</v>
          </cell>
        </row>
        <row r="10">
          <cell r="AB10" t="str">
            <v>ES007PP personal loan</v>
          </cell>
          <cell r="AC10" t="str">
            <v>ES007</v>
          </cell>
          <cell r="AE10">
            <v>0</v>
          </cell>
          <cell r="AF10">
            <v>0</v>
          </cell>
          <cell r="AG10">
            <v>0</v>
          </cell>
          <cell r="AH10">
            <v>0</v>
          </cell>
          <cell r="AI10">
            <v>0</v>
          </cell>
          <cell r="AJ10">
            <v>0</v>
          </cell>
          <cell r="AK10">
            <v>0</v>
          </cell>
        </row>
        <row r="11">
          <cell r="AB11" t="str">
            <v>ES007PP Mortgage</v>
          </cell>
          <cell r="AC11" t="str">
            <v>ES007</v>
          </cell>
          <cell r="AE11">
            <v>0</v>
          </cell>
          <cell r="AF11">
            <v>0</v>
          </cell>
          <cell r="AG11">
            <v>0</v>
          </cell>
          <cell r="AH11">
            <v>0</v>
          </cell>
          <cell r="AI11">
            <v>0</v>
          </cell>
          <cell r="AJ11">
            <v>0</v>
          </cell>
          <cell r="AK11">
            <v>0</v>
          </cell>
        </row>
        <row r="12">
          <cell r="AB12" t="str">
            <v>ES007PP Distribution</v>
          </cell>
          <cell r="AC12" t="str">
            <v>ES007</v>
          </cell>
          <cell r="AE12">
            <v>0</v>
          </cell>
          <cell r="AF12">
            <v>0</v>
          </cell>
          <cell r="AG12">
            <v>0</v>
          </cell>
          <cell r="AH12">
            <v>0</v>
          </cell>
          <cell r="AI12">
            <v>0</v>
          </cell>
          <cell r="AJ12">
            <v>0</v>
          </cell>
          <cell r="AK12">
            <v>0</v>
          </cell>
        </row>
        <row r="13">
          <cell r="AB13" t="str">
            <v>ES007PP Credit card</v>
          </cell>
          <cell r="AC13" t="str">
            <v>ES007</v>
          </cell>
          <cell r="AE13">
            <v>0</v>
          </cell>
          <cell r="AF13">
            <v>0</v>
          </cell>
          <cell r="AG13">
            <v>0</v>
          </cell>
          <cell r="AH13">
            <v>0</v>
          </cell>
          <cell r="AI13">
            <v>0</v>
          </cell>
          <cell r="AJ13">
            <v>0</v>
          </cell>
          <cell r="AK13">
            <v>0</v>
          </cell>
        </row>
        <row r="14">
          <cell r="AB14" t="str">
            <v>ES007PP auto loan</v>
          </cell>
          <cell r="AC14" t="str">
            <v>ES007</v>
          </cell>
          <cell r="AE14">
            <v>0</v>
          </cell>
          <cell r="AF14">
            <v>0</v>
          </cell>
          <cell r="AG14">
            <v>0</v>
          </cell>
          <cell r="AH14">
            <v>0</v>
          </cell>
          <cell r="AI14">
            <v>0</v>
          </cell>
          <cell r="AJ14">
            <v>0</v>
          </cell>
          <cell r="AK14">
            <v>0</v>
          </cell>
        </row>
        <row r="15">
          <cell r="AB15" t="str">
            <v>ES012SP personal loan</v>
          </cell>
          <cell r="AC15" t="str">
            <v>ES012</v>
          </cell>
          <cell r="AE15">
            <v>34.617786343726515</v>
          </cell>
          <cell r="AF15">
            <v>65.615958055859295</v>
          </cell>
          <cell r="AG15">
            <v>100.42075128741018</v>
          </cell>
          <cell r="AH15">
            <v>105.3531573258</v>
          </cell>
          <cell r="AI15">
            <v>107.27</v>
          </cell>
          <cell r="AJ15">
            <v>74.709999999999994</v>
          </cell>
          <cell r="AK15">
            <v>111.1</v>
          </cell>
        </row>
        <row r="16">
          <cell r="AB16" t="str">
            <v>ES012SP Mortgage</v>
          </cell>
          <cell r="AC16" t="str">
            <v>ES012</v>
          </cell>
          <cell r="AE16">
            <v>0</v>
          </cell>
          <cell r="AF16">
            <v>0</v>
          </cell>
          <cell r="AG16">
            <v>0</v>
          </cell>
          <cell r="AH16">
            <v>0</v>
          </cell>
          <cell r="AI16">
            <v>0</v>
          </cell>
          <cell r="AJ16">
            <v>0</v>
          </cell>
          <cell r="AK16">
            <v>0</v>
          </cell>
        </row>
        <row r="17">
          <cell r="AB17" t="str">
            <v>ES012SP Distribution</v>
          </cell>
          <cell r="AC17" t="str">
            <v>ES012</v>
          </cell>
          <cell r="AE17">
            <v>0</v>
          </cell>
          <cell r="AF17">
            <v>0</v>
          </cell>
          <cell r="AG17">
            <v>0</v>
          </cell>
          <cell r="AH17">
            <v>0</v>
          </cell>
          <cell r="AI17">
            <v>0</v>
          </cell>
          <cell r="AJ17">
            <v>0</v>
          </cell>
          <cell r="AK17">
            <v>0</v>
          </cell>
        </row>
        <row r="18">
          <cell r="AB18" t="str">
            <v>ES012SP Credit card</v>
          </cell>
          <cell r="AC18" t="str">
            <v>ES012</v>
          </cell>
          <cell r="AE18">
            <v>0</v>
          </cell>
          <cell r="AF18">
            <v>0</v>
          </cell>
          <cell r="AG18">
            <v>0</v>
          </cell>
          <cell r="AH18">
            <v>0</v>
          </cell>
          <cell r="AI18">
            <v>0</v>
          </cell>
          <cell r="AJ18">
            <v>0</v>
          </cell>
          <cell r="AK18">
            <v>0</v>
          </cell>
        </row>
        <row r="19">
          <cell r="AB19" t="str">
            <v>ES012SP auto loan</v>
          </cell>
          <cell r="AC19" t="str">
            <v>ES012</v>
          </cell>
          <cell r="AE19">
            <v>0</v>
          </cell>
          <cell r="AF19">
            <v>0</v>
          </cell>
          <cell r="AG19">
            <v>0</v>
          </cell>
          <cell r="AH19">
            <v>0</v>
          </cell>
          <cell r="AI19">
            <v>0</v>
          </cell>
          <cell r="AJ19">
            <v>0</v>
          </cell>
          <cell r="AK19">
            <v>0</v>
          </cell>
        </row>
        <row r="20">
          <cell r="AB20" t="str">
            <v>ES012PP personal loan</v>
          </cell>
          <cell r="AC20" t="str">
            <v>ES012</v>
          </cell>
          <cell r="AE20">
            <v>0</v>
          </cell>
          <cell r="AF20">
            <v>0</v>
          </cell>
          <cell r="AG20">
            <v>0</v>
          </cell>
          <cell r="AH20">
            <v>0</v>
          </cell>
          <cell r="AI20">
            <v>0</v>
          </cell>
          <cell r="AJ20">
            <v>0</v>
          </cell>
          <cell r="AK20">
            <v>0</v>
          </cell>
        </row>
        <row r="21">
          <cell r="AB21" t="str">
            <v>ES012PP Mortgage</v>
          </cell>
          <cell r="AC21" t="str">
            <v>ES012</v>
          </cell>
          <cell r="AE21">
            <v>76.771786159305762</v>
          </cell>
          <cell r="AF21">
            <v>207.14676183697793</v>
          </cell>
          <cell r="AG21">
            <v>231.04144820875223</v>
          </cell>
          <cell r="AH21">
            <v>245.63</v>
          </cell>
          <cell r="AI21">
            <v>255.3</v>
          </cell>
          <cell r="AJ21">
            <v>241</v>
          </cell>
          <cell r="AK21">
            <v>249</v>
          </cell>
        </row>
        <row r="22">
          <cell r="AB22" t="str">
            <v>ES012PP Distribution</v>
          </cell>
          <cell r="AC22" t="str">
            <v>ES012</v>
          </cell>
          <cell r="AE22">
            <v>0</v>
          </cell>
          <cell r="AF22">
            <v>0</v>
          </cell>
          <cell r="AG22">
            <v>0</v>
          </cell>
          <cell r="AH22">
            <v>0</v>
          </cell>
          <cell r="AI22">
            <v>0</v>
          </cell>
          <cell r="AJ22">
            <v>0</v>
          </cell>
          <cell r="AK22">
            <v>0</v>
          </cell>
        </row>
        <row r="23">
          <cell r="AB23" t="str">
            <v>ES012PP Credit card</v>
          </cell>
          <cell r="AC23" t="str">
            <v>ES012</v>
          </cell>
          <cell r="AE23">
            <v>0</v>
          </cell>
          <cell r="AF23">
            <v>0</v>
          </cell>
          <cell r="AG23">
            <v>0</v>
          </cell>
          <cell r="AH23">
            <v>0</v>
          </cell>
          <cell r="AI23">
            <v>0</v>
          </cell>
          <cell r="AJ23">
            <v>0</v>
          </cell>
          <cell r="AK23">
            <v>0</v>
          </cell>
        </row>
        <row r="24">
          <cell r="AB24" t="str">
            <v>ES012PP auto loan</v>
          </cell>
          <cell r="AC24" t="str">
            <v>ES012</v>
          </cell>
          <cell r="AE24">
            <v>0</v>
          </cell>
          <cell r="AF24">
            <v>0</v>
          </cell>
          <cell r="AG24">
            <v>0</v>
          </cell>
          <cell r="AH24">
            <v>0</v>
          </cell>
          <cell r="AI24">
            <v>0</v>
          </cell>
          <cell r="AJ24">
            <v>0</v>
          </cell>
          <cell r="AK24">
            <v>0</v>
          </cell>
        </row>
        <row r="25">
          <cell r="AB25" t="str">
            <v>SP personal loan</v>
          </cell>
          <cell r="AE25">
            <v>0</v>
          </cell>
          <cell r="AF25">
            <v>0</v>
          </cell>
          <cell r="AG25">
            <v>0</v>
          </cell>
          <cell r="AH25">
            <v>0</v>
          </cell>
          <cell r="AI25">
            <v>0</v>
          </cell>
          <cell r="AJ25">
            <v>0</v>
          </cell>
          <cell r="AK25">
            <v>0</v>
          </cell>
        </row>
        <row r="26">
          <cell r="AB26" t="str">
            <v>SP Mortgage</v>
          </cell>
          <cell r="AE26">
            <v>0</v>
          </cell>
          <cell r="AF26">
            <v>0</v>
          </cell>
          <cell r="AG26">
            <v>0</v>
          </cell>
          <cell r="AH26">
            <v>0</v>
          </cell>
          <cell r="AI26">
            <v>0</v>
          </cell>
          <cell r="AJ26">
            <v>0</v>
          </cell>
          <cell r="AK26">
            <v>0</v>
          </cell>
        </row>
        <row r="27">
          <cell r="AB27" t="str">
            <v>SP Distribution</v>
          </cell>
          <cell r="AE27">
            <v>0</v>
          </cell>
          <cell r="AF27">
            <v>0</v>
          </cell>
          <cell r="AG27">
            <v>0</v>
          </cell>
          <cell r="AH27">
            <v>0</v>
          </cell>
          <cell r="AI27">
            <v>0</v>
          </cell>
          <cell r="AJ27">
            <v>0</v>
          </cell>
          <cell r="AK27">
            <v>0</v>
          </cell>
        </row>
        <row r="28">
          <cell r="AB28" t="str">
            <v>SP Credit card</v>
          </cell>
          <cell r="AE28">
            <v>0</v>
          </cell>
          <cell r="AF28">
            <v>0</v>
          </cell>
          <cell r="AG28">
            <v>0</v>
          </cell>
          <cell r="AH28">
            <v>0</v>
          </cell>
          <cell r="AI28">
            <v>0</v>
          </cell>
          <cell r="AJ28">
            <v>0</v>
          </cell>
          <cell r="AK28">
            <v>0</v>
          </cell>
        </row>
        <row r="29">
          <cell r="AB29" t="str">
            <v>SP auto loan</v>
          </cell>
          <cell r="AE29">
            <v>0</v>
          </cell>
          <cell r="AF29">
            <v>0</v>
          </cell>
          <cell r="AG29">
            <v>0</v>
          </cell>
          <cell r="AH29">
            <v>0</v>
          </cell>
          <cell r="AI29">
            <v>0</v>
          </cell>
          <cell r="AJ29">
            <v>0</v>
          </cell>
          <cell r="AK29">
            <v>0</v>
          </cell>
        </row>
        <row r="30">
          <cell r="AB30" t="str">
            <v>PP personal loan</v>
          </cell>
          <cell r="AE30">
            <v>0</v>
          </cell>
          <cell r="AF30">
            <v>0</v>
          </cell>
          <cell r="AG30">
            <v>0</v>
          </cell>
          <cell r="AH30">
            <v>0</v>
          </cell>
          <cell r="AI30">
            <v>0</v>
          </cell>
          <cell r="AJ30">
            <v>0</v>
          </cell>
          <cell r="AK30">
            <v>0</v>
          </cell>
        </row>
        <row r="31">
          <cell r="AB31" t="str">
            <v>PP Mortgage</v>
          </cell>
          <cell r="AE31">
            <v>0</v>
          </cell>
          <cell r="AF31">
            <v>0</v>
          </cell>
          <cell r="AG31">
            <v>0</v>
          </cell>
          <cell r="AH31">
            <v>0</v>
          </cell>
          <cell r="AI31">
            <v>0</v>
          </cell>
          <cell r="AJ31">
            <v>0</v>
          </cell>
          <cell r="AK31">
            <v>0</v>
          </cell>
        </row>
        <row r="32">
          <cell r="AB32" t="str">
            <v>PP Distribution</v>
          </cell>
          <cell r="AE32">
            <v>0</v>
          </cell>
          <cell r="AF32">
            <v>0</v>
          </cell>
          <cell r="AG32">
            <v>0</v>
          </cell>
          <cell r="AH32">
            <v>0</v>
          </cell>
          <cell r="AI32">
            <v>0</v>
          </cell>
          <cell r="AJ32">
            <v>0</v>
          </cell>
          <cell r="AK32">
            <v>0</v>
          </cell>
        </row>
        <row r="33">
          <cell r="AB33" t="str">
            <v>PP Credit card</v>
          </cell>
          <cell r="AE33">
            <v>0</v>
          </cell>
          <cell r="AF33">
            <v>0</v>
          </cell>
          <cell r="AG33">
            <v>0</v>
          </cell>
          <cell r="AH33">
            <v>0</v>
          </cell>
          <cell r="AI33">
            <v>0</v>
          </cell>
          <cell r="AJ33">
            <v>0</v>
          </cell>
          <cell r="AK33">
            <v>0</v>
          </cell>
        </row>
        <row r="34">
          <cell r="AB34" t="str">
            <v>PP auto loan</v>
          </cell>
          <cell r="AE34">
            <v>0</v>
          </cell>
          <cell r="AF34">
            <v>0</v>
          </cell>
          <cell r="AG34">
            <v>0</v>
          </cell>
          <cell r="AH34">
            <v>0</v>
          </cell>
          <cell r="AI34">
            <v>0</v>
          </cell>
          <cell r="AJ34">
            <v>0</v>
          </cell>
          <cell r="AK34">
            <v>0</v>
          </cell>
        </row>
        <row r="35">
          <cell r="AB35" t="str">
            <v>ES009SP personal loan</v>
          </cell>
          <cell r="AC35" t="str">
            <v>ES009</v>
          </cell>
          <cell r="AE35">
            <v>0</v>
          </cell>
          <cell r="AF35">
            <v>0</v>
          </cell>
          <cell r="AG35">
            <v>0</v>
          </cell>
          <cell r="AH35">
            <v>0</v>
          </cell>
          <cell r="AI35">
            <v>0</v>
          </cell>
          <cell r="AJ35">
            <v>0</v>
          </cell>
          <cell r="AK35">
            <v>0</v>
          </cell>
        </row>
        <row r="36">
          <cell r="AB36" t="str">
            <v>ES009SP Mortgage</v>
          </cell>
          <cell r="AC36" t="str">
            <v>ES009</v>
          </cell>
          <cell r="AE36">
            <v>0</v>
          </cell>
          <cell r="AF36">
            <v>0</v>
          </cell>
          <cell r="AG36">
            <v>0</v>
          </cell>
          <cell r="AH36">
            <v>0</v>
          </cell>
          <cell r="AI36">
            <v>0</v>
          </cell>
          <cell r="AJ36">
            <v>0</v>
          </cell>
          <cell r="AK36">
            <v>0</v>
          </cell>
        </row>
        <row r="37">
          <cell r="AB37" t="str">
            <v>ES009SP Distribution</v>
          </cell>
          <cell r="AC37" t="str">
            <v>ES009</v>
          </cell>
          <cell r="AE37">
            <v>0</v>
          </cell>
          <cell r="AF37">
            <v>0</v>
          </cell>
          <cell r="AG37">
            <v>0</v>
          </cell>
          <cell r="AH37">
            <v>0</v>
          </cell>
          <cell r="AI37">
            <v>0</v>
          </cell>
          <cell r="AJ37">
            <v>0</v>
          </cell>
          <cell r="AK37">
            <v>0</v>
          </cell>
        </row>
        <row r="38">
          <cell r="AB38" t="str">
            <v>ES009SP Credit card</v>
          </cell>
          <cell r="AC38" t="str">
            <v>ES009</v>
          </cell>
          <cell r="AE38">
            <v>0</v>
          </cell>
          <cell r="AF38">
            <v>0</v>
          </cell>
          <cell r="AG38">
            <v>0</v>
          </cell>
          <cell r="AH38">
            <v>0</v>
          </cell>
          <cell r="AI38">
            <v>0</v>
          </cell>
          <cell r="AJ38">
            <v>0</v>
          </cell>
          <cell r="AK38">
            <v>0</v>
          </cell>
        </row>
        <row r="39">
          <cell r="AB39" t="str">
            <v>ES009SP auto loan</v>
          </cell>
          <cell r="AC39" t="str">
            <v>ES009</v>
          </cell>
          <cell r="AE39">
            <v>75</v>
          </cell>
          <cell r="AF39">
            <v>179.66787299999999</v>
          </cell>
          <cell r="AG39">
            <v>158.16693697087499</v>
          </cell>
          <cell r="AH39">
            <v>184.01729599999999</v>
          </cell>
          <cell r="AI39">
            <v>186.96189399999997</v>
          </cell>
          <cell r="AJ39">
            <v>157.55000000000001</v>
          </cell>
          <cell r="AK39">
            <v>251.85</v>
          </cell>
        </row>
        <row r="40">
          <cell r="AB40" t="str">
            <v>ES009PP personal loan</v>
          </cell>
          <cell r="AC40" t="str">
            <v>ES009</v>
          </cell>
          <cell r="AE40">
            <v>0</v>
          </cell>
          <cell r="AF40">
            <v>0</v>
          </cell>
          <cell r="AG40">
            <v>0</v>
          </cell>
          <cell r="AH40">
            <v>0</v>
          </cell>
          <cell r="AI40">
            <v>0</v>
          </cell>
          <cell r="AJ40">
            <v>0</v>
          </cell>
          <cell r="AK40">
            <v>0</v>
          </cell>
        </row>
        <row r="41">
          <cell r="AB41" t="str">
            <v>ES009PP Mortgage</v>
          </cell>
          <cell r="AC41" t="str">
            <v>ES009</v>
          </cell>
          <cell r="AE41">
            <v>0</v>
          </cell>
          <cell r="AF41">
            <v>0</v>
          </cell>
          <cell r="AG41">
            <v>0</v>
          </cell>
          <cell r="AH41">
            <v>0</v>
          </cell>
          <cell r="AI41">
            <v>0</v>
          </cell>
          <cell r="AJ41">
            <v>0</v>
          </cell>
          <cell r="AK41">
            <v>0</v>
          </cell>
        </row>
        <row r="42">
          <cell r="AB42" t="str">
            <v>ES009PP Distribution</v>
          </cell>
          <cell r="AC42" t="str">
            <v>ES009</v>
          </cell>
          <cell r="AE42">
            <v>0</v>
          </cell>
          <cell r="AF42">
            <v>0</v>
          </cell>
          <cell r="AG42">
            <v>0</v>
          </cell>
          <cell r="AH42">
            <v>0</v>
          </cell>
          <cell r="AI42">
            <v>0</v>
          </cell>
          <cell r="AJ42">
            <v>0</v>
          </cell>
          <cell r="AK42">
            <v>0</v>
          </cell>
        </row>
        <row r="43">
          <cell r="AB43" t="str">
            <v>ES009PP Credit card</v>
          </cell>
          <cell r="AC43" t="str">
            <v>ES009</v>
          </cell>
          <cell r="AE43">
            <v>0</v>
          </cell>
          <cell r="AF43">
            <v>0</v>
          </cell>
          <cell r="AG43">
            <v>0</v>
          </cell>
          <cell r="AH43">
            <v>0</v>
          </cell>
          <cell r="AI43">
            <v>0</v>
          </cell>
          <cell r="AJ43">
            <v>0</v>
          </cell>
          <cell r="AK43">
            <v>0</v>
          </cell>
        </row>
        <row r="44">
          <cell r="AB44" t="str">
            <v>ES009PP auto loan</v>
          </cell>
          <cell r="AC44" t="str">
            <v>ES009</v>
          </cell>
          <cell r="AE44">
            <v>0</v>
          </cell>
          <cell r="AF44">
            <v>0</v>
          </cell>
          <cell r="AG44">
            <v>0</v>
          </cell>
          <cell r="AH44">
            <v>0</v>
          </cell>
          <cell r="AI44">
            <v>0</v>
          </cell>
          <cell r="AJ44">
            <v>0</v>
          </cell>
          <cell r="AK44">
            <v>0</v>
          </cell>
        </row>
        <row r="45">
          <cell r="AB45" t="str">
            <v>ES011SP personal loan</v>
          </cell>
          <cell r="AC45" t="str">
            <v>ES011</v>
          </cell>
          <cell r="AE45">
            <v>0</v>
          </cell>
          <cell r="AF45">
            <v>0</v>
          </cell>
          <cell r="AG45">
            <v>0</v>
          </cell>
          <cell r="AH45">
            <v>0</v>
          </cell>
          <cell r="AI45">
            <v>0</v>
          </cell>
          <cell r="AJ45">
            <v>0</v>
          </cell>
          <cell r="AK45">
            <v>0</v>
          </cell>
        </row>
        <row r="46">
          <cell r="AB46" t="str">
            <v>ES011SP Mortgage</v>
          </cell>
          <cell r="AC46" t="str">
            <v>ES011</v>
          </cell>
          <cell r="AE46">
            <v>0</v>
          </cell>
          <cell r="AF46">
            <v>0</v>
          </cell>
          <cell r="AG46">
            <v>0</v>
          </cell>
          <cell r="AH46">
            <v>0</v>
          </cell>
          <cell r="AI46">
            <v>0</v>
          </cell>
          <cell r="AJ46">
            <v>0</v>
          </cell>
          <cell r="AK46">
            <v>0</v>
          </cell>
        </row>
        <row r="47">
          <cell r="AB47" t="str">
            <v>ES011SP Distribution</v>
          </cell>
          <cell r="AC47" t="str">
            <v>ES011</v>
          </cell>
          <cell r="AE47">
            <v>0</v>
          </cell>
          <cell r="AF47">
            <v>0</v>
          </cell>
          <cell r="AG47">
            <v>0</v>
          </cell>
          <cell r="AH47">
            <v>0</v>
          </cell>
          <cell r="AI47">
            <v>0</v>
          </cell>
          <cell r="AJ47">
            <v>0</v>
          </cell>
          <cell r="AK47">
            <v>0</v>
          </cell>
        </row>
        <row r="48">
          <cell r="AB48" t="str">
            <v>ES011SP Credit card</v>
          </cell>
          <cell r="AC48" t="str">
            <v>ES011</v>
          </cell>
          <cell r="AE48">
            <v>0</v>
          </cell>
          <cell r="AF48">
            <v>0</v>
          </cell>
          <cell r="AG48">
            <v>0</v>
          </cell>
          <cell r="AH48">
            <v>0</v>
          </cell>
          <cell r="AI48">
            <v>0</v>
          </cell>
          <cell r="AJ48">
            <v>0</v>
          </cell>
          <cell r="AK48">
            <v>0</v>
          </cell>
        </row>
        <row r="49">
          <cell r="AB49" t="str">
            <v>ES011SP auto loan</v>
          </cell>
          <cell r="AC49" t="str">
            <v>ES011</v>
          </cell>
          <cell r="AE49">
            <v>0</v>
          </cell>
          <cell r="AF49">
            <v>0</v>
          </cell>
          <cell r="AG49">
            <v>0</v>
          </cell>
          <cell r="AH49">
            <v>0</v>
          </cell>
          <cell r="AI49">
            <v>0</v>
          </cell>
          <cell r="AJ49">
            <v>0</v>
          </cell>
          <cell r="AK49">
            <v>0</v>
          </cell>
        </row>
        <row r="50">
          <cell r="AB50" t="str">
            <v>ES011PP personal loan</v>
          </cell>
          <cell r="AC50" t="str">
            <v>ES011</v>
          </cell>
          <cell r="AE50">
            <v>241</v>
          </cell>
          <cell r="AF50">
            <v>765.53</v>
          </cell>
          <cell r="AG50">
            <v>792.48</v>
          </cell>
          <cell r="AH50">
            <v>807.38</v>
          </cell>
          <cell r="AI50">
            <v>815.45</v>
          </cell>
          <cell r="AJ50">
            <v>828.92000000000007</v>
          </cell>
          <cell r="AK50">
            <v>841.43999999999994</v>
          </cell>
        </row>
        <row r="51">
          <cell r="AB51" t="str">
            <v>ES011PP Mortgage</v>
          </cell>
          <cell r="AC51" t="str">
            <v>ES011</v>
          </cell>
          <cell r="AE51">
            <v>0</v>
          </cell>
          <cell r="AF51">
            <v>0</v>
          </cell>
          <cell r="AG51">
            <v>0</v>
          </cell>
          <cell r="AH51">
            <v>0</v>
          </cell>
          <cell r="AI51">
            <v>0</v>
          </cell>
          <cell r="AJ51">
            <v>0</v>
          </cell>
          <cell r="AK51">
            <v>0</v>
          </cell>
        </row>
        <row r="52">
          <cell r="AB52" t="str">
            <v>ES011PP Distribution</v>
          </cell>
          <cell r="AC52" t="str">
            <v>ES011</v>
          </cell>
          <cell r="AE52">
            <v>0</v>
          </cell>
          <cell r="AF52">
            <v>0</v>
          </cell>
          <cell r="AG52">
            <v>0</v>
          </cell>
          <cell r="AH52">
            <v>0</v>
          </cell>
          <cell r="AI52">
            <v>0</v>
          </cell>
          <cell r="AJ52">
            <v>0</v>
          </cell>
          <cell r="AK52">
            <v>0</v>
          </cell>
        </row>
        <row r="53">
          <cell r="AB53" t="str">
            <v>ES011PP Credit card</v>
          </cell>
          <cell r="AC53" t="str">
            <v>ES011</v>
          </cell>
          <cell r="AE53">
            <v>489</v>
          </cell>
          <cell r="AF53">
            <v>1800.68</v>
          </cell>
          <cell r="AG53">
            <v>1852.27</v>
          </cell>
          <cell r="AH53">
            <v>1889.44</v>
          </cell>
          <cell r="AI53">
            <v>1916.83</v>
          </cell>
          <cell r="AJ53">
            <v>1938.76</v>
          </cell>
          <cell r="AK53">
            <v>1961.72</v>
          </cell>
        </row>
        <row r="54">
          <cell r="AB54" t="str">
            <v>ES011PP auto loan</v>
          </cell>
          <cell r="AC54" t="str">
            <v>ES011</v>
          </cell>
          <cell r="AE54">
            <v>0</v>
          </cell>
          <cell r="AF54">
            <v>0</v>
          </cell>
          <cell r="AG54">
            <v>0</v>
          </cell>
          <cell r="AH54">
            <v>0</v>
          </cell>
          <cell r="AI54">
            <v>0</v>
          </cell>
          <cell r="AJ54">
            <v>0</v>
          </cell>
          <cell r="AK54">
            <v>0</v>
          </cell>
        </row>
        <row r="55">
          <cell r="AB55" t="str">
            <v>ES001reSP personal loan</v>
          </cell>
          <cell r="AC55" t="str">
            <v>ES001re</v>
          </cell>
          <cell r="AE55">
            <v>0</v>
          </cell>
          <cell r="AF55">
            <v>0</v>
          </cell>
          <cell r="AG55">
            <v>0</v>
          </cell>
          <cell r="AH55">
            <v>0</v>
          </cell>
          <cell r="AI55">
            <v>0</v>
          </cell>
          <cell r="AJ55">
            <v>0</v>
          </cell>
          <cell r="AK55">
            <v>0</v>
          </cell>
        </row>
        <row r="56">
          <cell r="AB56" t="str">
            <v>ES001reSP Mortgage</v>
          </cell>
          <cell r="AC56" t="str">
            <v>ES001re</v>
          </cell>
          <cell r="AE56">
            <v>0</v>
          </cell>
          <cell r="AF56">
            <v>0</v>
          </cell>
          <cell r="AG56">
            <v>0</v>
          </cell>
          <cell r="AH56">
            <v>0</v>
          </cell>
          <cell r="AI56">
            <v>0</v>
          </cell>
          <cell r="AJ56">
            <v>0</v>
          </cell>
          <cell r="AK56">
            <v>0</v>
          </cell>
        </row>
        <row r="57">
          <cell r="AB57" t="str">
            <v>ES001reSP Distribution</v>
          </cell>
          <cell r="AC57" t="str">
            <v>ES001re</v>
          </cell>
          <cell r="AE57">
            <v>0</v>
          </cell>
          <cell r="AF57">
            <v>0</v>
          </cell>
          <cell r="AG57">
            <v>0</v>
          </cell>
          <cell r="AH57">
            <v>0</v>
          </cell>
          <cell r="AI57">
            <v>0</v>
          </cell>
          <cell r="AJ57">
            <v>0</v>
          </cell>
          <cell r="AK57">
            <v>0</v>
          </cell>
        </row>
        <row r="58">
          <cell r="AB58" t="str">
            <v>ES001reSP Credit card</v>
          </cell>
          <cell r="AC58" t="str">
            <v>ES001re</v>
          </cell>
          <cell r="AE58">
            <v>0</v>
          </cell>
          <cell r="AF58">
            <v>0</v>
          </cell>
          <cell r="AG58">
            <v>0</v>
          </cell>
          <cell r="AH58">
            <v>0</v>
          </cell>
          <cell r="AI58">
            <v>0</v>
          </cell>
          <cell r="AJ58">
            <v>0</v>
          </cell>
          <cell r="AK58">
            <v>0</v>
          </cell>
        </row>
        <row r="59">
          <cell r="AB59" t="str">
            <v>ES001reSP auto loan</v>
          </cell>
          <cell r="AC59" t="str">
            <v>ES001re</v>
          </cell>
          <cell r="AE59">
            <v>0</v>
          </cell>
          <cell r="AF59">
            <v>0</v>
          </cell>
          <cell r="AG59">
            <v>0</v>
          </cell>
          <cell r="AH59">
            <v>0</v>
          </cell>
          <cell r="AI59">
            <v>0</v>
          </cell>
          <cell r="AJ59">
            <v>0</v>
          </cell>
          <cell r="AK59">
            <v>0</v>
          </cell>
        </row>
        <row r="60">
          <cell r="AB60" t="str">
            <v>ES001rePP personal loan</v>
          </cell>
          <cell r="AC60" t="str">
            <v>ES001re</v>
          </cell>
          <cell r="AE60">
            <v>0</v>
          </cell>
          <cell r="AF60">
            <v>0</v>
          </cell>
          <cell r="AG60">
            <v>0</v>
          </cell>
          <cell r="AH60">
            <v>0</v>
          </cell>
          <cell r="AI60">
            <v>0</v>
          </cell>
          <cell r="AJ60">
            <v>0</v>
          </cell>
          <cell r="AK60">
            <v>0</v>
          </cell>
        </row>
        <row r="61">
          <cell r="AB61" t="str">
            <v>ES001rePP Mortgage</v>
          </cell>
          <cell r="AC61" t="str">
            <v>ES001re</v>
          </cell>
          <cell r="AE61">
            <v>0</v>
          </cell>
          <cell r="AF61">
            <v>0</v>
          </cell>
          <cell r="AG61">
            <v>0</v>
          </cell>
          <cell r="AH61">
            <v>0</v>
          </cell>
          <cell r="AI61">
            <v>0</v>
          </cell>
          <cell r="AJ61">
            <v>0</v>
          </cell>
          <cell r="AK61">
            <v>0</v>
          </cell>
        </row>
        <row r="62">
          <cell r="AB62" t="str">
            <v>ES001rePP Distribution</v>
          </cell>
          <cell r="AC62" t="str">
            <v>ES001re</v>
          </cell>
          <cell r="AE62">
            <v>0</v>
          </cell>
          <cell r="AF62">
            <v>0</v>
          </cell>
          <cell r="AG62">
            <v>0</v>
          </cell>
          <cell r="AH62">
            <v>0</v>
          </cell>
          <cell r="AI62">
            <v>0</v>
          </cell>
          <cell r="AJ62">
            <v>0</v>
          </cell>
          <cell r="AK62">
            <v>0</v>
          </cell>
        </row>
        <row r="63">
          <cell r="AB63" t="str">
            <v>ES001rePP Credit card</v>
          </cell>
          <cell r="AC63" t="str">
            <v>ES001re</v>
          </cell>
          <cell r="AE63">
            <v>373.80519781715498</v>
          </cell>
          <cell r="AF63">
            <v>1206.8743389191825</v>
          </cell>
          <cell r="AG63">
            <v>1361.9800448856199</v>
          </cell>
          <cell r="AH63">
            <v>1163.3430564700279</v>
          </cell>
          <cell r="AI63">
            <v>1175.0848140778469</v>
          </cell>
          <cell r="AJ63">
            <v>1186.4664216925214</v>
          </cell>
          <cell r="AK63">
            <v>1198.3123190573942</v>
          </cell>
        </row>
        <row r="64">
          <cell r="AB64" t="str">
            <v>ES001rePP auto loan</v>
          </cell>
          <cell r="AC64" t="str">
            <v>ES001re</v>
          </cell>
          <cell r="AE64">
            <v>0</v>
          </cell>
          <cell r="AF64">
            <v>0</v>
          </cell>
          <cell r="AG64">
            <v>0</v>
          </cell>
          <cell r="AH64">
            <v>0</v>
          </cell>
          <cell r="AI64">
            <v>0</v>
          </cell>
          <cell r="AJ64">
            <v>0</v>
          </cell>
          <cell r="AK64">
            <v>0</v>
          </cell>
        </row>
        <row r="65">
          <cell r="AB65" t="str">
            <v>ES008reSP personal loan</v>
          </cell>
          <cell r="AC65" t="str">
            <v>ES008re</v>
          </cell>
          <cell r="AE65">
            <v>0</v>
          </cell>
          <cell r="AF65">
            <v>0</v>
          </cell>
          <cell r="AG65">
            <v>0</v>
          </cell>
          <cell r="AH65">
            <v>0</v>
          </cell>
          <cell r="AI65">
            <v>0</v>
          </cell>
          <cell r="AJ65">
            <v>0</v>
          </cell>
          <cell r="AK65">
            <v>0</v>
          </cell>
        </row>
        <row r="66">
          <cell r="AB66" t="str">
            <v>ES008reSP Mortgage</v>
          </cell>
          <cell r="AC66" t="str">
            <v>ES008re</v>
          </cell>
          <cell r="AE66">
            <v>0</v>
          </cell>
          <cell r="AF66">
            <v>0</v>
          </cell>
          <cell r="AG66">
            <v>0</v>
          </cell>
          <cell r="AH66">
            <v>0</v>
          </cell>
          <cell r="AI66">
            <v>0</v>
          </cell>
          <cell r="AJ66">
            <v>0</v>
          </cell>
          <cell r="AK66">
            <v>0</v>
          </cell>
        </row>
        <row r="67">
          <cell r="AB67" t="str">
            <v>ES008reSP Distribution</v>
          </cell>
          <cell r="AC67" t="str">
            <v>ES008re</v>
          </cell>
          <cell r="AE67">
            <v>0</v>
          </cell>
          <cell r="AF67">
            <v>0</v>
          </cell>
          <cell r="AG67">
            <v>0</v>
          </cell>
          <cell r="AH67">
            <v>0</v>
          </cell>
          <cell r="AI67">
            <v>0</v>
          </cell>
          <cell r="AJ67">
            <v>0</v>
          </cell>
          <cell r="AK67">
            <v>0</v>
          </cell>
        </row>
        <row r="68">
          <cell r="AB68" t="str">
            <v>ES008reSP Credit card</v>
          </cell>
          <cell r="AC68" t="str">
            <v>ES008re</v>
          </cell>
          <cell r="AE68">
            <v>0</v>
          </cell>
          <cell r="AF68">
            <v>0</v>
          </cell>
          <cell r="AG68">
            <v>0</v>
          </cell>
          <cell r="AH68">
            <v>0</v>
          </cell>
          <cell r="AI68">
            <v>0</v>
          </cell>
          <cell r="AJ68">
            <v>0</v>
          </cell>
          <cell r="AK68">
            <v>0</v>
          </cell>
        </row>
        <row r="69">
          <cell r="AB69" t="str">
            <v>ES008reSP auto loan</v>
          </cell>
          <cell r="AC69" t="str">
            <v>ES008re</v>
          </cell>
          <cell r="AE69">
            <v>0</v>
          </cell>
          <cell r="AF69">
            <v>0</v>
          </cell>
          <cell r="AG69">
            <v>0</v>
          </cell>
          <cell r="AH69">
            <v>0</v>
          </cell>
          <cell r="AI69">
            <v>0</v>
          </cell>
          <cell r="AJ69">
            <v>0</v>
          </cell>
          <cell r="AK69">
            <v>0</v>
          </cell>
        </row>
        <row r="70">
          <cell r="AB70" t="str">
            <v>ES008rePP personal loan</v>
          </cell>
          <cell r="AC70" t="str">
            <v>ES008re</v>
          </cell>
          <cell r="AE70">
            <v>0.13322040672503474</v>
          </cell>
          <cell r="AF70">
            <v>0.43032354811622853</v>
          </cell>
          <cell r="AG70">
            <v>0.48542031101780658</v>
          </cell>
          <cell r="AH70">
            <v>0.50188906995620897</v>
          </cell>
          <cell r="AI70">
            <v>0.50694797737941899</v>
          </cell>
          <cell r="AJ70">
            <v>0.51203325289791013</v>
          </cell>
          <cell r="AK70">
            <v>0.51689000492396542</v>
          </cell>
        </row>
        <row r="71">
          <cell r="AB71" t="str">
            <v>ES008rePP Mortgage</v>
          </cell>
          <cell r="AC71" t="str">
            <v>ES008re</v>
          </cell>
          <cell r="AE71">
            <v>0</v>
          </cell>
          <cell r="AF71">
            <v>0</v>
          </cell>
          <cell r="AG71">
            <v>0</v>
          </cell>
          <cell r="AH71">
            <v>0</v>
          </cell>
          <cell r="AI71">
            <v>0</v>
          </cell>
          <cell r="AJ71">
            <v>0</v>
          </cell>
          <cell r="AK71">
            <v>0</v>
          </cell>
        </row>
        <row r="72">
          <cell r="AB72" t="str">
            <v>ES008rePP Distribution</v>
          </cell>
          <cell r="AC72" t="str">
            <v>ES008re</v>
          </cell>
          <cell r="AE72">
            <v>0</v>
          </cell>
          <cell r="AF72">
            <v>0</v>
          </cell>
          <cell r="AG72">
            <v>0</v>
          </cell>
          <cell r="AH72">
            <v>0</v>
          </cell>
          <cell r="AI72">
            <v>0</v>
          </cell>
          <cell r="AJ72">
            <v>0</v>
          </cell>
          <cell r="AK72">
            <v>0</v>
          </cell>
        </row>
        <row r="73">
          <cell r="AB73" t="str">
            <v>ES008rePP Credit card</v>
          </cell>
          <cell r="AC73" t="str">
            <v>ES008re</v>
          </cell>
          <cell r="AE73">
            <v>17.602555449782461</v>
          </cell>
          <cell r="AF73">
            <v>56.831934375979159</v>
          </cell>
          <cell r="AG73">
            <v>64.135890569727337</v>
          </cell>
          <cell r="AH73">
            <v>66.309405867990506</v>
          </cell>
          <cell r="AI73">
            <v>66.978674461197159</v>
          </cell>
          <cell r="AJ73">
            <v>67.627414860303247</v>
          </cell>
          <cell r="AK73">
            <v>68.302619316864295</v>
          </cell>
        </row>
        <row r="74">
          <cell r="AB74" t="str">
            <v>ES008rePP auto loan</v>
          </cell>
          <cell r="AC74" t="str">
            <v>ES008re</v>
          </cell>
          <cell r="AE74">
            <v>0</v>
          </cell>
          <cell r="AF74">
            <v>0</v>
          </cell>
          <cell r="AG74">
            <v>0</v>
          </cell>
          <cell r="AH74">
            <v>0</v>
          </cell>
          <cell r="AI74">
            <v>0</v>
          </cell>
          <cell r="AJ74">
            <v>0</v>
          </cell>
          <cell r="AK74">
            <v>0</v>
          </cell>
        </row>
        <row r="75">
          <cell r="AB75" t="str">
            <v>ES001SP personal loan</v>
          </cell>
          <cell r="AC75" t="str">
            <v>ES001</v>
          </cell>
          <cell r="AE75">
            <v>0</v>
          </cell>
          <cell r="AF75">
            <v>0</v>
          </cell>
          <cell r="AG75">
            <v>0</v>
          </cell>
          <cell r="AH75">
            <v>0</v>
          </cell>
          <cell r="AI75">
            <v>0</v>
          </cell>
          <cell r="AJ75">
            <v>0</v>
          </cell>
          <cell r="AK75">
            <v>0</v>
          </cell>
        </row>
        <row r="76">
          <cell r="AB76" t="str">
            <v>ES001SP Mortgage</v>
          </cell>
          <cell r="AC76" t="str">
            <v>ES001</v>
          </cell>
          <cell r="AE76">
            <v>0</v>
          </cell>
          <cell r="AF76">
            <v>0</v>
          </cell>
          <cell r="AG76">
            <v>0</v>
          </cell>
          <cell r="AH76">
            <v>0</v>
          </cell>
          <cell r="AI76">
            <v>0</v>
          </cell>
          <cell r="AJ76">
            <v>0</v>
          </cell>
          <cell r="AK76">
            <v>0</v>
          </cell>
        </row>
        <row r="77">
          <cell r="AB77" t="str">
            <v>ES001SP Distribution</v>
          </cell>
          <cell r="AC77" t="str">
            <v>ES001</v>
          </cell>
          <cell r="AE77">
            <v>0</v>
          </cell>
          <cell r="AF77">
            <v>0</v>
          </cell>
          <cell r="AG77">
            <v>0</v>
          </cell>
          <cell r="AH77">
            <v>0</v>
          </cell>
          <cell r="AI77">
            <v>0</v>
          </cell>
          <cell r="AJ77">
            <v>0</v>
          </cell>
          <cell r="AK77">
            <v>0</v>
          </cell>
        </row>
        <row r="78">
          <cell r="AB78" t="str">
            <v>ES001SP Credit card</v>
          </cell>
          <cell r="AC78" t="str">
            <v>ES001</v>
          </cell>
          <cell r="AE78">
            <v>0</v>
          </cell>
          <cell r="AF78">
            <v>0</v>
          </cell>
          <cell r="AG78">
            <v>0</v>
          </cell>
          <cell r="AH78">
            <v>0</v>
          </cell>
          <cell r="AI78">
            <v>0</v>
          </cell>
          <cell r="AJ78">
            <v>0</v>
          </cell>
          <cell r="AK78">
            <v>0</v>
          </cell>
        </row>
        <row r="79">
          <cell r="AB79" t="str">
            <v>ES001SP auto loan</v>
          </cell>
          <cell r="AC79" t="str">
            <v>ES001</v>
          </cell>
          <cell r="AE79">
            <v>0</v>
          </cell>
          <cell r="AF79">
            <v>0</v>
          </cell>
          <cell r="AG79">
            <v>0</v>
          </cell>
          <cell r="AH79">
            <v>0</v>
          </cell>
          <cell r="AI79">
            <v>0</v>
          </cell>
          <cell r="AJ79">
            <v>0</v>
          </cell>
          <cell r="AK79">
            <v>0</v>
          </cell>
        </row>
        <row r="80">
          <cell r="AB80" t="str">
            <v>ES001PP personal loan</v>
          </cell>
          <cell r="AC80" t="str">
            <v>ES001</v>
          </cell>
          <cell r="AE80">
            <v>1060.856779593275</v>
          </cell>
          <cell r="AF80">
            <v>3426.7396764518835</v>
          </cell>
          <cell r="AG80">
            <v>3865.4845796889826</v>
          </cell>
          <cell r="AH80">
            <v>3996.6281109300435</v>
          </cell>
          <cell r="AI80">
            <v>4036.9130520226199</v>
          </cell>
          <cell r="AJ80">
            <v>4077.4079667471024</v>
          </cell>
          <cell r="AK80">
            <v>4116.0831099950756</v>
          </cell>
        </row>
        <row r="81">
          <cell r="AB81" t="str">
            <v>ES001PP Mortgage</v>
          </cell>
          <cell r="AC81" t="str">
            <v>ES001</v>
          </cell>
          <cell r="AE81">
            <v>0</v>
          </cell>
          <cell r="AF81">
            <v>0</v>
          </cell>
          <cell r="AG81">
            <v>0</v>
          </cell>
          <cell r="AH81">
            <v>0</v>
          </cell>
          <cell r="AI81">
            <v>0</v>
          </cell>
          <cell r="AJ81">
            <v>0</v>
          </cell>
          <cell r="AK81">
            <v>0</v>
          </cell>
        </row>
        <row r="82">
          <cell r="AB82" t="str">
            <v>ES001PP Distribution</v>
          </cell>
          <cell r="AC82" t="str">
            <v>ES001</v>
          </cell>
          <cell r="AE82">
            <v>0</v>
          </cell>
          <cell r="AF82">
            <v>0</v>
          </cell>
          <cell r="AG82">
            <v>0</v>
          </cell>
          <cell r="AH82">
            <v>0</v>
          </cell>
          <cell r="AI82">
            <v>0</v>
          </cell>
          <cell r="AJ82">
            <v>0</v>
          </cell>
          <cell r="AK82">
            <v>0</v>
          </cell>
        </row>
        <row r="83">
          <cell r="AB83" t="str">
            <v>ES001PP Credit card</v>
          </cell>
          <cell r="AC83" t="str">
            <v>ES001</v>
          </cell>
          <cell r="AE83">
            <v>1069.3927665147783</v>
          </cell>
          <cell r="AF83">
            <v>3331.9737267048381</v>
          </cell>
          <cell r="AG83">
            <v>3760.194064544653</v>
          </cell>
          <cell r="AH83">
            <v>4132.4175376619824</v>
          </cell>
          <cell r="AI83">
            <v>4174.126511460956</v>
          </cell>
          <cell r="AJ83">
            <v>4214.5561634471751</v>
          </cell>
          <cell r="AK83">
            <v>4256.6350616257414</v>
          </cell>
        </row>
        <row r="84">
          <cell r="AB84" t="str">
            <v>ES001PP auto loan</v>
          </cell>
          <cell r="AC84" t="str">
            <v>ES001</v>
          </cell>
          <cell r="AE84">
            <v>103.62</v>
          </cell>
          <cell r="AF84">
            <v>335.82</v>
          </cell>
          <cell r="AG84">
            <v>379.4</v>
          </cell>
          <cell r="AH84">
            <v>390.08</v>
          </cell>
          <cell r="AI84">
            <v>393.90999999999997</v>
          </cell>
          <cell r="AJ84">
            <v>397.98</v>
          </cell>
          <cell r="AK84">
            <v>404.90999999999997</v>
          </cell>
        </row>
        <row r="85">
          <cell r="AB85" t="str">
            <v>ES033SP personal loan</v>
          </cell>
          <cell r="AC85" t="str">
            <v>ES033</v>
          </cell>
          <cell r="AE85">
            <v>0</v>
          </cell>
          <cell r="AF85">
            <v>0</v>
          </cell>
          <cell r="AG85">
            <v>0</v>
          </cell>
          <cell r="AH85">
            <v>0</v>
          </cell>
          <cell r="AI85">
            <v>0</v>
          </cell>
          <cell r="AJ85">
            <v>0</v>
          </cell>
          <cell r="AK85">
            <v>0</v>
          </cell>
        </row>
        <row r="86">
          <cell r="AB86" t="str">
            <v>ES033SP Mortgage</v>
          </cell>
          <cell r="AC86" t="str">
            <v>ES033</v>
          </cell>
          <cell r="AE86">
            <v>0</v>
          </cell>
          <cell r="AF86">
            <v>0</v>
          </cell>
          <cell r="AG86">
            <v>0</v>
          </cell>
          <cell r="AH86">
            <v>0</v>
          </cell>
          <cell r="AI86">
            <v>0</v>
          </cell>
          <cell r="AJ86">
            <v>0</v>
          </cell>
          <cell r="AK86">
            <v>0</v>
          </cell>
        </row>
        <row r="87">
          <cell r="AB87" t="str">
            <v>ES033SP Distribution</v>
          </cell>
          <cell r="AC87" t="str">
            <v>ES033</v>
          </cell>
          <cell r="AE87">
            <v>0</v>
          </cell>
          <cell r="AF87">
            <v>0</v>
          </cell>
          <cell r="AG87">
            <v>0</v>
          </cell>
          <cell r="AH87">
            <v>0</v>
          </cell>
          <cell r="AI87">
            <v>0</v>
          </cell>
          <cell r="AJ87">
            <v>0</v>
          </cell>
          <cell r="AK87">
            <v>0</v>
          </cell>
        </row>
        <row r="88">
          <cell r="AB88" t="str">
            <v>ES033SP Credit card</v>
          </cell>
          <cell r="AC88" t="str">
            <v>ES033</v>
          </cell>
          <cell r="AE88">
            <v>0</v>
          </cell>
          <cell r="AF88">
            <v>0</v>
          </cell>
          <cell r="AG88">
            <v>0</v>
          </cell>
          <cell r="AH88">
            <v>0</v>
          </cell>
          <cell r="AI88">
            <v>0</v>
          </cell>
          <cell r="AJ88">
            <v>0</v>
          </cell>
          <cell r="AK88">
            <v>0</v>
          </cell>
        </row>
        <row r="89">
          <cell r="AB89" t="str">
            <v>ES033SP auto loan</v>
          </cell>
          <cell r="AC89" t="str">
            <v>ES033</v>
          </cell>
          <cell r="AE89">
            <v>0</v>
          </cell>
          <cell r="AF89">
            <v>0</v>
          </cell>
          <cell r="AG89">
            <v>0</v>
          </cell>
          <cell r="AH89">
            <v>0</v>
          </cell>
          <cell r="AI89">
            <v>0</v>
          </cell>
          <cell r="AJ89">
            <v>0</v>
          </cell>
          <cell r="AK89">
            <v>0</v>
          </cell>
        </row>
        <row r="90">
          <cell r="AB90" t="str">
            <v>ES033PP personal loan</v>
          </cell>
          <cell r="AC90" t="str">
            <v>ES033</v>
          </cell>
          <cell r="AE90">
            <v>94.72</v>
          </cell>
          <cell r="AF90">
            <v>305.85000000000002</v>
          </cell>
          <cell r="AG90">
            <v>344.5</v>
          </cell>
          <cell r="AH90">
            <v>356.96</v>
          </cell>
          <cell r="AI90">
            <v>360.37</v>
          </cell>
          <cell r="AJ90">
            <v>364.11</v>
          </cell>
          <cell r="AK90">
            <v>366.33</v>
          </cell>
        </row>
        <row r="91">
          <cell r="AB91" t="str">
            <v>ES033PP Mortgage</v>
          </cell>
          <cell r="AC91" t="str">
            <v>ES033</v>
          </cell>
          <cell r="AE91">
            <v>0</v>
          </cell>
          <cell r="AF91">
            <v>0</v>
          </cell>
          <cell r="AG91">
            <v>0</v>
          </cell>
          <cell r="AH91">
            <v>0</v>
          </cell>
          <cell r="AI91">
            <v>0</v>
          </cell>
          <cell r="AJ91">
            <v>0</v>
          </cell>
          <cell r="AK91">
            <v>0</v>
          </cell>
        </row>
        <row r="92">
          <cell r="AB92" t="str">
            <v>ES033PP Distribution</v>
          </cell>
          <cell r="AC92" t="str">
            <v>ES033</v>
          </cell>
          <cell r="AE92">
            <v>0</v>
          </cell>
          <cell r="AF92">
            <v>0</v>
          </cell>
          <cell r="AG92">
            <v>0</v>
          </cell>
          <cell r="AH92">
            <v>0</v>
          </cell>
          <cell r="AI92">
            <v>0</v>
          </cell>
          <cell r="AJ92">
            <v>0</v>
          </cell>
          <cell r="AK92">
            <v>0</v>
          </cell>
        </row>
        <row r="93">
          <cell r="AB93" t="str">
            <v>ES033PP Credit card</v>
          </cell>
          <cell r="AC93" t="str">
            <v>ES033</v>
          </cell>
          <cell r="AE93">
            <v>161.59</v>
          </cell>
          <cell r="AF93">
            <v>520.81999999999994</v>
          </cell>
          <cell r="AG93">
            <v>587.31999999999994</v>
          </cell>
          <cell r="AH93">
            <v>608.07999999999993</v>
          </cell>
          <cell r="AI93">
            <v>613.54999999999995</v>
          </cell>
          <cell r="AJ93">
            <v>619.90000000000009</v>
          </cell>
          <cell r="AK93">
            <v>624.59999999999991</v>
          </cell>
        </row>
        <row r="94">
          <cell r="AB94" t="str">
            <v>ES033PP auto loan</v>
          </cell>
          <cell r="AC94" t="str">
            <v>ES033</v>
          </cell>
          <cell r="AE94">
            <v>0</v>
          </cell>
          <cell r="AF94">
            <v>0</v>
          </cell>
          <cell r="AG94">
            <v>0</v>
          </cell>
          <cell r="AH94">
            <v>0</v>
          </cell>
          <cell r="AI94">
            <v>0</v>
          </cell>
          <cell r="AJ94">
            <v>0</v>
          </cell>
          <cell r="AK94">
            <v>0</v>
          </cell>
        </row>
        <row r="95">
          <cell r="AB95" t="str">
            <v>ES015SP personal loan</v>
          </cell>
          <cell r="AC95" t="str">
            <v>ES015</v>
          </cell>
          <cell r="AE95">
            <v>0</v>
          </cell>
          <cell r="AF95">
            <v>0</v>
          </cell>
          <cell r="AG95">
            <v>0</v>
          </cell>
          <cell r="AH95">
            <v>0</v>
          </cell>
          <cell r="AI95">
            <v>0</v>
          </cell>
          <cell r="AJ95">
            <v>0</v>
          </cell>
          <cell r="AK95">
            <v>0</v>
          </cell>
        </row>
        <row r="96">
          <cell r="AB96" t="str">
            <v>ES015SP Mortgage</v>
          </cell>
          <cell r="AC96" t="str">
            <v>ES015</v>
          </cell>
          <cell r="AE96">
            <v>0</v>
          </cell>
          <cell r="AF96">
            <v>0</v>
          </cell>
          <cell r="AG96">
            <v>0</v>
          </cell>
          <cell r="AH96">
            <v>0</v>
          </cell>
          <cell r="AI96">
            <v>0</v>
          </cell>
          <cell r="AJ96">
            <v>0</v>
          </cell>
          <cell r="AK96">
            <v>0</v>
          </cell>
        </row>
        <row r="97">
          <cell r="AB97" t="str">
            <v>ES015SP Distribution</v>
          </cell>
          <cell r="AC97" t="str">
            <v>ES015</v>
          </cell>
          <cell r="AE97">
            <v>0</v>
          </cell>
          <cell r="AF97">
            <v>0</v>
          </cell>
          <cell r="AG97">
            <v>0</v>
          </cell>
          <cell r="AH97">
            <v>0</v>
          </cell>
          <cell r="AI97">
            <v>0</v>
          </cell>
          <cell r="AJ97">
            <v>0</v>
          </cell>
          <cell r="AK97">
            <v>0</v>
          </cell>
        </row>
        <row r="98">
          <cell r="AB98" t="str">
            <v>ES015SP Credit card</v>
          </cell>
          <cell r="AC98" t="str">
            <v>ES015</v>
          </cell>
          <cell r="AE98">
            <v>0</v>
          </cell>
          <cell r="AF98">
            <v>0</v>
          </cell>
          <cell r="AG98">
            <v>0</v>
          </cell>
          <cell r="AH98">
            <v>0</v>
          </cell>
          <cell r="AI98">
            <v>0</v>
          </cell>
          <cell r="AJ98">
            <v>0</v>
          </cell>
          <cell r="AK98">
            <v>0</v>
          </cell>
        </row>
        <row r="99">
          <cell r="AB99" t="str">
            <v>ES015SP auto loan</v>
          </cell>
          <cell r="AC99" t="str">
            <v>ES015</v>
          </cell>
          <cell r="AE99">
            <v>99.889935210252347</v>
          </cell>
          <cell r="AF99">
            <v>244.17539718061687</v>
          </cell>
          <cell r="AG99">
            <v>271.92260140568692</v>
          </cell>
          <cell r="AH99">
            <v>309.29056800000001</v>
          </cell>
          <cell r="AI99">
            <v>338.96917825230281</v>
          </cell>
          <cell r="AJ99">
            <v>293.01047661674022</v>
          </cell>
          <cell r="AK99">
            <v>326.3071216868243</v>
          </cell>
        </row>
        <row r="100">
          <cell r="AB100" t="str">
            <v>ES015PP personal loan</v>
          </cell>
          <cell r="AC100" t="str">
            <v>ES015</v>
          </cell>
          <cell r="AE100">
            <v>0</v>
          </cell>
          <cell r="AF100">
            <v>0</v>
          </cell>
          <cell r="AG100">
            <v>0</v>
          </cell>
          <cell r="AH100">
            <v>0</v>
          </cell>
          <cell r="AI100">
            <v>0</v>
          </cell>
          <cell r="AJ100">
            <v>0</v>
          </cell>
          <cell r="AK100">
            <v>0</v>
          </cell>
        </row>
        <row r="101">
          <cell r="AB101" t="str">
            <v>ES015PP Mortgage</v>
          </cell>
          <cell r="AC101" t="str">
            <v>ES015</v>
          </cell>
          <cell r="AE101">
            <v>0</v>
          </cell>
          <cell r="AF101">
            <v>0</v>
          </cell>
          <cell r="AG101">
            <v>0</v>
          </cell>
          <cell r="AH101">
            <v>0</v>
          </cell>
          <cell r="AI101">
            <v>0</v>
          </cell>
          <cell r="AJ101">
            <v>0</v>
          </cell>
          <cell r="AK101">
            <v>0</v>
          </cell>
        </row>
        <row r="102">
          <cell r="AB102" t="str">
            <v>ES015PP Distribution</v>
          </cell>
          <cell r="AC102" t="str">
            <v>ES015</v>
          </cell>
          <cell r="AE102">
            <v>0</v>
          </cell>
          <cell r="AF102">
            <v>0</v>
          </cell>
          <cell r="AG102">
            <v>0</v>
          </cell>
          <cell r="AH102">
            <v>0</v>
          </cell>
          <cell r="AI102">
            <v>0</v>
          </cell>
          <cell r="AJ102">
            <v>0</v>
          </cell>
          <cell r="AK102">
            <v>0</v>
          </cell>
        </row>
        <row r="103">
          <cell r="AB103" t="str">
            <v>ES015PP Credit card</v>
          </cell>
          <cell r="AC103" t="str">
            <v>ES015</v>
          </cell>
          <cell r="AE103">
            <v>0</v>
          </cell>
          <cell r="AF103">
            <v>0</v>
          </cell>
          <cell r="AG103">
            <v>0</v>
          </cell>
          <cell r="AH103">
            <v>0</v>
          </cell>
          <cell r="AI103">
            <v>0</v>
          </cell>
          <cell r="AJ103">
            <v>0</v>
          </cell>
          <cell r="AK103">
            <v>0</v>
          </cell>
        </row>
        <row r="104">
          <cell r="AB104" t="str">
            <v>ES015PP auto loan</v>
          </cell>
          <cell r="AC104" t="str">
            <v>ES015</v>
          </cell>
          <cell r="AE104">
            <v>0</v>
          </cell>
          <cell r="AF104">
            <v>0</v>
          </cell>
          <cell r="AG104">
            <v>0</v>
          </cell>
          <cell r="AH104">
            <v>0</v>
          </cell>
          <cell r="AI104">
            <v>0</v>
          </cell>
          <cell r="AJ104">
            <v>0</v>
          </cell>
          <cell r="AK104">
            <v>0</v>
          </cell>
        </row>
        <row r="105">
          <cell r="AB105" t="str">
            <v>ES010SP personal loan</v>
          </cell>
          <cell r="AC105" t="str">
            <v>ES010</v>
          </cell>
          <cell r="AE105">
            <v>0</v>
          </cell>
          <cell r="AF105">
            <v>0</v>
          </cell>
          <cell r="AG105">
            <v>0</v>
          </cell>
          <cell r="AH105">
            <v>0</v>
          </cell>
          <cell r="AI105">
            <v>0</v>
          </cell>
          <cell r="AJ105">
            <v>0</v>
          </cell>
          <cell r="AK105">
            <v>0</v>
          </cell>
        </row>
        <row r="106">
          <cell r="AB106" t="str">
            <v>ES010SP GAP</v>
          </cell>
          <cell r="AC106" t="str">
            <v>ES010</v>
          </cell>
          <cell r="AE106">
            <v>0</v>
          </cell>
          <cell r="AF106">
            <v>0</v>
          </cell>
          <cell r="AG106">
            <v>0</v>
          </cell>
          <cell r="AH106">
            <v>0</v>
          </cell>
          <cell r="AI106">
            <v>0</v>
          </cell>
          <cell r="AJ106">
            <v>0</v>
          </cell>
          <cell r="AK106">
            <v>0</v>
          </cell>
        </row>
        <row r="107">
          <cell r="AB107" t="str">
            <v>ES010SP Distribution</v>
          </cell>
          <cell r="AC107" t="str">
            <v>ES010</v>
          </cell>
          <cell r="AE107">
            <v>0</v>
          </cell>
          <cell r="AF107">
            <v>0</v>
          </cell>
          <cell r="AG107">
            <v>0</v>
          </cell>
          <cell r="AH107">
            <v>0</v>
          </cell>
          <cell r="AI107">
            <v>0</v>
          </cell>
          <cell r="AJ107">
            <v>0</v>
          </cell>
          <cell r="AK107">
            <v>0</v>
          </cell>
        </row>
        <row r="108">
          <cell r="AB108" t="str">
            <v>ES010SP Credit card</v>
          </cell>
          <cell r="AC108" t="str">
            <v>ES010</v>
          </cell>
          <cell r="AE108">
            <v>0</v>
          </cell>
          <cell r="AF108">
            <v>0</v>
          </cell>
          <cell r="AG108">
            <v>0</v>
          </cell>
          <cell r="AH108">
            <v>0</v>
          </cell>
          <cell r="AI108">
            <v>0</v>
          </cell>
          <cell r="AJ108">
            <v>0</v>
          </cell>
          <cell r="AK108">
            <v>0</v>
          </cell>
        </row>
        <row r="109">
          <cell r="AB109" t="str">
            <v>ES010SP auto loan</v>
          </cell>
          <cell r="AC109" t="str">
            <v>ES010</v>
          </cell>
          <cell r="AE109">
            <v>0</v>
          </cell>
          <cell r="AF109">
            <v>0</v>
          </cell>
          <cell r="AG109">
            <v>0</v>
          </cell>
          <cell r="AH109">
            <v>0</v>
          </cell>
          <cell r="AI109">
            <v>0</v>
          </cell>
          <cell r="AJ109">
            <v>0</v>
          </cell>
          <cell r="AK109">
            <v>0</v>
          </cell>
        </row>
        <row r="110">
          <cell r="AB110" t="str">
            <v>ES010PP personal loan</v>
          </cell>
          <cell r="AC110" t="str">
            <v>ES010</v>
          </cell>
          <cell r="AE110">
            <v>0</v>
          </cell>
          <cell r="AF110">
            <v>0</v>
          </cell>
          <cell r="AG110">
            <v>0</v>
          </cell>
          <cell r="AH110">
            <v>0</v>
          </cell>
          <cell r="AI110">
            <v>0</v>
          </cell>
          <cell r="AJ110">
            <v>0</v>
          </cell>
          <cell r="AK110">
            <v>0</v>
          </cell>
        </row>
        <row r="111">
          <cell r="AB111" t="str">
            <v>ES010PP GAP</v>
          </cell>
          <cell r="AC111" t="str">
            <v>ES010</v>
          </cell>
          <cell r="AE111">
            <v>0</v>
          </cell>
          <cell r="AF111">
            <v>0</v>
          </cell>
          <cell r="AG111">
            <v>0</v>
          </cell>
          <cell r="AH111">
            <v>0</v>
          </cell>
          <cell r="AI111">
            <v>0</v>
          </cell>
          <cell r="AJ111">
            <v>0</v>
          </cell>
          <cell r="AK111">
            <v>0</v>
          </cell>
        </row>
        <row r="112">
          <cell r="AB112" t="str">
            <v>ES010PP Distribution</v>
          </cell>
          <cell r="AC112" t="str">
            <v>ES010</v>
          </cell>
          <cell r="AE112">
            <v>0</v>
          </cell>
          <cell r="AF112">
            <v>0</v>
          </cell>
          <cell r="AG112">
            <v>0</v>
          </cell>
          <cell r="AH112">
            <v>0</v>
          </cell>
          <cell r="AI112">
            <v>0</v>
          </cell>
          <cell r="AJ112">
            <v>0</v>
          </cell>
          <cell r="AK112">
            <v>0</v>
          </cell>
        </row>
        <row r="113">
          <cell r="AB113" t="str">
            <v>ES010PP Credit card</v>
          </cell>
          <cell r="AC113" t="str">
            <v>ES010</v>
          </cell>
          <cell r="AE113">
            <v>0</v>
          </cell>
          <cell r="AF113">
            <v>0</v>
          </cell>
          <cell r="AG113">
            <v>0</v>
          </cell>
          <cell r="AH113">
            <v>0</v>
          </cell>
          <cell r="AI113">
            <v>0</v>
          </cell>
          <cell r="AJ113">
            <v>0</v>
          </cell>
          <cell r="AK113">
            <v>0</v>
          </cell>
        </row>
        <row r="114">
          <cell r="AB114" t="str">
            <v>ES010PP auto loan</v>
          </cell>
          <cell r="AC114" t="str">
            <v>ES010</v>
          </cell>
          <cell r="AE114">
            <v>536</v>
          </cell>
          <cell r="AF114">
            <v>1601.2816916833226</v>
          </cell>
          <cell r="AG114">
            <v>1647.595075049971</v>
          </cell>
          <cell r="AH114">
            <v>1804.374606774425</v>
          </cell>
          <cell r="AI114">
            <v>1849.1182350977006</v>
          </cell>
          <cell r="AJ114">
            <v>1893.8618634209761</v>
          </cell>
          <cell r="AK114">
            <v>1952.6452947069004</v>
          </cell>
        </row>
        <row r="115">
          <cell r="AB115" t="str">
            <v>SP personal loan</v>
          </cell>
          <cell r="AE115">
            <v>0</v>
          </cell>
          <cell r="AF115">
            <v>0</v>
          </cell>
          <cell r="AG115">
            <v>0</v>
          </cell>
          <cell r="AH115">
            <v>0</v>
          </cell>
          <cell r="AI115">
            <v>0</v>
          </cell>
          <cell r="AJ115">
            <v>0</v>
          </cell>
          <cell r="AK115">
            <v>0</v>
          </cell>
        </row>
        <row r="116">
          <cell r="AB116" t="str">
            <v>SP Mortgage</v>
          </cell>
          <cell r="AE116">
            <v>0</v>
          </cell>
          <cell r="AF116">
            <v>0</v>
          </cell>
          <cell r="AG116">
            <v>0</v>
          </cell>
          <cell r="AH116">
            <v>0</v>
          </cell>
          <cell r="AI116">
            <v>0</v>
          </cell>
          <cell r="AJ116">
            <v>0</v>
          </cell>
          <cell r="AK116">
            <v>0</v>
          </cell>
        </row>
        <row r="117">
          <cell r="AB117" t="str">
            <v>SP Distribution</v>
          </cell>
          <cell r="AE117">
            <v>0</v>
          </cell>
          <cell r="AF117">
            <v>0</v>
          </cell>
          <cell r="AG117">
            <v>0</v>
          </cell>
          <cell r="AH117">
            <v>0</v>
          </cell>
          <cell r="AI117">
            <v>0</v>
          </cell>
          <cell r="AJ117">
            <v>0</v>
          </cell>
          <cell r="AK117">
            <v>0</v>
          </cell>
        </row>
        <row r="118">
          <cell r="AB118" t="str">
            <v>SP Credit card</v>
          </cell>
          <cell r="AE118">
            <v>0</v>
          </cell>
          <cell r="AF118">
            <v>0</v>
          </cell>
          <cell r="AG118">
            <v>0</v>
          </cell>
          <cell r="AH118">
            <v>0</v>
          </cell>
          <cell r="AI118">
            <v>0</v>
          </cell>
          <cell r="AJ118">
            <v>0</v>
          </cell>
          <cell r="AK118">
            <v>0</v>
          </cell>
        </row>
        <row r="119">
          <cell r="AB119" t="str">
            <v>SP auto loan</v>
          </cell>
          <cell r="AE119">
            <v>0</v>
          </cell>
          <cell r="AF119">
            <v>0</v>
          </cell>
          <cell r="AG119">
            <v>0</v>
          </cell>
          <cell r="AH119">
            <v>0</v>
          </cell>
          <cell r="AI119">
            <v>0</v>
          </cell>
          <cell r="AJ119">
            <v>0</v>
          </cell>
          <cell r="AK119">
            <v>0</v>
          </cell>
        </row>
        <row r="120">
          <cell r="AB120" t="str">
            <v>PP personal loan</v>
          </cell>
          <cell r="AE120">
            <v>0</v>
          </cell>
          <cell r="AF120">
            <v>0</v>
          </cell>
          <cell r="AG120">
            <v>0</v>
          </cell>
          <cell r="AH120">
            <v>0</v>
          </cell>
          <cell r="AI120">
            <v>0</v>
          </cell>
          <cell r="AJ120">
            <v>0</v>
          </cell>
          <cell r="AK120">
            <v>0</v>
          </cell>
        </row>
        <row r="121">
          <cell r="AB121" t="str">
            <v>PP Mortgage</v>
          </cell>
          <cell r="AE121">
            <v>0</v>
          </cell>
          <cell r="AF121">
            <v>0</v>
          </cell>
          <cell r="AG121">
            <v>0</v>
          </cell>
          <cell r="AH121">
            <v>0</v>
          </cell>
          <cell r="AI121">
            <v>0</v>
          </cell>
          <cell r="AJ121">
            <v>0</v>
          </cell>
          <cell r="AK121">
            <v>0</v>
          </cell>
        </row>
        <row r="122">
          <cell r="AB122" t="str">
            <v>PP Distribution</v>
          </cell>
          <cell r="AE122">
            <v>0</v>
          </cell>
          <cell r="AF122">
            <v>0</v>
          </cell>
          <cell r="AG122">
            <v>0</v>
          </cell>
          <cell r="AH122">
            <v>0</v>
          </cell>
          <cell r="AI122">
            <v>0</v>
          </cell>
          <cell r="AJ122">
            <v>0</v>
          </cell>
          <cell r="AK122">
            <v>0</v>
          </cell>
        </row>
        <row r="123">
          <cell r="AB123" t="str">
            <v>PP Credit card</v>
          </cell>
          <cell r="AE123">
            <v>0</v>
          </cell>
          <cell r="AF123">
            <v>0</v>
          </cell>
          <cell r="AG123">
            <v>0</v>
          </cell>
          <cell r="AH123">
            <v>0</v>
          </cell>
          <cell r="AI123">
            <v>0</v>
          </cell>
          <cell r="AJ123">
            <v>0</v>
          </cell>
          <cell r="AK123">
            <v>0</v>
          </cell>
        </row>
        <row r="124">
          <cell r="AB124" t="str">
            <v>PP auto loan</v>
          </cell>
          <cell r="AE124">
            <v>0</v>
          </cell>
          <cell r="AF124">
            <v>0</v>
          </cell>
          <cell r="AG124">
            <v>0</v>
          </cell>
          <cell r="AH124">
            <v>0</v>
          </cell>
          <cell r="AI124">
            <v>0</v>
          </cell>
          <cell r="AJ124">
            <v>0</v>
          </cell>
          <cell r="AK124">
            <v>0</v>
          </cell>
        </row>
        <row r="125">
          <cell r="AB125" t="str">
            <v>ES013SP personal loan</v>
          </cell>
          <cell r="AC125" t="str">
            <v>ES013</v>
          </cell>
          <cell r="AE125">
            <v>0</v>
          </cell>
          <cell r="AF125">
            <v>0</v>
          </cell>
          <cell r="AG125">
            <v>0</v>
          </cell>
          <cell r="AH125">
            <v>0</v>
          </cell>
          <cell r="AI125">
            <v>0</v>
          </cell>
          <cell r="AJ125">
            <v>0</v>
          </cell>
          <cell r="AK125">
            <v>0</v>
          </cell>
        </row>
        <row r="126">
          <cell r="AB126" t="str">
            <v>ES013SP Mortgage</v>
          </cell>
          <cell r="AC126" t="str">
            <v>ES013</v>
          </cell>
          <cell r="AE126">
            <v>0</v>
          </cell>
          <cell r="AF126">
            <v>0</v>
          </cell>
          <cell r="AG126">
            <v>0</v>
          </cell>
          <cell r="AH126">
            <v>0</v>
          </cell>
          <cell r="AI126">
            <v>0</v>
          </cell>
          <cell r="AJ126">
            <v>0</v>
          </cell>
          <cell r="AK126">
            <v>0</v>
          </cell>
        </row>
        <row r="127">
          <cell r="AB127" t="str">
            <v>ES013SP Distribution</v>
          </cell>
          <cell r="AC127" t="str">
            <v>ES013</v>
          </cell>
          <cell r="AE127">
            <v>0</v>
          </cell>
          <cell r="AF127">
            <v>0</v>
          </cell>
          <cell r="AG127">
            <v>0</v>
          </cell>
          <cell r="AH127">
            <v>0</v>
          </cell>
          <cell r="AI127">
            <v>0</v>
          </cell>
          <cell r="AJ127">
            <v>0</v>
          </cell>
          <cell r="AK127">
            <v>0</v>
          </cell>
        </row>
        <row r="128">
          <cell r="AB128" t="str">
            <v>ES013SP Credit card</v>
          </cell>
          <cell r="AC128" t="str">
            <v>ES013</v>
          </cell>
          <cell r="AE128">
            <v>0</v>
          </cell>
          <cell r="AF128">
            <v>0</v>
          </cell>
          <cell r="AG128">
            <v>0</v>
          </cell>
          <cell r="AH128">
            <v>0</v>
          </cell>
          <cell r="AI128">
            <v>0</v>
          </cell>
          <cell r="AJ128">
            <v>0</v>
          </cell>
          <cell r="AK128">
            <v>0</v>
          </cell>
        </row>
        <row r="129">
          <cell r="AB129" t="str">
            <v>ES013SP auto loan</v>
          </cell>
          <cell r="AC129" t="str">
            <v>ES013</v>
          </cell>
          <cell r="AE129">
            <v>991.94</v>
          </cell>
          <cell r="AF129">
            <v>2492.1266044454123</v>
          </cell>
          <cell r="AG129">
            <v>2942.7337044985816</v>
          </cell>
          <cell r="AH129">
            <v>2916.2912468449886</v>
          </cell>
          <cell r="AI129">
            <v>2791.9950039826708</v>
          </cell>
          <cell r="AJ129">
            <v>2566.4095920403706</v>
          </cell>
          <cell r="AK129">
            <v>3260.977966996179</v>
          </cell>
        </row>
        <row r="130">
          <cell r="AB130" t="str">
            <v>ES013PP personal loan</v>
          </cell>
          <cell r="AC130" t="str">
            <v>ES013</v>
          </cell>
          <cell r="AE130">
            <v>0</v>
          </cell>
          <cell r="AF130">
            <v>0</v>
          </cell>
          <cell r="AG130">
            <v>0</v>
          </cell>
          <cell r="AH130">
            <v>0</v>
          </cell>
          <cell r="AI130">
            <v>0</v>
          </cell>
          <cell r="AJ130">
            <v>0</v>
          </cell>
          <cell r="AK130">
            <v>0</v>
          </cell>
        </row>
        <row r="131">
          <cell r="AB131" t="str">
            <v>ES013PP Mortgage</v>
          </cell>
          <cell r="AC131" t="str">
            <v>ES013</v>
          </cell>
          <cell r="AE131">
            <v>0</v>
          </cell>
          <cell r="AF131">
            <v>0</v>
          </cell>
          <cell r="AG131">
            <v>0</v>
          </cell>
          <cell r="AH131">
            <v>0</v>
          </cell>
          <cell r="AI131">
            <v>0</v>
          </cell>
          <cell r="AJ131">
            <v>0</v>
          </cell>
          <cell r="AK131">
            <v>0</v>
          </cell>
        </row>
        <row r="132">
          <cell r="AB132" t="str">
            <v>ES013PP Distribution</v>
          </cell>
          <cell r="AC132" t="str">
            <v>ES013</v>
          </cell>
          <cell r="AE132">
            <v>0</v>
          </cell>
          <cell r="AF132">
            <v>0</v>
          </cell>
          <cell r="AG132">
            <v>0</v>
          </cell>
          <cell r="AH132">
            <v>0</v>
          </cell>
          <cell r="AI132">
            <v>0</v>
          </cell>
          <cell r="AJ132">
            <v>0</v>
          </cell>
          <cell r="AK132">
            <v>0</v>
          </cell>
        </row>
        <row r="133">
          <cell r="AB133" t="str">
            <v>ES013PP Credit card</v>
          </cell>
          <cell r="AC133" t="str">
            <v>ES013</v>
          </cell>
          <cell r="AE133">
            <v>0</v>
          </cell>
          <cell r="AF133">
            <v>0</v>
          </cell>
          <cell r="AG133">
            <v>0</v>
          </cell>
          <cell r="AH133">
            <v>0</v>
          </cell>
          <cell r="AI133">
            <v>0</v>
          </cell>
          <cell r="AJ133">
            <v>0</v>
          </cell>
          <cell r="AK133">
            <v>0</v>
          </cell>
        </row>
        <row r="134">
          <cell r="AB134" t="str">
            <v>ES013PP auto loan</v>
          </cell>
          <cell r="AC134" t="str">
            <v>ES013</v>
          </cell>
          <cell r="AE134">
            <v>0</v>
          </cell>
          <cell r="AF134">
            <v>0</v>
          </cell>
          <cell r="AG134">
            <v>0</v>
          </cell>
          <cell r="AH134">
            <v>0</v>
          </cell>
          <cell r="AI134">
            <v>0</v>
          </cell>
          <cell r="AJ134">
            <v>0</v>
          </cell>
          <cell r="AK134">
            <v>0</v>
          </cell>
        </row>
        <row r="135">
          <cell r="AB135" t="str">
            <v>ES014SP personal loan</v>
          </cell>
          <cell r="AC135" t="str">
            <v>ES014</v>
          </cell>
          <cell r="AE135">
            <v>0</v>
          </cell>
          <cell r="AF135">
            <v>0</v>
          </cell>
          <cell r="AG135">
            <v>0</v>
          </cell>
          <cell r="AH135">
            <v>0</v>
          </cell>
          <cell r="AI135">
            <v>0</v>
          </cell>
          <cell r="AJ135">
            <v>0</v>
          </cell>
          <cell r="AK135">
            <v>0</v>
          </cell>
        </row>
        <row r="136">
          <cell r="AB136" t="str">
            <v>ES014SP Mortgage</v>
          </cell>
          <cell r="AC136" t="str">
            <v>ES014</v>
          </cell>
          <cell r="AE136">
            <v>0</v>
          </cell>
          <cell r="AF136">
            <v>0</v>
          </cell>
          <cell r="AG136">
            <v>0</v>
          </cell>
          <cell r="AH136">
            <v>0</v>
          </cell>
          <cell r="AI136">
            <v>0</v>
          </cell>
          <cell r="AJ136">
            <v>0</v>
          </cell>
          <cell r="AK136">
            <v>0</v>
          </cell>
        </row>
        <row r="137">
          <cell r="AB137" t="str">
            <v>ES014SP Distribution</v>
          </cell>
          <cell r="AC137" t="str">
            <v>ES014</v>
          </cell>
          <cell r="AE137">
            <v>0</v>
          </cell>
          <cell r="AF137">
            <v>0</v>
          </cell>
          <cell r="AG137">
            <v>0</v>
          </cell>
          <cell r="AH137">
            <v>0</v>
          </cell>
          <cell r="AI137">
            <v>0</v>
          </cell>
          <cell r="AJ137">
            <v>0</v>
          </cell>
          <cell r="AK137">
            <v>0</v>
          </cell>
        </row>
        <row r="138">
          <cell r="AB138" t="str">
            <v>ES014SP Credit card</v>
          </cell>
          <cell r="AC138" t="str">
            <v>ES014</v>
          </cell>
          <cell r="AE138">
            <v>0</v>
          </cell>
          <cell r="AF138">
            <v>0</v>
          </cell>
          <cell r="AG138">
            <v>0</v>
          </cell>
          <cell r="AH138">
            <v>0</v>
          </cell>
          <cell r="AI138">
            <v>0</v>
          </cell>
          <cell r="AJ138">
            <v>0</v>
          </cell>
          <cell r="AK138">
            <v>0</v>
          </cell>
        </row>
        <row r="139">
          <cell r="AB139" t="str">
            <v>ES014SP auto loan</v>
          </cell>
          <cell r="AC139" t="str">
            <v>ES014</v>
          </cell>
          <cell r="AE139">
            <v>0</v>
          </cell>
          <cell r="AF139">
            <v>0</v>
          </cell>
          <cell r="AG139">
            <v>0</v>
          </cell>
          <cell r="AH139">
            <v>0</v>
          </cell>
          <cell r="AI139">
            <v>0</v>
          </cell>
          <cell r="AJ139">
            <v>0</v>
          </cell>
          <cell r="AK139">
            <v>0</v>
          </cell>
        </row>
        <row r="140">
          <cell r="AB140" t="str">
            <v>ES014PP personal loan</v>
          </cell>
          <cell r="AC140" t="str">
            <v>ES014</v>
          </cell>
          <cell r="AE140">
            <v>0</v>
          </cell>
          <cell r="AF140">
            <v>0</v>
          </cell>
          <cell r="AG140">
            <v>0</v>
          </cell>
          <cell r="AH140">
            <v>0</v>
          </cell>
          <cell r="AI140">
            <v>0</v>
          </cell>
          <cell r="AJ140">
            <v>0</v>
          </cell>
          <cell r="AK140">
            <v>0</v>
          </cell>
        </row>
        <row r="141">
          <cell r="AB141" t="str">
            <v>ES014PP Mortgage</v>
          </cell>
          <cell r="AC141" t="str">
            <v>ES014</v>
          </cell>
          <cell r="AE141">
            <v>8.2100000000000009</v>
          </cell>
          <cell r="AF141">
            <v>23.3</v>
          </cell>
          <cell r="AG141">
            <v>21.7</v>
          </cell>
          <cell r="AH141">
            <v>25.7</v>
          </cell>
          <cell r="AI141">
            <v>23.299999999999997</v>
          </cell>
          <cell r="AJ141">
            <v>22.5</v>
          </cell>
          <cell r="AK141">
            <v>21.1</v>
          </cell>
        </row>
        <row r="142">
          <cell r="AB142" t="str">
            <v>ES014PP Distribution</v>
          </cell>
          <cell r="AC142" t="str">
            <v>ES014</v>
          </cell>
          <cell r="AE142">
            <v>0</v>
          </cell>
          <cell r="AF142">
            <v>0</v>
          </cell>
          <cell r="AG142">
            <v>0</v>
          </cell>
          <cell r="AH142">
            <v>0</v>
          </cell>
          <cell r="AI142">
            <v>0</v>
          </cell>
          <cell r="AJ142">
            <v>0</v>
          </cell>
          <cell r="AK142">
            <v>0</v>
          </cell>
        </row>
        <row r="143">
          <cell r="AB143" t="str">
            <v>ES014PP Credit card</v>
          </cell>
          <cell r="AC143" t="str">
            <v>ES014</v>
          </cell>
          <cell r="AE143">
            <v>0</v>
          </cell>
          <cell r="AF143">
            <v>0</v>
          </cell>
          <cell r="AG143">
            <v>0</v>
          </cell>
          <cell r="AH143">
            <v>0</v>
          </cell>
          <cell r="AI143">
            <v>0</v>
          </cell>
          <cell r="AJ143">
            <v>0</v>
          </cell>
          <cell r="AK143">
            <v>0</v>
          </cell>
        </row>
        <row r="144">
          <cell r="AB144" t="str">
            <v>ES014PP auto loan</v>
          </cell>
          <cell r="AC144" t="str">
            <v>ES014</v>
          </cell>
          <cell r="AE144">
            <v>0</v>
          </cell>
          <cell r="AF144">
            <v>0</v>
          </cell>
          <cell r="AG144">
            <v>0</v>
          </cell>
          <cell r="AH144">
            <v>0</v>
          </cell>
          <cell r="AI144">
            <v>0</v>
          </cell>
          <cell r="AJ144">
            <v>0</v>
          </cell>
          <cell r="AK144">
            <v>0</v>
          </cell>
        </row>
        <row r="145">
          <cell r="AB145" t="str">
            <v>ES014reSP personal loan</v>
          </cell>
          <cell r="AC145" t="str">
            <v>ES014re</v>
          </cell>
          <cell r="AE145">
            <v>15</v>
          </cell>
          <cell r="AF145">
            <v>55</v>
          </cell>
          <cell r="AG145">
            <v>88.01</v>
          </cell>
          <cell r="AH145">
            <v>107.40600000000001</v>
          </cell>
          <cell r="AI145">
            <v>165.8475</v>
          </cell>
          <cell r="AJ145">
            <v>115.3035</v>
          </cell>
          <cell r="AK145">
            <v>171.37575000000001</v>
          </cell>
        </row>
        <row r="146">
          <cell r="AB146" t="str">
            <v>ES014reSP Mortgage</v>
          </cell>
          <cell r="AC146" t="str">
            <v>ES014re</v>
          </cell>
          <cell r="AE146">
            <v>30.74</v>
          </cell>
          <cell r="AF146">
            <v>88.710000000000008</v>
          </cell>
          <cell r="AG146">
            <v>96.24</v>
          </cell>
          <cell r="AH146">
            <v>165.89999999999998</v>
          </cell>
          <cell r="AI146">
            <v>270.18</v>
          </cell>
          <cell r="AJ146">
            <v>173.48399999999998</v>
          </cell>
          <cell r="AK146">
            <v>252.16800000000001</v>
          </cell>
        </row>
        <row r="147">
          <cell r="AB147" t="str">
            <v>ES014reSP Distribution</v>
          </cell>
          <cell r="AC147" t="str">
            <v>ES014re</v>
          </cell>
          <cell r="AE147">
            <v>0</v>
          </cell>
          <cell r="AF147">
            <v>0</v>
          </cell>
          <cell r="AG147">
            <v>0</v>
          </cell>
          <cell r="AH147">
            <v>0</v>
          </cell>
          <cell r="AI147">
            <v>0</v>
          </cell>
          <cell r="AJ147">
            <v>0</v>
          </cell>
          <cell r="AK147">
            <v>0</v>
          </cell>
        </row>
        <row r="148">
          <cell r="AB148" t="str">
            <v>ES014reSP Credit card</v>
          </cell>
          <cell r="AC148" t="str">
            <v>ES014re</v>
          </cell>
          <cell r="AE148">
            <v>0</v>
          </cell>
          <cell r="AF148">
            <v>0</v>
          </cell>
          <cell r="AG148">
            <v>0</v>
          </cell>
          <cell r="AH148">
            <v>0</v>
          </cell>
          <cell r="AI148">
            <v>0</v>
          </cell>
          <cell r="AJ148">
            <v>0</v>
          </cell>
          <cell r="AK148">
            <v>0</v>
          </cell>
        </row>
        <row r="149">
          <cell r="AB149" t="str">
            <v>ES014reSP auto loan</v>
          </cell>
          <cell r="AC149" t="str">
            <v>ES014re</v>
          </cell>
          <cell r="AE149">
            <v>0</v>
          </cell>
          <cell r="AF149">
            <v>0</v>
          </cell>
          <cell r="AG149">
            <v>0</v>
          </cell>
          <cell r="AH149">
            <v>0</v>
          </cell>
          <cell r="AI149">
            <v>0</v>
          </cell>
          <cell r="AJ149">
            <v>0</v>
          </cell>
          <cell r="AK149">
            <v>0</v>
          </cell>
        </row>
        <row r="150">
          <cell r="AB150" t="str">
            <v>ES014rePP personal loan</v>
          </cell>
          <cell r="AC150" t="str">
            <v>ES014re</v>
          </cell>
          <cell r="AE150">
            <v>0</v>
          </cell>
          <cell r="AF150">
            <v>0</v>
          </cell>
          <cell r="AG150">
            <v>0</v>
          </cell>
          <cell r="AH150">
            <v>0</v>
          </cell>
          <cell r="AI150">
            <v>0</v>
          </cell>
          <cell r="AJ150">
            <v>0</v>
          </cell>
          <cell r="AK150">
            <v>0</v>
          </cell>
        </row>
        <row r="151">
          <cell r="AB151" t="str">
            <v>ES014rePP Mortgage</v>
          </cell>
          <cell r="AC151" t="str">
            <v>ES014re</v>
          </cell>
          <cell r="AE151">
            <v>5.35</v>
          </cell>
          <cell r="AF151">
            <v>19.810000000000002</v>
          </cell>
          <cell r="AG151">
            <v>33.409999999999997</v>
          </cell>
          <cell r="AH151">
            <v>77.760582828521493</v>
          </cell>
          <cell r="AI151">
            <v>86.973922026213614</v>
          </cell>
          <cell r="AJ151">
            <v>55.28003518615273</v>
          </cell>
          <cell r="AK151">
            <v>77.392049260613817</v>
          </cell>
        </row>
        <row r="152">
          <cell r="AB152" t="str">
            <v>ES014rePP Distribution</v>
          </cell>
          <cell r="AC152" t="str">
            <v>ES014re</v>
          </cell>
          <cell r="AE152">
            <v>0</v>
          </cell>
          <cell r="AF152">
            <v>0</v>
          </cell>
          <cell r="AG152">
            <v>0</v>
          </cell>
          <cell r="AH152">
            <v>0</v>
          </cell>
          <cell r="AI152">
            <v>0</v>
          </cell>
          <cell r="AJ152">
            <v>0</v>
          </cell>
          <cell r="AK152">
            <v>0</v>
          </cell>
        </row>
        <row r="153">
          <cell r="AB153" t="str">
            <v>ES014rePP Credit card</v>
          </cell>
          <cell r="AC153" t="str">
            <v>ES014re</v>
          </cell>
          <cell r="AE153">
            <v>0</v>
          </cell>
          <cell r="AF153">
            <v>0</v>
          </cell>
          <cell r="AG153">
            <v>0</v>
          </cell>
          <cell r="AH153">
            <v>0</v>
          </cell>
          <cell r="AI153">
            <v>0</v>
          </cell>
          <cell r="AJ153">
            <v>0</v>
          </cell>
          <cell r="AK153">
            <v>0</v>
          </cell>
        </row>
        <row r="154">
          <cell r="AB154" t="str">
            <v>ES014rePP auto loan</v>
          </cell>
          <cell r="AC154" t="str">
            <v>ES014re</v>
          </cell>
          <cell r="AE154">
            <v>0</v>
          </cell>
          <cell r="AF154">
            <v>0</v>
          </cell>
          <cell r="AG154">
            <v>0</v>
          </cell>
          <cell r="AH154">
            <v>0</v>
          </cell>
          <cell r="AI154">
            <v>0</v>
          </cell>
          <cell r="AJ154">
            <v>0</v>
          </cell>
          <cell r="AK154">
            <v>0</v>
          </cell>
        </row>
        <row r="155">
          <cell r="AB155" t="str">
            <v>ES025SP personal loan</v>
          </cell>
          <cell r="AC155" t="str">
            <v>ES025</v>
          </cell>
          <cell r="AE155">
            <v>0.31</v>
          </cell>
          <cell r="AF155">
            <v>0</v>
          </cell>
          <cell r="AG155">
            <v>0</v>
          </cell>
          <cell r="AH155">
            <v>0</v>
          </cell>
          <cell r="AI155">
            <v>0</v>
          </cell>
          <cell r="AJ155">
            <v>0</v>
          </cell>
          <cell r="AK155">
            <v>0</v>
          </cell>
        </row>
        <row r="156">
          <cell r="AB156" t="str">
            <v>ES025SP Mortgage</v>
          </cell>
          <cell r="AC156" t="str">
            <v>ES025</v>
          </cell>
          <cell r="AE156">
            <v>0</v>
          </cell>
          <cell r="AF156">
            <v>0</v>
          </cell>
          <cell r="AG156">
            <v>0</v>
          </cell>
          <cell r="AH156">
            <v>0</v>
          </cell>
          <cell r="AI156">
            <v>0</v>
          </cell>
          <cell r="AJ156">
            <v>0</v>
          </cell>
          <cell r="AK156">
            <v>0</v>
          </cell>
        </row>
        <row r="157">
          <cell r="AB157" t="str">
            <v>ES025SP Distribution</v>
          </cell>
          <cell r="AC157" t="str">
            <v>ES025</v>
          </cell>
          <cell r="AE157">
            <v>0</v>
          </cell>
          <cell r="AF157">
            <v>0</v>
          </cell>
          <cell r="AG157">
            <v>0</v>
          </cell>
          <cell r="AH157">
            <v>0</v>
          </cell>
          <cell r="AI157">
            <v>0</v>
          </cell>
          <cell r="AJ157">
            <v>0</v>
          </cell>
          <cell r="AK157">
            <v>0</v>
          </cell>
        </row>
        <row r="158">
          <cell r="AB158" t="str">
            <v>ES025SP Credit card</v>
          </cell>
          <cell r="AC158" t="str">
            <v>ES025</v>
          </cell>
          <cell r="AE158">
            <v>0</v>
          </cell>
          <cell r="AF158">
            <v>0</v>
          </cell>
          <cell r="AG158">
            <v>0</v>
          </cell>
          <cell r="AH158">
            <v>0</v>
          </cell>
          <cell r="AI158">
            <v>0</v>
          </cell>
          <cell r="AJ158">
            <v>0</v>
          </cell>
          <cell r="AK158">
            <v>0</v>
          </cell>
        </row>
        <row r="159">
          <cell r="AB159" t="str">
            <v>ES025SP auto loan</v>
          </cell>
          <cell r="AC159" t="str">
            <v>ES025</v>
          </cell>
          <cell r="AE159">
            <v>0</v>
          </cell>
          <cell r="AF159">
            <v>0</v>
          </cell>
          <cell r="AG159">
            <v>0</v>
          </cell>
          <cell r="AH159">
            <v>0</v>
          </cell>
          <cell r="AI159">
            <v>0</v>
          </cell>
          <cell r="AJ159">
            <v>0</v>
          </cell>
          <cell r="AK159">
            <v>0</v>
          </cell>
        </row>
        <row r="160">
          <cell r="AB160" t="str">
            <v>ES025PP personal loan</v>
          </cell>
          <cell r="AC160" t="str">
            <v>ES025</v>
          </cell>
          <cell r="AE160">
            <v>0</v>
          </cell>
          <cell r="AF160">
            <v>0</v>
          </cell>
          <cell r="AG160">
            <v>0</v>
          </cell>
          <cell r="AH160">
            <v>0</v>
          </cell>
          <cell r="AI160">
            <v>0</v>
          </cell>
          <cell r="AJ160">
            <v>0</v>
          </cell>
          <cell r="AK160">
            <v>0</v>
          </cell>
        </row>
        <row r="161">
          <cell r="AB161" t="str">
            <v>ES025PP Mortgage</v>
          </cell>
          <cell r="AC161" t="str">
            <v>ES025</v>
          </cell>
          <cell r="AE161">
            <v>0.95</v>
          </cell>
          <cell r="AF161">
            <v>0</v>
          </cell>
          <cell r="AG161">
            <v>0</v>
          </cell>
          <cell r="AH161">
            <v>0</v>
          </cell>
          <cell r="AI161">
            <v>0</v>
          </cell>
          <cell r="AJ161">
            <v>0</v>
          </cell>
          <cell r="AK161">
            <v>0</v>
          </cell>
        </row>
        <row r="162">
          <cell r="AB162" t="str">
            <v>ES025PP Distribution</v>
          </cell>
          <cell r="AC162" t="str">
            <v>ES025</v>
          </cell>
          <cell r="AE162">
            <v>0</v>
          </cell>
          <cell r="AF162">
            <v>0</v>
          </cell>
          <cell r="AG162">
            <v>0</v>
          </cell>
          <cell r="AH162">
            <v>0</v>
          </cell>
          <cell r="AI162">
            <v>0</v>
          </cell>
          <cell r="AJ162">
            <v>0</v>
          </cell>
          <cell r="AK162">
            <v>0</v>
          </cell>
        </row>
        <row r="163">
          <cell r="AB163" t="str">
            <v>ES025PP Credit card</v>
          </cell>
          <cell r="AC163" t="str">
            <v>ES025</v>
          </cell>
          <cell r="AE163">
            <v>0</v>
          </cell>
          <cell r="AF163">
            <v>0</v>
          </cell>
          <cell r="AG163">
            <v>0</v>
          </cell>
          <cell r="AH163">
            <v>0</v>
          </cell>
          <cell r="AI163">
            <v>0</v>
          </cell>
          <cell r="AJ163">
            <v>0</v>
          </cell>
          <cell r="AK163">
            <v>0</v>
          </cell>
        </row>
        <row r="164">
          <cell r="AB164" t="str">
            <v>ES025PP auto loan</v>
          </cell>
          <cell r="AC164" t="str">
            <v>ES025</v>
          </cell>
          <cell r="AE164">
            <v>0</v>
          </cell>
          <cell r="AF164">
            <v>0</v>
          </cell>
          <cell r="AG164">
            <v>0</v>
          </cell>
          <cell r="AH164">
            <v>0</v>
          </cell>
          <cell r="AI164">
            <v>0</v>
          </cell>
          <cell r="AJ164">
            <v>0</v>
          </cell>
          <cell r="AK164">
            <v>0</v>
          </cell>
        </row>
        <row r="165">
          <cell r="AB165" t="str">
            <v>ES026SP personal loan</v>
          </cell>
          <cell r="AC165" t="str">
            <v>ES026</v>
          </cell>
          <cell r="AE165">
            <v>80.5</v>
          </cell>
          <cell r="AF165">
            <v>178.79</v>
          </cell>
          <cell r="AG165">
            <v>235.98000000000002</v>
          </cell>
          <cell r="AH165">
            <v>255.77346600000004</v>
          </cell>
          <cell r="AI165">
            <v>275.01306300000005</v>
          </cell>
          <cell r="AJ165">
            <v>176.55159600000002</v>
          </cell>
          <cell r="AK165">
            <v>237.66561000000002</v>
          </cell>
        </row>
        <row r="166">
          <cell r="AB166" t="str">
            <v>ES026SP Mortgage</v>
          </cell>
          <cell r="AC166" t="str">
            <v>ES026</v>
          </cell>
          <cell r="AE166">
            <v>209.49</v>
          </cell>
          <cell r="AF166">
            <v>408</v>
          </cell>
          <cell r="AG166">
            <v>520</v>
          </cell>
          <cell r="AH166">
            <v>514.11324999999999</v>
          </cell>
          <cell r="AI166">
            <v>572.23040000000003</v>
          </cell>
          <cell r="AJ166">
            <v>428.27868999999998</v>
          </cell>
          <cell r="AK166">
            <v>581.17150000000004</v>
          </cell>
        </row>
        <row r="167">
          <cell r="AB167" t="str">
            <v>ES026SP Distribution</v>
          </cell>
          <cell r="AC167" t="str">
            <v>ES026</v>
          </cell>
          <cell r="AE167">
            <v>0</v>
          </cell>
          <cell r="AF167">
            <v>0</v>
          </cell>
          <cell r="AG167">
            <v>0</v>
          </cell>
          <cell r="AH167">
            <v>0</v>
          </cell>
          <cell r="AI167">
            <v>0</v>
          </cell>
          <cell r="AJ167">
            <v>0</v>
          </cell>
          <cell r="AK167">
            <v>0</v>
          </cell>
        </row>
        <row r="168">
          <cell r="AB168" t="str">
            <v>ES026SP Credit card</v>
          </cell>
          <cell r="AC168" t="str">
            <v>ES026</v>
          </cell>
          <cell r="AE168">
            <v>0</v>
          </cell>
          <cell r="AF168">
            <v>0</v>
          </cell>
          <cell r="AG168">
            <v>0</v>
          </cell>
          <cell r="AH168">
            <v>0</v>
          </cell>
          <cell r="AI168">
            <v>0</v>
          </cell>
          <cell r="AJ168">
            <v>0</v>
          </cell>
          <cell r="AK168">
            <v>0</v>
          </cell>
        </row>
        <row r="169">
          <cell r="AB169" t="str">
            <v>ES026SP auto loan</v>
          </cell>
          <cell r="AC169" t="str">
            <v>ES026</v>
          </cell>
          <cell r="AE169">
            <v>0</v>
          </cell>
          <cell r="AF169">
            <v>0</v>
          </cell>
          <cell r="AG169">
            <v>0</v>
          </cell>
          <cell r="AH169">
            <v>0</v>
          </cell>
          <cell r="AI169">
            <v>0</v>
          </cell>
          <cell r="AJ169">
            <v>0</v>
          </cell>
          <cell r="AK169">
            <v>0</v>
          </cell>
        </row>
        <row r="170">
          <cell r="AB170" t="str">
            <v>ES026PP personal loan</v>
          </cell>
          <cell r="AC170" t="str">
            <v>ES026</v>
          </cell>
          <cell r="AE170">
            <v>0</v>
          </cell>
          <cell r="AF170">
            <v>0</v>
          </cell>
          <cell r="AG170">
            <v>0</v>
          </cell>
          <cell r="AH170">
            <v>0</v>
          </cell>
          <cell r="AI170">
            <v>0</v>
          </cell>
          <cell r="AJ170">
            <v>0</v>
          </cell>
          <cell r="AK170">
            <v>0</v>
          </cell>
        </row>
        <row r="171">
          <cell r="AB171" t="str">
            <v>ES026PP Mortgage</v>
          </cell>
          <cell r="AC171" t="str">
            <v>ES026</v>
          </cell>
          <cell r="AE171">
            <v>0.51</v>
          </cell>
          <cell r="AF171">
            <v>0</v>
          </cell>
          <cell r="AG171">
            <v>0</v>
          </cell>
          <cell r="AH171">
            <v>0</v>
          </cell>
          <cell r="AI171">
            <v>0</v>
          </cell>
          <cell r="AJ171">
            <v>0</v>
          </cell>
          <cell r="AK171">
            <v>0</v>
          </cell>
        </row>
        <row r="172">
          <cell r="AB172" t="str">
            <v>ES026PP Distribution</v>
          </cell>
          <cell r="AC172" t="str">
            <v>ES026</v>
          </cell>
          <cell r="AE172">
            <v>0</v>
          </cell>
          <cell r="AF172">
            <v>0</v>
          </cell>
          <cell r="AG172">
            <v>0</v>
          </cell>
          <cell r="AH172">
            <v>0</v>
          </cell>
          <cell r="AI172">
            <v>0</v>
          </cell>
          <cell r="AJ172">
            <v>0</v>
          </cell>
          <cell r="AK172">
            <v>0</v>
          </cell>
        </row>
        <row r="173">
          <cell r="AB173" t="str">
            <v>ES026PP Credit card</v>
          </cell>
          <cell r="AC173" t="str">
            <v>ES026</v>
          </cell>
          <cell r="AE173">
            <v>0</v>
          </cell>
          <cell r="AF173">
            <v>0</v>
          </cell>
          <cell r="AG173">
            <v>0</v>
          </cell>
          <cell r="AH173">
            <v>0</v>
          </cell>
          <cell r="AI173">
            <v>0</v>
          </cell>
          <cell r="AJ173">
            <v>0</v>
          </cell>
          <cell r="AK173">
            <v>0</v>
          </cell>
        </row>
        <row r="174">
          <cell r="AB174" t="str">
            <v>ES026PP auto loan</v>
          </cell>
          <cell r="AC174" t="str">
            <v>ES026</v>
          </cell>
          <cell r="AE174">
            <v>0</v>
          </cell>
          <cell r="AF174">
            <v>0</v>
          </cell>
          <cell r="AG174">
            <v>0</v>
          </cell>
          <cell r="AH174">
            <v>0</v>
          </cell>
          <cell r="AI174">
            <v>0</v>
          </cell>
          <cell r="AJ174">
            <v>0</v>
          </cell>
          <cell r="AK174">
            <v>0</v>
          </cell>
        </row>
        <row r="175">
          <cell r="AB175" t="str">
            <v>ES028reSP personal loan</v>
          </cell>
          <cell r="AC175" t="str">
            <v>ES028re</v>
          </cell>
          <cell r="AE175">
            <v>0</v>
          </cell>
          <cell r="AF175">
            <v>0</v>
          </cell>
          <cell r="AG175">
            <v>0</v>
          </cell>
          <cell r="AH175">
            <v>0</v>
          </cell>
          <cell r="AI175">
            <v>0</v>
          </cell>
          <cell r="AJ175">
            <v>0</v>
          </cell>
          <cell r="AK175">
            <v>0</v>
          </cell>
        </row>
        <row r="176">
          <cell r="AB176" t="str">
            <v>ES028reSP Mortgage</v>
          </cell>
          <cell r="AC176" t="str">
            <v>ES028re</v>
          </cell>
          <cell r="AE176">
            <v>0</v>
          </cell>
          <cell r="AF176">
            <v>0</v>
          </cell>
          <cell r="AG176">
            <v>0</v>
          </cell>
          <cell r="AH176">
            <v>0</v>
          </cell>
          <cell r="AI176">
            <v>0</v>
          </cell>
          <cell r="AJ176">
            <v>0</v>
          </cell>
          <cell r="AK176">
            <v>0</v>
          </cell>
        </row>
        <row r="177">
          <cell r="AB177" t="str">
            <v>ES028reSP Distribution</v>
          </cell>
          <cell r="AC177" t="str">
            <v>ES028re</v>
          </cell>
          <cell r="AE177">
            <v>0</v>
          </cell>
          <cell r="AF177">
            <v>0</v>
          </cell>
          <cell r="AG177">
            <v>0</v>
          </cell>
          <cell r="AH177">
            <v>0</v>
          </cell>
          <cell r="AI177">
            <v>0</v>
          </cell>
          <cell r="AJ177">
            <v>0</v>
          </cell>
          <cell r="AK177">
            <v>0</v>
          </cell>
        </row>
        <row r="178">
          <cell r="AB178" t="str">
            <v>ES028reSP Credit card</v>
          </cell>
          <cell r="AC178" t="str">
            <v>ES028re</v>
          </cell>
          <cell r="AE178">
            <v>0</v>
          </cell>
          <cell r="AF178">
            <v>0</v>
          </cell>
          <cell r="AG178">
            <v>0</v>
          </cell>
          <cell r="AH178">
            <v>0</v>
          </cell>
          <cell r="AI178">
            <v>0</v>
          </cell>
          <cell r="AJ178">
            <v>0</v>
          </cell>
          <cell r="AK178">
            <v>0</v>
          </cell>
        </row>
        <row r="179">
          <cell r="AB179" t="str">
            <v>ES028reSP auto loan</v>
          </cell>
          <cell r="AC179" t="str">
            <v>ES028re</v>
          </cell>
          <cell r="AE179">
            <v>0</v>
          </cell>
          <cell r="AF179">
            <v>0</v>
          </cell>
          <cell r="AG179">
            <v>0</v>
          </cell>
          <cell r="AH179">
            <v>0</v>
          </cell>
          <cell r="AI179">
            <v>0</v>
          </cell>
          <cell r="AJ179">
            <v>0</v>
          </cell>
          <cell r="AK179">
            <v>0</v>
          </cell>
        </row>
        <row r="180">
          <cell r="AB180" t="str">
            <v>ES028rePP personal loan</v>
          </cell>
          <cell r="AC180" t="str">
            <v>ES028re</v>
          </cell>
          <cell r="AE180">
            <v>0.16</v>
          </cell>
          <cell r="AF180">
            <v>0.44999999999999996</v>
          </cell>
          <cell r="AG180">
            <v>0.44999999999999996</v>
          </cell>
          <cell r="AH180">
            <v>4.3930375000000002</v>
          </cell>
          <cell r="AI180">
            <v>10.982593749999999</v>
          </cell>
          <cell r="AJ180">
            <v>13.179112499999999</v>
          </cell>
          <cell r="AK180">
            <v>24.893879166666665</v>
          </cell>
        </row>
        <row r="181">
          <cell r="AB181" t="str">
            <v>ES028rePP Mortgage</v>
          </cell>
          <cell r="AC181" t="str">
            <v>ES028re</v>
          </cell>
          <cell r="AE181">
            <v>0.95</v>
          </cell>
          <cell r="AF181">
            <v>4.2899999999999991</v>
          </cell>
          <cell r="AG181">
            <v>4.3499999999999996</v>
          </cell>
          <cell r="AH181">
            <v>5.8368000000000002</v>
          </cell>
          <cell r="AI181">
            <v>8.2943999999999996</v>
          </cell>
          <cell r="AJ181">
            <v>5.9904000000000002</v>
          </cell>
          <cell r="AK181">
            <v>8.4480000000000004</v>
          </cell>
        </row>
        <row r="182">
          <cell r="AB182" t="str">
            <v>ES028rePP Distribution</v>
          </cell>
          <cell r="AC182" t="str">
            <v>ES028re</v>
          </cell>
          <cell r="AE182">
            <v>0</v>
          </cell>
          <cell r="AF182">
            <v>0</v>
          </cell>
          <cell r="AG182">
            <v>0</v>
          </cell>
          <cell r="AH182">
            <v>0</v>
          </cell>
          <cell r="AI182">
            <v>0</v>
          </cell>
          <cell r="AJ182">
            <v>0</v>
          </cell>
          <cell r="AK182">
            <v>0</v>
          </cell>
        </row>
        <row r="183">
          <cell r="AB183" t="str">
            <v>ES028rePP Credit card</v>
          </cell>
          <cell r="AC183" t="str">
            <v>ES028re</v>
          </cell>
          <cell r="AE183">
            <v>0</v>
          </cell>
          <cell r="AF183">
            <v>0</v>
          </cell>
          <cell r="AG183">
            <v>0</v>
          </cell>
          <cell r="AH183">
            <v>0</v>
          </cell>
          <cell r="AI183">
            <v>0</v>
          </cell>
          <cell r="AJ183">
            <v>0</v>
          </cell>
          <cell r="AK183">
            <v>0</v>
          </cell>
        </row>
        <row r="184">
          <cell r="AB184" t="str">
            <v>ES028rePP auto loan</v>
          </cell>
          <cell r="AC184" t="str">
            <v>ES028re</v>
          </cell>
          <cell r="AE184">
            <v>0</v>
          </cell>
          <cell r="AF184">
            <v>0</v>
          </cell>
          <cell r="AG184">
            <v>0</v>
          </cell>
          <cell r="AH184">
            <v>0</v>
          </cell>
          <cell r="AI184">
            <v>0</v>
          </cell>
          <cell r="AJ184">
            <v>0</v>
          </cell>
          <cell r="AK184">
            <v>0</v>
          </cell>
        </row>
        <row r="185">
          <cell r="AB185" t="str">
            <v>ES027SP personal loan</v>
          </cell>
          <cell r="AC185" t="str">
            <v>ES027</v>
          </cell>
          <cell r="AE185">
            <v>0</v>
          </cell>
          <cell r="AF185">
            <v>0</v>
          </cell>
          <cell r="AG185">
            <v>0</v>
          </cell>
          <cell r="AH185">
            <v>0</v>
          </cell>
          <cell r="AI185">
            <v>0</v>
          </cell>
          <cell r="AJ185">
            <v>0</v>
          </cell>
          <cell r="AK185">
            <v>0</v>
          </cell>
        </row>
        <row r="186">
          <cell r="AB186" t="str">
            <v>ES027SP Mortgage</v>
          </cell>
          <cell r="AC186" t="str">
            <v>ES027</v>
          </cell>
          <cell r="AE186">
            <v>0</v>
          </cell>
          <cell r="AF186">
            <v>0</v>
          </cell>
          <cell r="AG186">
            <v>0</v>
          </cell>
          <cell r="AH186">
            <v>0</v>
          </cell>
          <cell r="AI186">
            <v>0</v>
          </cell>
          <cell r="AJ186">
            <v>0</v>
          </cell>
          <cell r="AK186">
            <v>0</v>
          </cell>
        </row>
        <row r="187">
          <cell r="AB187" t="str">
            <v>ES027SP Distribution</v>
          </cell>
          <cell r="AC187" t="str">
            <v>ES027</v>
          </cell>
          <cell r="AE187">
            <v>0</v>
          </cell>
          <cell r="AF187">
            <v>0</v>
          </cell>
          <cell r="AG187">
            <v>0</v>
          </cell>
          <cell r="AH187">
            <v>0</v>
          </cell>
          <cell r="AI187">
            <v>0</v>
          </cell>
          <cell r="AJ187">
            <v>0</v>
          </cell>
          <cell r="AK187">
            <v>0</v>
          </cell>
        </row>
        <row r="188">
          <cell r="AB188" t="str">
            <v>ES027SP Credit card</v>
          </cell>
          <cell r="AC188" t="str">
            <v>ES027</v>
          </cell>
          <cell r="AE188">
            <v>0</v>
          </cell>
          <cell r="AF188">
            <v>0</v>
          </cell>
          <cell r="AG188">
            <v>0</v>
          </cell>
          <cell r="AH188">
            <v>0</v>
          </cell>
          <cell r="AI188">
            <v>0</v>
          </cell>
          <cell r="AJ188">
            <v>0</v>
          </cell>
          <cell r="AK188">
            <v>0</v>
          </cell>
        </row>
        <row r="189">
          <cell r="AB189" t="str">
            <v>ES027SP auto loan</v>
          </cell>
          <cell r="AC189" t="str">
            <v>ES027</v>
          </cell>
          <cell r="AE189">
            <v>49.087499999999999</v>
          </cell>
          <cell r="AF189">
            <v>138.60000000000002</v>
          </cell>
          <cell r="AG189">
            <v>141.48750000000001</v>
          </cell>
          <cell r="AH189">
            <v>164.86165299999999</v>
          </cell>
          <cell r="AI189">
            <v>177.286428</v>
          </cell>
          <cell r="AJ189">
            <v>198</v>
          </cell>
          <cell r="AK189">
            <v>202.125</v>
          </cell>
        </row>
        <row r="190">
          <cell r="AB190" t="str">
            <v>ES027PP personal loan</v>
          </cell>
          <cell r="AC190" t="str">
            <v>ES027</v>
          </cell>
          <cell r="AE190">
            <v>0</v>
          </cell>
          <cell r="AF190">
            <v>0</v>
          </cell>
          <cell r="AG190">
            <v>0</v>
          </cell>
          <cell r="AH190">
            <v>0</v>
          </cell>
          <cell r="AI190">
            <v>0</v>
          </cell>
          <cell r="AJ190">
            <v>0</v>
          </cell>
          <cell r="AK190">
            <v>0</v>
          </cell>
        </row>
        <row r="191">
          <cell r="AB191" t="str">
            <v>ES027PP Mortgage</v>
          </cell>
          <cell r="AC191" t="str">
            <v>ES027</v>
          </cell>
          <cell r="AE191">
            <v>0</v>
          </cell>
          <cell r="AF191">
            <v>0</v>
          </cell>
          <cell r="AG191">
            <v>0</v>
          </cell>
          <cell r="AH191">
            <v>0</v>
          </cell>
          <cell r="AI191">
            <v>0</v>
          </cell>
          <cell r="AJ191">
            <v>0</v>
          </cell>
          <cell r="AK191">
            <v>0</v>
          </cell>
        </row>
        <row r="192">
          <cell r="AB192" t="str">
            <v>ES027PP Distribution</v>
          </cell>
          <cell r="AC192" t="str">
            <v>ES027</v>
          </cell>
          <cell r="AE192">
            <v>0</v>
          </cell>
          <cell r="AF192">
            <v>0</v>
          </cell>
          <cell r="AG192">
            <v>0</v>
          </cell>
          <cell r="AH192">
            <v>0</v>
          </cell>
          <cell r="AI192">
            <v>0</v>
          </cell>
          <cell r="AJ192">
            <v>0</v>
          </cell>
          <cell r="AK192">
            <v>0</v>
          </cell>
        </row>
        <row r="193">
          <cell r="AB193" t="str">
            <v>ES027PP Credit card</v>
          </cell>
          <cell r="AC193" t="str">
            <v>ES027</v>
          </cell>
          <cell r="AE193">
            <v>0</v>
          </cell>
          <cell r="AF193">
            <v>0</v>
          </cell>
          <cell r="AG193">
            <v>0</v>
          </cell>
          <cell r="AH193">
            <v>0</v>
          </cell>
          <cell r="AI193">
            <v>0</v>
          </cell>
          <cell r="AJ193">
            <v>0</v>
          </cell>
          <cell r="AK193">
            <v>0</v>
          </cell>
        </row>
        <row r="194">
          <cell r="AB194" t="str">
            <v>ES027PP auto loan</v>
          </cell>
          <cell r="AC194" t="str">
            <v>ES027</v>
          </cell>
          <cell r="AE194">
            <v>0</v>
          </cell>
          <cell r="AF194">
            <v>0</v>
          </cell>
          <cell r="AG194">
            <v>0</v>
          </cell>
          <cell r="AH194">
            <v>0</v>
          </cell>
          <cell r="AI194">
            <v>0</v>
          </cell>
          <cell r="AJ194">
            <v>0</v>
          </cell>
          <cell r="AK194">
            <v>0</v>
          </cell>
        </row>
        <row r="195">
          <cell r="AB195" t="str">
            <v>ES034RESP personal loan</v>
          </cell>
          <cell r="AC195" t="str">
            <v>ES034RE</v>
          </cell>
          <cell r="AE195">
            <v>0</v>
          </cell>
          <cell r="AF195">
            <v>0</v>
          </cell>
          <cell r="AG195">
            <v>0</v>
          </cell>
          <cell r="AH195">
            <v>0</v>
          </cell>
          <cell r="AI195">
            <v>0</v>
          </cell>
          <cell r="AJ195">
            <v>0</v>
          </cell>
          <cell r="AK195">
            <v>0</v>
          </cell>
        </row>
        <row r="196">
          <cell r="AB196" t="str">
            <v>ES034RESP Mortgage</v>
          </cell>
          <cell r="AC196" t="str">
            <v>ES034RE</v>
          </cell>
          <cell r="AE196">
            <v>0</v>
          </cell>
          <cell r="AF196">
            <v>0</v>
          </cell>
          <cell r="AG196">
            <v>0</v>
          </cell>
          <cell r="AH196">
            <v>0</v>
          </cell>
          <cell r="AI196">
            <v>0</v>
          </cell>
          <cell r="AJ196">
            <v>0</v>
          </cell>
          <cell r="AK196">
            <v>0</v>
          </cell>
        </row>
        <row r="197">
          <cell r="AB197" t="str">
            <v>ES034RESP Distribution</v>
          </cell>
          <cell r="AC197" t="str">
            <v>ES034RE</v>
          </cell>
          <cell r="AE197">
            <v>0</v>
          </cell>
          <cell r="AF197">
            <v>0</v>
          </cell>
          <cell r="AG197">
            <v>0</v>
          </cell>
          <cell r="AH197">
            <v>0</v>
          </cell>
          <cell r="AI197">
            <v>0</v>
          </cell>
          <cell r="AJ197">
            <v>0</v>
          </cell>
          <cell r="AK197">
            <v>0</v>
          </cell>
        </row>
        <row r="198">
          <cell r="AB198" t="str">
            <v>ES034RESP Credit card</v>
          </cell>
          <cell r="AC198" t="str">
            <v>ES034RE</v>
          </cell>
          <cell r="AE198">
            <v>0</v>
          </cell>
          <cell r="AF198">
            <v>0</v>
          </cell>
          <cell r="AG198">
            <v>0</v>
          </cell>
          <cell r="AH198">
            <v>0</v>
          </cell>
          <cell r="AI198">
            <v>0</v>
          </cell>
          <cell r="AJ198">
            <v>0</v>
          </cell>
          <cell r="AK198">
            <v>0</v>
          </cell>
        </row>
        <row r="199">
          <cell r="AB199" t="str">
            <v>ES034RESP auto loan</v>
          </cell>
          <cell r="AC199" t="str">
            <v>ES034RE</v>
          </cell>
          <cell r="AE199">
            <v>0</v>
          </cell>
          <cell r="AF199">
            <v>0</v>
          </cell>
          <cell r="AG199">
            <v>0</v>
          </cell>
          <cell r="AH199">
            <v>0</v>
          </cell>
          <cell r="AI199">
            <v>0</v>
          </cell>
          <cell r="AJ199">
            <v>0</v>
          </cell>
          <cell r="AK199">
            <v>0</v>
          </cell>
        </row>
        <row r="200">
          <cell r="AB200" t="str">
            <v>ES034REPP personal loan</v>
          </cell>
          <cell r="AC200" t="str">
            <v>ES034RE</v>
          </cell>
          <cell r="AE200">
            <v>0</v>
          </cell>
          <cell r="AF200">
            <v>0</v>
          </cell>
          <cell r="AG200">
            <v>300</v>
          </cell>
          <cell r="AH200">
            <v>300</v>
          </cell>
          <cell r="AI200">
            <v>300</v>
          </cell>
          <cell r="AJ200">
            <v>300</v>
          </cell>
          <cell r="AK200">
            <v>300</v>
          </cell>
        </row>
        <row r="201">
          <cell r="AB201" t="str">
            <v>ES034REPP Mortgage</v>
          </cell>
          <cell r="AC201" t="str">
            <v>ES034RE</v>
          </cell>
          <cell r="AE201">
            <v>58.94</v>
          </cell>
          <cell r="AF201">
            <v>140.018292</v>
          </cell>
          <cell r="AG201">
            <v>300</v>
          </cell>
          <cell r="AH201">
            <v>300</v>
          </cell>
          <cell r="AI201">
            <v>300</v>
          </cell>
          <cell r="AJ201">
            <v>300</v>
          </cell>
          <cell r="AK201">
            <v>300</v>
          </cell>
        </row>
        <row r="202">
          <cell r="AB202" t="str">
            <v>ES034REPP Distribution</v>
          </cell>
          <cell r="AC202" t="str">
            <v>ES034RE</v>
          </cell>
          <cell r="AE202">
            <v>0</v>
          </cell>
          <cell r="AF202">
            <v>0</v>
          </cell>
          <cell r="AG202">
            <v>0</v>
          </cell>
          <cell r="AH202">
            <v>0</v>
          </cell>
          <cell r="AI202">
            <v>0</v>
          </cell>
          <cell r="AJ202">
            <v>0</v>
          </cell>
          <cell r="AK202">
            <v>0</v>
          </cell>
        </row>
        <row r="203">
          <cell r="AB203" t="str">
            <v>ES034REPP Credit card</v>
          </cell>
          <cell r="AC203" t="str">
            <v>ES034RE</v>
          </cell>
          <cell r="AE203">
            <v>0</v>
          </cell>
          <cell r="AF203">
            <v>0</v>
          </cell>
          <cell r="AG203">
            <v>0</v>
          </cell>
          <cell r="AH203">
            <v>0</v>
          </cell>
          <cell r="AI203">
            <v>0</v>
          </cell>
          <cell r="AJ203">
            <v>0</v>
          </cell>
          <cell r="AK203">
            <v>0</v>
          </cell>
        </row>
        <row r="204">
          <cell r="AB204" t="str">
            <v>ES034REPP auto loan</v>
          </cell>
          <cell r="AC204" t="str">
            <v>ES034RE</v>
          </cell>
          <cell r="AE204">
            <v>0</v>
          </cell>
          <cell r="AF204">
            <v>0</v>
          </cell>
          <cell r="AG204">
            <v>0</v>
          </cell>
          <cell r="AH204">
            <v>0</v>
          </cell>
          <cell r="AI204">
            <v>0</v>
          </cell>
          <cell r="AJ204">
            <v>0</v>
          </cell>
          <cell r="AK204">
            <v>0</v>
          </cell>
        </row>
        <row r="205">
          <cell r="AB205" t="str">
            <v>ES036SP personal loan</v>
          </cell>
          <cell r="AC205" t="str">
            <v>ES036</v>
          </cell>
          <cell r="AE205">
            <v>0</v>
          </cell>
          <cell r="AF205">
            <v>0</v>
          </cell>
          <cell r="AG205">
            <v>0</v>
          </cell>
          <cell r="AH205">
            <v>0</v>
          </cell>
          <cell r="AI205">
            <v>0</v>
          </cell>
          <cell r="AJ205">
            <v>0</v>
          </cell>
          <cell r="AK205">
            <v>0</v>
          </cell>
        </row>
        <row r="206">
          <cell r="AB206" t="str">
            <v>ES036SP Mortgage</v>
          </cell>
          <cell r="AC206" t="str">
            <v>ES036</v>
          </cell>
          <cell r="AE206">
            <v>12</v>
          </cell>
          <cell r="AF206">
            <v>38</v>
          </cell>
          <cell r="AG206">
            <v>45.5</v>
          </cell>
          <cell r="AH206">
            <v>59.660000000000004</v>
          </cell>
          <cell r="AI206">
            <v>38.630000000000003</v>
          </cell>
          <cell r="AJ206">
            <v>60.150000000000006</v>
          </cell>
          <cell r="AK206">
            <v>76.67</v>
          </cell>
        </row>
        <row r="207">
          <cell r="AB207" t="str">
            <v>ES036SP GAP</v>
          </cell>
          <cell r="AC207" t="str">
            <v>ES036</v>
          </cell>
          <cell r="AE207">
            <v>0</v>
          </cell>
          <cell r="AF207">
            <v>0</v>
          </cell>
          <cell r="AG207">
            <v>0</v>
          </cell>
          <cell r="AH207">
            <v>0</v>
          </cell>
          <cell r="AI207">
            <v>0</v>
          </cell>
          <cell r="AJ207">
            <v>0</v>
          </cell>
          <cell r="AK207">
            <v>0</v>
          </cell>
        </row>
        <row r="208">
          <cell r="AB208" t="str">
            <v>ES036SP Credit card</v>
          </cell>
          <cell r="AC208" t="str">
            <v>ES036</v>
          </cell>
          <cell r="AE208">
            <v>0</v>
          </cell>
          <cell r="AF208">
            <v>0</v>
          </cell>
          <cell r="AG208">
            <v>0</v>
          </cell>
          <cell r="AH208">
            <v>0</v>
          </cell>
          <cell r="AI208">
            <v>0</v>
          </cell>
          <cell r="AJ208">
            <v>0</v>
          </cell>
          <cell r="AK208">
            <v>0</v>
          </cell>
        </row>
        <row r="209">
          <cell r="AB209" t="str">
            <v>ES036SP auto loan</v>
          </cell>
          <cell r="AC209" t="str">
            <v>ES036</v>
          </cell>
          <cell r="AE209">
            <v>0</v>
          </cell>
          <cell r="AF209">
            <v>0</v>
          </cell>
          <cell r="AG209">
            <v>0</v>
          </cell>
          <cell r="AH209">
            <v>0</v>
          </cell>
          <cell r="AI209">
            <v>0</v>
          </cell>
          <cell r="AJ209">
            <v>0</v>
          </cell>
          <cell r="AK209">
            <v>0</v>
          </cell>
        </row>
        <row r="210">
          <cell r="AB210" t="str">
            <v>ES036PP personal loan</v>
          </cell>
          <cell r="AC210" t="str">
            <v>ES036</v>
          </cell>
          <cell r="AE210">
            <v>0</v>
          </cell>
          <cell r="AF210">
            <v>0</v>
          </cell>
          <cell r="AG210">
            <v>0</v>
          </cell>
          <cell r="AH210">
            <v>0</v>
          </cell>
          <cell r="AI210">
            <v>0</v>
          </cell>
          <cell r="AJ210">
            <v>0</v>
          </cell>
          <cell r="AK210">
            <v>0</v>
          </cell>
        </row>
        <row r="211">
          <cell r="AB211" t="str">
            <v>ES036PP Mortgage</v>
          </cell>
          <cell r="AC211" t="str">
            <v>ES036</v>
          </cell>
          <cell r="AE211">
            <v>0</v>
          </cell>
          <cell r="AF211">
            <v>0</v>
          </cell>
          <cell r="AG211">
            <v>0</v>
          </cell>
          <cell r="AH211">
            <v>0</v>
          </cell>
          <cell r="AI211">
            <v>0</v>
          </cell>
          <cell r="AJ211">
            <v>0</v>
          </cell>
          <cell r="AK211">
            <v>0</v>
          </cell>
        </row>
        <row r="212">
          <cell r="AB212" t="str">
            <v>ES036PP GAP</v>
          </cell>
          <cell r="AC212" t="str">
            <v>ES036</v>
          </cell>
          <cell r="AE212">
            <v>0</v>
          </cell>
          <cell r="AF212">
            <v>0</v>
          </cell>
          <cell r="AG212">
            <v>0</v>
          </cell>
          <cell r="AH212">
            <v>0</v>
          </cell>
          <cell r="AI212">
            <v>0</v>
          </cell>
          <cell r="AJ212">
            <v>0</v>
          </cell>
          <cell r="AK212">
            <v>0</v>
          </cell>
        </row>
        <row r="213">
          <cell r="AB213" t="str">
            <v>ES036PP Credit card</v>
          </cell>
          <cell r="AC213" t="str">
            <v>ES036</v>
          </cell>
          <cell r="AE213">
            <v>0</v>
          </cell>
          <cell r="AF213">
            <v>0</v>
          </cell>
          <cell r="AG213">
            <v>0</v>
          </cell>
          <cell r="AH213">
            <v>0</v>
          </cell>
          <cell r="AI213">
            <v>0</v>
          </cell>
          <cell r="AJ213">
            <v>0</v>
          </cell>
          <cell r="AK213">
            <v>0</v>
          </cell>
        </row>
        <row r="214">
          <cell r="AB214" t="str">
            <v>ES036PP auto loan</v>
          </cell>
          <cell r="AC214" t="str">
            <v>ES036</v>
          </cell>
          <cell r="AE214">
            <v>0</v>
          </cell>
          <cell r="AF214">
            <v>0</v>
          </cell>
          <cell r="AG214">
            <v>0</v>
          </cell>
          <cell r="AH214">
            <v>0</v>
          </cell>
          <cell r="AI214">
            <v>0</v>
          </cell>
          <cell r="AJ214">
            <v>0</v>
          </cell>
          <cell r="AK214">
            <v>0</v>
          </cell>
        </row>
        <row r="215">
          <cell r="AB215" t="str">
            <v>ES037SP personal loan</v>
          </cell>
          <cell r="AC215" t="str">
            <v>ES037</v>
          </cell>
          <cell r="AE215">
            <v>0</v>
          </cell>
          <cell r="AF215">
            <v>0</v>
          </cell>
          <cell r="AG215">
            <v>0</v>
          </cell>
          <cell r="AH215">
            <v>0</v>
          </cell>
          <cell r="AI215">
            <v>0</v>
          </cell>
          <cell r="AJ215">
            <v>0</v>
          </cell>
          <cell r="AK215">
            <v>0</v>
          </cell>
        </row>
        <row r="216">
          <cell r="AB216" t="str">
            <v>ES037SP Mortgage</v>
          </cell>
          <cell r="AC216" t="str">
            <v>ES037</v>
          </cell>
          <cell r="AE216">
            <v>0</v>
          </cell>
          <cell r="AF216">
            <v>0</v>
          </cell>
          <cell r="AG216">
            <v>0</v>
          </cell>
          <cell r="AH216">
            <v>0</v>
          </cell>
          <cell r="AI216">
            <v>0</v>
          </cell>
          <cell r="AJ216">
            <v>0</v>
          </cell>
          <cell r="AK216">
            <v>0</v>
          </cell>
        </row>
        <row r="217">
          <cell r="AB217" t="str">
            <v>ES037SP Distribution</v>
          </cell>
          <cell r="AC217" t="str">
            <v>ES037</v>
          </cell>
          <cell r="AE217">
            <v>0</v>
          </cell>
          <cell r="AF217">
            <v>0</v>
          </cell>
          <cell r="AG217">
            <v>0</v>
          </cell>
          <cell r="AH217">
            <v>0</v>
          </cell>
          <cell r="AI217">
            <v>0</v>
          </cell>
          <cell r="AJ217">
            <v>0</v>
          </cell>
          <cell r="AK217">
            <v>0</v>
          </cell>
        </row>
        <row r="218">
          <cell r="AB218" t="str">
            <v>ES037SP Credit card</v>
          </cell>
          <cell r="AC218" t="str">
            <v>ES037</v>
          </cell>
          <cell r="AE218">
            <v>0</v>
          </cell>
          <cell r="AF218">
            <v>0</v>
          </cell>
          <cell r="AG218">
            <v>0</v>
          </cell>
          <cell r="AH218">
            <v>0</v>
          </cell>
          <cell r="AI218">
            <v>0</v>
          </cell>
          <cell r="AJ218">
            <v>0</v>
          </cell>
          <cell r="AK218">
            <v>0</v>
          </cell>
        </row>
        <row r="219">
          <cell r="AB219" t="str">
            <v>ES037SP auto loan</v>
          </cell>
          <cell r="AC219" t="str">
            <v>ES037</v>
          </cell>
          <cell r="AE219">
            <v>0</v>
          </cell>
          <cell r="AF219">
            <v>0</v>
          </cell>
          <cell r="AG219">
            <v>0</v>
          </cell>
          <cell r="AH219">
            <v>0</v>
          </cell>
          <cell r="AI219">
            <v>0</v>
          </cell>
          <cell r="AJ219">
            <v>0</v>
          </cell>
          <cell r="AK219">
            <v>0</v>
          </cell>
        </row>
        <row r="220">
          <cell r="AB220" t="str">
            <v>ES037PP personal loan</v>
          </cell>
          <cell r="AC220" t="str">
            <v>ES037</v>
          </cell>
          <cell r="AE220">
            <v>0</v>
          </cell>
          <cell r="AF220">
            <v>0</v>
          </cell>
          <cell r="AG220">
            <v>0</v>
          </cell>
          <cell r="AH220">
            <v>0</v>
          </cell>
          <cell r="AI220">
            <v>0</v>
          </cell>
          <cell r="AJ220">
            <v>0</v>
          </cell>
          <cell r="AK220">
            <v>0</v>
          </cell>
        </row>
        <row r="221">
          <cell r="AB221" t="str">
            <v>ES037PP Mortgage</v>
          </cell>
          <cell r="AC221" t="str">
            <v>ES037</v>
          </cell>
          <cell r="AE221">
            <v>409.17</v>
          </cell>
          <cell r="AF221">
            <v>1257.58</v>
          </cell>
          <cell r="AG221">
            <v>1230</v>
          </cell>
          <cell r="AH221">
            <v>1315.4299999999998</v>
          </cell>
          <cell r="AI221">
            <v>1432.86</v>
          </cell>
          <cell r="AJ221">
            <v>1513.8600000000001</v>
          </cell>
          <cell r="AK221">
            <v>1626.05</v>
          </cell>
        </row>
        <row r="222">
          <cell r="AB222" t="str">
            <v>ES037PP Distribution</v>
          </cell>
          <cell r="AC222" t="str">
            <v>ES037</v>
          </cell>
          <cell r="AE222">
            <v>0</v>
          </cell>
          <cell r="AF222">
            <v>0</v>
          </cell>
          <cell r="AG222">
            <v>0</v>
          </cell>
          <cell r="AH222">
            <v>0</v>
          </cell>
          <cell r="AI222">
            <v>0</v>
          </cell>
          <cell r="AJ222">
            <v>0</v>
          </cell>
          <cell r="AK222">
            <v>0</v>
          </cell>
        </row>
        <row r="223">
          <cell r="AB223" t="str">
            <v>ES037PP Credit card</v>
          </cell>
          <cell r="AC223" t="str">
            <v>ES037</v>
          </cell>
          <cell r="AE223">
            <v>0</v>
          </cell>
          <cell r="AF223">
            <v>0</v>
          </cell>
          <cell r="AG223">
            <v>0</v>
          </cell>
          <cell r="AH223">
            <v>0</v>
          </cell>
          <cell r="AI223">
            <v>0</v>
          </cell>
          <cell r="AJ223">
            <v>0</v>
          </cell>
          <cell r="AK223">
            <v>0</v>
          </cell>
        </row>
        <row r="224">
          <cell r="AB224" t="str">
            <v>ES037PP auto loan</v>
          </cell>
          <cell r="AC224" t="str">
            <v>ES037</v>
          </cell>
          <cell r="AE224">
            <v>0</v>
          </cell>
          <cell r="AF224">
            <v>0</v>
          </cell>
          <cell r="AG224">
            <v>0</v>
          </cell>
          <cell r="AH224">
            <v>0</v>
          </cell>
          <cell r="AI224">
            <v>0</v>
          </cell>
          <cell r="AJ224">
            <v>0</v>
          </cell>
          <cell r="AK224">
            <v>0</v>
          </cell>
        </row>
        <row r="225">
          <cell r="AB225" t="str">
            <v>SP personal loan</v>
          </cell>
          <cell r="AE225">
            <v>0</v>
          </cell>
          <cell r="AF225">
            <v>0</v>
          </cell>
          <cell r="AG225">
            <v>0</v>
          </cell>
          <cell r="AH225">
            <v>0</v>
          </cell>
          <cell r="AI225">
            <v>0</v>
          </cell>
          <cell r="AJ225">
            <v>0</v>
          </cell>
          <cell r="AK225">
            <v>0</v>
          </cell>
        </row>
        <row r="226">
          <cell r="AB226" t="str">
            <v>SP Mortgage</v>
          </cell>
          <cell r="AE226">
            <v>0</v>
          </cell>
          <cell r="AF226">
            <v>0</v>
          </cell>
          <cell r="AG226">
            <v>0</v>
          </cell>
          <cell r="AH226">
            <v>0</v>
          </cell>
          <cell r="AI226">
            <v>0</v>
          </cell>
          <cell r="AJ226">
            <v>0</v>
          </cell>
          <cell r="AK226">
            <v>0</v>
          </cell>
        </row>
        <row r="227">
          <cell r="AB227" t="str">
            <v>SP Distribution</v>
          </cell>
          <cell r="AE227">
            <v>0</v>
          </cell>
          <cell r="AF227">
            <v>0</v>
          </cell>
          <cell r="AG227">
            <v>0</v>
          </cell>
          <cell r="AH227">
            <v>0</v>
          </cell>
          <cell r="AI227">
            <v>0</v>
          </cell>
          <cell r="AJ227">
            <v>0</v>
          </cell>
          <cell r="AK227">
            <v>0</v>
          </cell>
        </row>
        <row r="228">
          <cell r="AB228" t="str">
            <v>SP Credit card</v>
          </cell>
          <cell r="AE228">
            <v>0</v>
          </cell>
          <cell r="AF228">
            <v>0</v>
          </cell>
          <cell r="AG228">
            <v>0</v>
          </cell>
          <cell r="AH228">
            <v>0</v>
          </cell>
          <cell r="AI228">
            <v>0</v>
          </cell>
          <cell r="AJ228">
            <v>0</v>
          </cell>
          <cell r="AK228">
            <v>0</v>
          </cell>
        </row>
        <row r="229">
          <cell r="AB229" t="str">
            <v>SP auto loan</v>
          </cell>
          <cell r="AE229">
            <v>0</v>
          </cell>
          <cell r="AF229">
            <v>0</v>
          </cell>
          <cell r="AG229">
            <v>0</v>
          </cell>
          <cell r="AH229">
            <v>0</v>
          </cell>
          <cell r="AI229">
            <v>0</v>
          </cell>
          <cell r="AJ229">
            <v>0</v>
          </cell>
          <cell r="AK229">
            <v>0</v>
          </cell>
        </row>
        <row r="230">
          <cell r="AB230" t="str">
            <v>PP personal loan</v>
          </cell>
          <cell r="AE230">
            <v>0</v>
          </cell>
          <cell r="AF230">
            <v>0</v>
          </cell>
          <cell r="AG230">
            <v>0</v>
          </cell>
          <cell r="AH230">
            <v>0</v>
          </cell>
          <cell r="AI230">
            <v>0</v>
          </cell>
          <cell r="AJ230">
            <v>0</v>
          </cell>
          <cell r="AK230">
            <v>0</v>
          </cell>
        </row>
        <row r="231">
          <cell r="AB231" t="str">
            <v>PP Mortgage</v>
          </cell>
          <cell r="AE231">
            <v>0</v>
          </cell>
          <cell r="AF231">
            <v>0</v>
          </cell>
          <cell r="AG231">
            <v>0</v>
          </cell>
          <cell r="AH231">
            <v>0</v>
          </cell>
          <cell r="AI231">
            <v>0</v>
          </cell>
          <cell r="AJ231">
            <v>0</v>
          </cell>
          <cell r="AK231">
            <v>0</v>
          </cell>
        </row>
        <row r="232">
          <cell r="AB232" t="str">
            <v>PP Distribution</v>
          </cell>
          <cell r="AE232">
            <v>0</v>
          </cell>
          <cell r="AF232">
            <v>0</v>
          </cell>
          <cell r="AG232">
            <v>0</v>
          </cell>
          <cell r="AH232">
            <v>0</v>
          </cell>
          <cell r="AI232">
            <v>0</v>
          </cell>
          <cell r="AJ232">
            <v>0</v>
          </cell>
          <cell r="AK232">
            <v>0</v>
          </cell>
        </row>
        <row r="233">
          <cell r="AB233" t="str">
            <v>PP Credit card</v>
          </cell>
          <cell r="AE233">
            <v>0</v>
          </cell>
          <cell r="AF233">
            <v>0</v>
          </cell>
          <cell r="AG233">
            <v>0</v>
          </cell>
          <cell r="AH233">
            <v>0</v>
          </cell>
          <cell r="AI233">
            <v>0</v>
          </cell>
          <cell r="AJ233">
            <v>0</v>
          </cell>
          <cell r="AK233">
            <v>0</v>
          </cell>
        </row>
        <row r="234">
          <cell r="AB234" t="str">
            <v>PP auto loan</v>
          </cell>
          <cell r="AE234">
            <v>0</v>
          </cell>
          <cell r="AF234">
            <v>0</v>
          </cell>
          <cell r="AG234">
            <v>0</v>
          </cell>
          <cell r="AH234">
            <v>0</v>
          </cell>
          <cell r="AI234">
            <v>0</v>
          </cell>
          <cell r="AJ234">
            <v>0</v>
          </cell>
          <cell r="AK234">
            <v>0</v>
          </cell>
        </row>
        <row r="235">
          <cell r="AB235" t="str">
            <v>SP personal loan</v>
          </cell>
          <cell r="AE235">
            <v>0</v>
          </cell>
          <cell r="AF235">
            <v>0</v>
          </cell>
          <cell r="AG235">
            <v>0</v>
          </cell>
          <cell r="AH235">
            <v>0</v>
          </cell>
          <cell r="AI235">
            <v>0</v>
          </cell>
          <cell r="AJ235">
            <v>0</v>
          </cell>
          <cell r="AK235">
            <v>0</v>
          </cell>
        </row>
        <row r="236">
          <cell r="AB236" t="str">
            <v>SP Mortgage</v>
          </cell>
          <cell r="AE236">
            <v>0</v>
          </cell>
          <cell r="AF236">
            <v>0</v>
          </cell>
          <cell r="AG236">
            <v>0</v>
          </cell>
          <cell r="AH236">
            <v>0</v>
          </cell>
          <cell r="AI236">
            <v>0</v>
          </cell>
          <cell r="AJ236">
            <v>0</v>
          </cell>
          <cell r="AK236">
            <v>0</v>
          </cell>
        </row>
        <row r="237">
          <cell r="AB237" t="str">
            <v>SP Distribution</v>
          </cell>
          <cell r="AE237">
            <v>0</v>
          </cell>
          <cell r="AF237">
            <v>0</v>
          </cell>
          <cell r="AG237">
            <v>0</v>
          </cell>
          <cell r="AH237">
            <v>0</v>
          </cell>
          <cell r="AI237">
            <v>0</v>
          </cell>
          <cell r="AJ237">
            <v>0</v>
          </cell>
          <cell r="AK237">
            <v>0</v>
          </cell>
        </row>
        <row r="238">
          <cell r="AB238" t="str">
            <v>SP Credit card</v>
          </cell>
          <cell r="AE238">
            <v>0</v>
          </cell>
          <cell r="AF238">
            <v>0</v>
          </cell>
          <cell r="AG238">
            <v>0</v>
          </cell>
          <cell r="AH238">
            <v>0</v>
          </cell>
          <cell r="AI238">
            <v>0</v>
          </cell>
          <cell r="AJ238">
            <v>0</v>
          </cell>
          <cell r="AK238">
            <v>0</v>
          </cell>
        </row>
        <row r="239">
          <cell r="AB239" t="str">
            <v>SP auto loan</v>
          </cell>
          <cell r="AE239">
            <v>0</v>
          </cell>
          <cell r="AF239">
            <v>0</v>
          </cell>
          <cell r="AG239">
            <v>0</v>
          </cell>
          <cell r="AH239">
            <v>0</v>
          </cell>
          <cell r="AI239">
            <v>0</v>
          </cell>
          <cell r="AJ239">
            <v>0</v>
          </cell>
          <cell r="AK239">
            <v>0</v>
          </cell>
        </row>
        <row r="240">
          <cell r="AB240" t="str">
            <v>PP personal loan</v>
          </cell>
          <cell r="AE240">
            <v>0</v>
          </cell>
          <cell r="AF240">
            <v>0</v>
          </cell>
          <cell r="AG240">
            <v>0</v>
          </cell>
          <cell r="AH240">
            <v>0</v>
          </cell>
          <cell r="AI240">
            <v>0</v>
          </cell>
          <cell r="AJ240">
            <v>0</v>
          </cell>
          <cell r="AK240">
            <v>0</v>
          </cell>
        </row>
        <row r="241">
          <cell r="AB241" t="str">
            <v>PP Mortgage</v>
          </cell>
          <cell r="AE241">
            <v>0</v>
          </cell>
          <cell r="AF241">
            <v>0</v>
          </cell>
          <cell r="AG241">
            <v>0</v>
          </cell>
          <cell r="AH241">
            <v>0</v>
          </cell>
          <cell r="AI241">
            <v>0</v>
          </cell>
          <cell r="AJ241">
            <v>0</v>
          </cell>
          <cell r="AK241">
            <v>0</v>
          </cell>
        </row>
        <row r="242">
          <cell r="AB242" t="str">
            <v>PP Distribution</v>
          </cell>
          <cell r="AE242">
            <v>0</v>
          </cell>
          <cell r="AF242">
            <v>0</v>
          </cell>
          <cell r="AG242">
            <v>0</v>
          </cell>
          <cell r="AH242">
            <v>0</v>
          </cell>
          <cell r="AI242">
            <v>0</v>
          </cell>
          <cell r="AJ242">
            <v>0</v>
          </cell>
          <cell r="AK242">
            <v>0</v>
          </cell>
        </row>
        <row r="243">
          <cell r="AB243" t="str">
            <v>PP Credit card</v>
          </cell>
          <cell r="AE243">
            <v>0</v>
          </cell>
          <cell r="AF243">
            <v>0</v>
          </cell>
          <cell r="AG243">
            <v>0</v>
          </cell>
          <cell r="AH243">
            <v>0</v>
          </cell>
          <cell r="AI243">
            <v>0</v>
          </cell>
          <cell r="AJ243">
            <v>0</v>
          </cell>
          <cell r="AK243">
            <v>0</v>
          </cell>
        </row>
        <row r="244">
          <cell r="AB244" t="str">
            <v>PP auto loan</v>
          </cell>
          <cell r="AE244">
            <v>0</v>
          </cell>
          <cell r="AF244">
            <v>0</v>
          </cell>
          <cell r="AG244">
            <v>0</v>
          </cell>
          <cell r="AH244">
            <v>0</v>
          </cell>
          <cell r="AI244">
            <v>0</v>
          </cell>
          <cell r="AJ244">
            <v>0</v>
          </cell>
          <cell r="AK244">
            <v>0</v>
          </cell>
        </row>
        <row r="245">
          <cell r="AB245" t="str">
            <v>ES038SP personal loan</v>
          </cell>
          <cell r="AC245" t="str">
            <v>ES038</v>
          </cell>
          <cell r="AE245">
            <v>10.85</v>
          </cell>
          <cell r="AF245">
            <v>47</v>
          </cell>
          <cell r="AG245">
            <v>65</v>
          </cell>
          <cell r="AH245">
            <v>33.937968749999996</v>
          </cell>
          <cell r="AI245">
            <v>51.755402343749992</v>
          </cell>
          <cell r="AJ245">
            <v>35.35205078125</v>
          </cell>
          <cell r="AK245">
            <v>43.695134765624999</v>
          </cell>
        </row>
        <row r="246">
          <cell r="AB246" t="str">
            <v>ES038SP Mortgage</v>
          </cell>
          <cell r="AC246" t="str">
            <v>ES038</v>
          </cell>
          <cell r="AE246">
            <v>47</v>
          </cell>
          <cell r="AF246">
            <v>143</v>
          </cell>
          <cell r="AG246">
            <v>225</v>
          </cell>
          <cell r="AH246">
            <v>247.59375000000006</v>
          </cell>
          <cell r="AI246">
            <v>364.51302083333337</v>
          </cell>
          <cell r="AJ246">
            <v>247.59375000000006</v>
          </cell>
          <cell r="AK246">
            <v>343.88020833333337</v>
          </cell>
        </row>
        <row r="247">
          <cell r="AB247" t="str">
            <v>ES038SP Distribution</v>
          </cell>
          <cell r="AC247" t="str">
            <v>ES038</v>
          </cell>
          <cell r="AE247">
            <v>0</v>
          </cell>
          <cell r="AF247">
            <v>0</v>
          </cell>
          <cell r="AG247">
            <v>0</v>
          </cell>
          <cell r="AH247">
            <v>0</v>
          </cell>
          <cell r="AI247">
            <v>0</v>
          </cell>
          <cell r="AJ247">
            <v>0</v>
          </cell>
          <cell r="AK247">
            <v>0</v>
          </cell>
        </row>
        <row r="248">
          <cell r="AB248" t="str">
            <v>ES038SP Credit card</v>
          </cell>
          <cell r="AC248" t="str">
            <v>ES038</v>
          </cell>
          <cell r="AE248">
            <v>0</v>
          </cell>
          <cell r="AF248">
            <v>0</v>
          </cell>
          <cell r="AG248">
            <v>0</v>
          </cell>
          <cell r="AH248">
            <v>0</v>
          </cell>
          <cell r="AI248">
            <v>0</v>
          </cell>
          <cell r="AJ248">
            <v>0</v>
          </cell>
          <cell r="AK248">
            <v>0</v>
          </cell>
        </row>
        <row r="249">
          <cell r="AB249" t="str">
            <v>ES038SP auto loan</v>
          </cell>
          <cell r="AC249" t="str">
            <v>ES038</v>
          </cell>
          <cell r="AE249">
            <v>0</v>
          </cell>
          <cell r="AF249">
            <v>0</v>
          </cell>
          <cell r="AG249">
            <v>0</v>
          </cell>
          <cell r="AH249">
            <v>0</v>
          </cell>
          <cell r="AI249">
            <v>0</v>
          </cell>
          <cell r="AJ249">
            <v>0</v>
          </cell>
          <cell r="AK249">
            <v>0</v>
          </cell>
        </row>
        <row r="250">
          <cell r="AB250" t="str">
            <v>ES038PP personal loan</v>
          </cell>
          <cell r="AC250" t="str">
            <v>ES038</v>
          </cell>
          <cell r="AE250">
            <v>0</v>
          </cell>
          <cell r="AF250">
            <v>0</v>
          </cell>
          <cell r="AG250">
            <v>0</v>
          </cell>
          <cell r="AH250">
            <v>0</v>
          </cell>
          <cell r="AI250">
            <v>0</v>
          </cell>
          <cell r="AJ250">
            <v>0</v>
          </cell>
          <cell r="AK250">
            <v>0</v>
          </cell>
        </row>
        <row r="251">
          <cell r="AB251" t="str">
            <v>ES038PP Mortgage</v>
          </cell>
          <cell r="AC251" t="str">
            <v>ES038</v>
          </cell>
          <cell r="AE251">
            <v>0</v>
          </cell>
          <cell r="AF251">
            <v>0</v>
          </cell>
          <cell r="AG251">
            <v>0</v>
          </cell>
          <cell r="AH251">
            <v>0</v>
          </cell>
          <cell r="AI251">
            <v>0</v>
          </cell>
          <cell r="AJ251">
            <v>0</v>
          </cell>
          <cell r="AK251">
            <v>0</v>
          </cell>
        </row>
        <row r="252">
          <cell r="AB252" t="str">
            <v>ES038PP Distribution</v>
          </cell>
          <cell r="AC252" t="str">
            <v>ES038</v>
          </cell>
          <cell r="AE252">
            <v>0</v>
          </cell>
          <cell r="AF252">
            <v>0</v>
          </cell>
          <cell r="AG252">
            <v>0</v>
          </cell>
          <cell r="AH252">
            <v>0</v>
          </cell>
          <cell r="AI252">
            <v>0</v>
          </cell>
          <cell r="AJ252">
            <v>0</v>
          </cell>
          <cell r="AK252">
            <v>0</v>
          </cell>
        </row>
        <row r="253">
          <cell r="AB253" t="str">
            <v>ES038PP Credit card</v>
          </cell>
          <cell r="AC253" t="str">
            <v>ES038</v>
          </cell>
          <cell r="AE253">
            <v>0</v>
          </cell>
          <cell r="AF253">
            <v>0</v>
          </cell>
          <cell r="AG253">
            <v>0</v>
          </cell>
          <cell r="AH253">
            <v>0</v>
          </cell>
          <cell r="AI253">
            <v>0</v>
          </cell>
          <cell r="AJ253">
            <v>0</v>
          </cell>
          <cell r="AK253">
            <v>0</v>
          </cell>
        </row>
        <row r="254">
          <cell r="AB254" t="str">
            <v>ES038PP auto loan</v>
          </cell>
          <cell r="AC254" t="str">
            <v>ES038</v>
          </cell>
          <cell r="AE254">
            <v>0</v>
          </cell>
          <cell r="AF254">
            <v>0</v>
          </cell>
          <cell r="AG254">
            <v>0</v>
          </cell>
          <cell r="AH254">
            <v>0</v>
          </cell>
          <cell r="AI254">
            <v>0</v>
          </cell>
          <cell r="AJ254">
            <v>0</v>
          </cell>
          <cell r="AK254">
            <v>0</v>
          </cell>
        </row>
        <row r="255">
          <cell r="AB255" t="str">
            <v>ES018SP personal loan</v>
          </cell>
          <cell r="AC255" t="str">
            <v>ES018</v>
          </cell>
          <cell r="AE255">
            <v>0</v>
          </cell>
          <cell r="AF255">
            <v>0</v>
          </cell>
          <cell r="AG255">
            <v>0</v>
          </cell>
          <cell r="AH255">
            <v>0</v>
          </cell>
          <cell r="AI255">
            <v>0</v>
          </cell>
          <cell r="AJ255">
            <v>0</v>
          </cell>
          <cell r="AK255">
            <v>0</v>
          </cell>
        </row>
        <row r="256">
          <cell r="AB256" t="str">
            <v>ES019SP Mortgage</v>
          </cell>
          <cell r="AC256" t="str">
            <v>ES019</v>
          </cell>
          <cell r="AE256">
            <v>0</v>
          </cell>
          <cell r="AF256">
            <v>0</v>
          </cell>
          <cell r="AG256">
            <v>0</v>
          </cell>
          <cell r="AH256">
            <v>0</v>
          </cell>
          <cell r="AI256">
            <v>0</v>
          </cell>
          <cell r="AJ256">
            <v>0</v>
          </cell>
          <cell r="AK256">
            <v>0</v>
          </cell>
        </row>
        <row r="257">
          <cell r="AB257" t="str">
            <v>ES020SP Distribution</v>
          </cell>
          <cell r="AC257" t="str">
            <v>ES020</v>
          </cell>
          <cell r="AE257">
            <v>0</v>
          </cell>
          <cell r="AF257">
            <v>0</v>
          </cell>
          <cell r="AG257">
            <v>0</v>
          </cell>
          <cell r="AH257">
            <v>0</v>
          </cell>
          <cell r="AI257">
            <v>0</v>
          </cell>
          <cell r="AJ257">
            <v>0</v>
          </cell>
          <cell r="AK257">
            <v>0</v>
          </cell>
        </row>
        <row r="258">
          <cell r="AB258" t="str">
            <v>ES021SP Credit card</v>
          </cell>
          <cell r="AC258" t="str">
            <v>ES021</v>
          </cell>
          <cell r="AE258">
            <v>0</v>
          </cell>
          <cell r="AF258">
            <v>0</v>
          </cell>
          <cell r="AG258">
            <v>0</v>
          </cell>
          <cell r="AH258">
            <v>0</v>
          </cell>
          <cell r="AI258">
            <v>0</v>
          </cell>
          <cell r="AJ258">
            <v>0</v>
          </cell>
          <cell r="AK258">
            <v>0</v>
          </cell>
        </row>
        <row r="259">
          <cell r="AB259" t="str">
            <v>ES022SP auto loan</v>
          </cell>
          <cell r="AC259" t="str">
            <v>ES022</v>
          </cell>
          <cell r="AE259">
            <v>0</v>
          </cell>
          <cell r="AF259">
            <v>0</v>
          </cell>
          <cell r="AG259">
            <v>0</v>
          </cell>
          <cell r="AH259">
            <v>0</v>
          </cell>
          <cell r="AI259">
            <v>0</v>
          </cell>
          <cell r="AJ259">
            <v>0</v>
          </cell>
          <cell r="AK259">
            <v>0</v>
          </cell>
        </row>
        <row r="260">
          <cell r="AB260" t="str">
            <v>ES023PP personal loan</v>
          </cell>
          <cell r="AC260" t="str">
            <v>ES023</v>
          </cell>
          <cell r="AE260">
            <v>0</v>
          </cell>
          <cell r="AF260">
            <v>0</v>
          </cell>
          <cell r="AG260">
            <v>0</v>
          </cell>
          <cell r="AH260">
            <v>0</v>
          </cell>
          <cell r="AI260">
            <v>0</v>
          </cell>
          <cell r="AJ260">
            <v>0</v>
          </cell>
          <cell r="AK260">
            <v>0</v>
          </cell>
        </row>
        <row r="261">
          <cell r="AB261" t="str">
            <v>ES024PP Mortgage</v>
          </cell>
          <cell r="AC261" t="str">
            <v>ES024</v>
          </cell>
          <cell r="AE261">
            <v>0</v>
          </cell>
          <cell r="AF261">
            <v>0</v>
          </cell>
          <cell r="AG261">
            <v>0</v>
          </cell>
          <cell r="AH261">
            <v>0</v>
          </cell>
          <cell r="AI261">
            <v>0</v>
          </cell>
          <cell r="AJ261">
            <v>0</v>
          </cell>
          <cell r="AK261">
            <v>0</v>
          </cell>
        </row>
        <row r="262">
          <cell r="AB262" t="str">
            <v>ES025PP Distribution</v>
          </cell>
          <cell r="AC262" t="str">
            <v>ES025</v>
          </cell>
          <cell r="AE262">
            <v>0</v>
          </cell>
          <cell r="AF262">
            <v>0</v>
          </cell>
          <cell r="AG262">
            <v>0</v>
          </cell>
          <cell r="AH262">
            <v>0</v>
          </cell>
          <cell r="AI262">
            <v>0</v>
          </cell>
          <cell r="AJ262">
            <v>0</v>
          </cell>
          <cell r="AK262">
            <v>0</v>
          </cell>
        </row>
        <row r="263">
          <cell r="AB263" t="str">
            <v>ES026PP Credit card</v>
          </cell>
          <cell r="AC263" t="str">
            <v>ES026</v>
          </cell>
          <cell r="AE263">
            <v>0</v>
          </cell>
          <cell r="AF263">
            <v>0</v>
          </cell>
          <cell r="AG263">
            <v>0</v>
          </cell>
          <cell r="AH263">
            <v>0</v>
          </cell>
          <cell r="AI263">
            <v>0</v>
          </cell>
          <cell r="AJ263">
            <v>0</v>
          </cell>
          <cell r="AK263">
            <v>0</v>
          </cell>
        </row>
        <row r="264">
          <cell r="AB264" t="str">
            <v>ES027PP auto loan</v>
          </cell>
          <cell r="AC264" t="str">
            <v>ES027</v>
          </cell>
          <cell r="AE264">
            <v>0</v>
          </cell>
          <cell r="AF264">
            <v>0</v>
          </cell>
          <cell r="AG264">
            <v>0</v>
          </cell>
          <cell r="AH264">
            <v>0</v>
          </cell>
          <cell r="AI264">
            <v>0</v>
          </cell>
          <cell r="AJ264">
            <v>0</v>
          </cell>
          <cell r="AK264">
            <v>0</v>
          </cell>
        </row>
        <row r="265">
          <cell r="AB265" t="str">
            <v>ES039SP personal loan</v>
          </cell>
          <cell r="AC265" t="str">
            <v>ES039</v>
          </cell>
          <cell r="AE265">
            <v>550</v>
          </cell>
          <cell r="AF265">
            <v>1035.2207851943197</v>
          </cell>
          <cell r="AG265">
            <v>1505.2024121863601</v>
          </cell>
          <cell r="AH265">
            <v>1580.02</v>
          </cell>
          <cell r="AI265">
            <v>1714.56</v>
          </cell>
          <cell r="AJ265">
            <v>1271.9000000000001</v>
          </cell>
          <cell r="AK265">
            <v>1813.5</v>
          </cell>
        </row>
        <row r="266">
          <cell r="AB266" t="str">
            <v>ES039SP Mortgage</v>
          </cell>
          <cell r="AC266" t="str">
            <v>ES039</v>
          </cell>
          <cell r="AE266">
            <v>0</v>
          </cell>
          <cell r="AF266">
            <v>0</v>
          </cell>
          <cell r="AG266">
            <v>0</v>
          </cell>
          <cell r="AH266">
            <v>0</v>
          </cell>
          <cell r="AI266">
            <v>0</v>
          </cell>
          <cell r="AJ266">
            <v>0</v>
          </cell>
          <cell r="AK266">
            <v>0</v>
          </cell>
        </row>
        <row r="267">
          <cell r="AB267" t="str">
            <v>ES039SP Distribution</v>
          </cell>
          <cell r="AC267" t="str">
            <v>ES039</v>
          </cell>
          <cell r="AE267">
            <v>0</v>
          </cell>
          <cell r="AF267">
            <v>0</v>
          </cell>
          <cell r="AG267">
            <v>0</v>
          </cell>
          <cell r="AH267">
            <v>0</v>
          </cell>
          <cell r="AI267">
            <v>0</v>
          </cell>
          <cell r="AJ267">
            <v>0</v>
          </cell>
          <cell r="AK267">
            <v>0</v>
          </cell>
        </row>
        <row r="268">
          <cell r="AB268" t="str">
            <v>ES039SP Credit card</v>
          </cell>
          <cell r="AC268" t="str">
            <v>ES039</v>
          </cell>
          <cell r="AE268">
            <v>0</v>
          </cell>
          <cell r="AF268">
            <v>0</v>
          </cell>
          <cell r="AG268">
            <v>0</v>
          </cell>
          <cell r="AH268">
            <v>0</v>
          </cell>
          <cell r="AI268">
            <v>0</v>
          </cell>
          <cell r="AJ268">
            <v>0</v>
          </cell>
          <cell r="AK268">
            <v>0</v>
          </cell>
        </row>
        <row r="269">
          <cell r="AB269" t="str">
            <v>ES039SP auto loan</v>
          </cell>
          <cell r="AC269" t="str">
            <v>ES039</v>
          </cell>
          <cell r="AE269">
            <v>0</v>
          </cell>
          <cell r="AF269">
            <v>0</v>
          </cell>
          <cell r="AG269">
            <v>0</v>
          </cell>
          <cell r="AH269">
            <v>0</v>
          </cell>
          <cell r="AI269">
            <v>0</v>
          </cell>
          <cell r="AJ269">
            <v>0</v>
          </cell>
          <cell r="AK269">
            <v>0</v>
          </cell>
        </row>
        <row r="270">
          <cell r="AB270" t="str">
            <v>ES039PP personal loan</v>
          </cell>
          <cell r="AC270" t="str">
            <v>ES039</v>
          </cell>
          <cell r="AE270">
            <v>0</v>
          </cell>
          <cell r="AF270">
            <v>0</v>
          </cell>
          <cell r="AG270">
            <v>0</v>
          </cell>
          <cell r="AH270">
            <v>0</v>
          </cell>
          <cell r="AI270">
            <v>0</v>
          </cell>
          <cell r="AJ270">
            <v>0</v>
          </cell>
          <cell r="AK270">
            <v>0</v>
          </cell>
        </row>
        <row r="271">
          <cell r="AB271" t="str">
            <v>ES039PP Mortgage</v>
          </cell>
          <cell r="AC271" t="str">
            <v>ES039</v>
          </cell>
          <cell r="AE271">
            <v>40</v>
          </cell>
          <cell r="AF271">
            <v>127.18013696973074</v>
          </cell>
          <cell r="AG271">
            <v>175.45821249765237</v>
          </cell>
          <cell r="AH271">
            <v>197.313165</v>
          </cell>
          <cell r="AI271">
            <v>210.48657300000002</v>
          </cell>
          <cell r="AJ271">
            <v>164.37964500000001</v>
          </cell>
          <cell r="AK271">
            <v>222.013305</v>
          </cell>
        </row>
        <row r="272">
          <cell r="AB272" t="str">
            <v>ES039PP Distribution</v>
          </cell>
          <cell r="AC272" t="str">
            <v>ES039</v>
          </cell>
          <cell r="AE272">
            <v>0</v>
          </cell>
          <cell r="AF272">
            <v>0</v>
          </cell>
          <cell r="AG272">
            <v>0</v>
          </cell>
          <cell r="AH272">
            <v>0</v>
          </cell>
          <cell r="AI272">
            <v>0</v>
          </cell>
          <cell r="AJ272">
            <v>0</v>
          </cell>
          <cell r="AK272">
            <v>0</v>
          </cell>
        </row>
        <row r="273">
          <cell r="AB273" t="str">
            <v>ES039PP Credit card</v>
          </cell>
          <cell r="AC273" t="str">
            <v>ES039</v>
          </cell>
          <cell r="AE273">
            <v>0</v>
          </cell>
          <cell r="AF273">
            <v>0</v>
          </cell>
          <cell r="AG273">
            <v>0</v>
          </cell>
          <cell r="AH273">
            <v>0</v>
          </cell>
          <cell r="AI273">
            <v>0</v>
          </cell>
          <cell r="AJ273">
            <v>0</v>
          </cell>
          <cell r="AK273">
            <v>0</v>
          </cell>
        </row>
        <row r="274">
          <cell r="AB274" t="str">
            <v>ES039PP auto loan</v>
          </cell>
          <cell r="AC274" t="str">
            <v>ES039</v>
          </cell>
          <cell r="AE274">
            <v>0</v>
          </cell>
          <cell r="AF274">
            <v>0</v>
          </cell>
          <cell r="AG274">
            <v>0</v>
          </cell>
          <cell r="AH274">
            <v>0</v>
          </cell>
          <cell r="AI274">
            <v>0</v>
          </cell>
          <cell r="AJ274">
            <v>0</v>
          </cell>
          <cell r="AK274">
            <v>0</v>
          </cell>
        </row>
        <row r="275">
          <cell r="AB275" t="str">
            <v>ES061SP personal loan</v>
          </cell>
          <cell r="AC275" t="str">
            <v>ES061</v>
          </cell>
          <cell r="AE275">
            <v>161.82327000000001</v>
          </cell>
          <cell r="AF275">
            <v>860</v>
          </cell>
          <cell r="AG275">
            <v>1040</v>
          </cell>
          <cell r="AH275">
            <v>190</v>
          </cell>
          <cell r="AI275">
            <v>240</v>
          </cell>
          <cell r="AJ275">
            <v>250</v>
          </cell>
          <cell r="AK275">
            <v>320</v>
          </cell>
        </row>
        <row r="276">
          <cell r="AB276" t="str">
            <v>ES061SP Mortgage</v>
          </cell>
          <cell r="AC276" t="str">
            <v>ES061</v>
          </cell>
          <cell r="AE276">
            <v>0</v>
          </cell>
          <cell r="AF276">
            <v>0</v>
          </cell>
          <cell r="AG276">
            <v>0</v>
          </cell>
          <cell r="AH276">
            <v>0</v>
          </cell>
          <cell r="AI276">
            <v>0</v>
          </cell>
          <cell r="AJ276">
            <v>0</v>
          </cell>
          <cell r="AK276">
            <v>0</v>
          </cell>
        </row>
        <row r="277">
          <cell r="AB277" t="str">
            <v>ES061SP Distribution</v>
          </cell>
          <cell r="AC277" t="str">
            <v>ES061</v>
          </cell>
          <cell r="AE277">
            <v>0</v>
          </cell>
          <cell r="AF277">
            <v>0</v>
          </cell>
          <cell r="AG277">
            <v>0</v>
          </cell>
          <cell r="AH277">
            <v>0</v>
          </cell>
          <cell r="AI277">
            <v>0</v>
          </cell>
          <cell r="AJ277">
            <v>0</v>
          </cell>
          <cell r="AK277">
            <v>0</v>
          </cell>
        </row>
        <row r="278">
          <cell r="AB278" t="str">
            <v>ES061SP Credit card</v>
          </cell>
          <cell r="AC278" t="str">
            <v>ES061</v>
          </cell>
          <cell r="AE278">
            <v>0</v>
          </cell>
          <cell r="AF278">
            <v>0</v>
          </cell>
          <cell r="AG278">
            <v>0</v>
          </cell>
          <cell r="AH278">
            <v>0</v>
          </cell>
          <cell r="AI278">
            <v>0</v>
          </cell>
          <cell r="AJ278">
            <v>0</v>
          </cell>
          <cell r="AK278">
            <v>0</v>
          </cell>
        </row>
        <row r="279">
          <cell r="AB279" t="str">
            <v>ES061SP auto loan</v>
          </cell>
          <cell r="AC279" t="str">
            <v>ES061</v>
          </cell>
          <cell r="AE279">
            <v>0</v>
          </cell>
          <cell r="AF279">
            <v>0</v>
          </cell>
          <cell r="AG279">
            <v>0</v>
          </cell>
          <cell r="AH279">
            <v>0</v>
          </cell>
          <cell r="AI279">
            <v>0</v>
          </cell>
          <cell r="AJ279">
            <v>0</v>
          </cell>
          <cell r="AK279">
            <v>0</v>
          </cell>
        </row>
        <row r="280">
          <cell r="AB280" t="str">
            <v>ES061PP personal loan</v>
          </cell>
          <cell r="AC280" t="str">
            <v>ES061</v>
          </cell>
          <cell r="AE280">
            <v>0</v>
          </cell>
          <cell r="AF280">
            <v>0</v>
          </cell>
          <cell r="AG280">
            <v>0</v>
          </cell>
          <cell r="AH280">
            <v>0</v>
          </cell>
          <cell r="AI280">
            <v>0</v>
          </cell>
          <cell r="AJ280">
            <v>0</v>
          </cell>
          <cell r="AK280">
            <v>0</v>
          </cell>
        </row>
        <row r="281">
          <cell r="AB281" t="str">
            <v>ES061PP Mortgage</v>
          </cell>
          <cell r="AC281" t="str">
            <v>ES061</v>
          </cell>
          <cell r="AE281">
            <v>0</v>
          </cell>
          <cell r="AF281">
            <v>0</v>
          </cell>
          <cell r="AG281">
            <v>0</v>
          </cell>
          <cell r="AH281">
            <v>0</v>
          </cell>
          <cell r="AI281">
            <v>0</v>
          </cell>
          <cell r="AJ281">
            <v>0</v>
          </cell>
          <cell r="AK281">
            <v>0</v>
          </cell>
        </row>
        <row r="282">
          <cell r="AB282" t="str">
            <v>ES061PP Distribution</v>
          </cell>
          <cell r="AC282" t="str">
            <v>ES061</v>
          </cell>
          <cell r="AE282">
            <v>0</v>
          </cell>
          <cell r="AF282">
            <v>0</v>
          </cell>
          <cell r="AG282">
            <v>0</v>
          </cell>
          <cell r="AH282">
            <v>0</v>
          </cell>
          <cell r="AI282">
            <v>0</v>
          </cell>
          <cell r="AJ282">
            <v>0</v>
          </cell>
          <cell r="AK282">
            <v>0</v>
          </cell>
        </row>
        <row r="283">
          <cell r="AB283" t="str">
            <v>ES061PP Credit card</v>
          </cell>
          <cell r="AC283" t="str">
            <v>ES061</v>
          </cell>
          <cell r="AE283">
            <v>0</v>
          </cell>
          <cell r="AF283">
            <v>0</v>
          </cell>
          <cell r="AG283">
            <v>0</v>
          </cell>
          <cell r="AH283">
            <v>0</v>
          </cell>
          <cell r="AI283">
            <v>0</v>
          </cell>
          <cell r="AJ283">
            <v>0</v>
          </cell>
          <cell r="AK283">
            <v>0</v>
          </cell>
        </row>
        <row r="284">
          <cell r="AB284" t="str">
            <v>ES061PP auto loan</v>
          </cell>
          <cell r="AC284" t="str">
            <v>ES061</v>
          </cell>
          <cell r="AE284">
            <v>0</v>
          </cell>
          <cell r="AF284">
            <v>0</v>
          </cell>
          <cell r="AG284">
            <v>0</v>
          </cell>
          <cell r="AH284">
            <v>0</v>
          </cell>
          <cell r="AI284">
            <v>0</v>
          </cell>
          <cell r="AJ284">
            <v>0</v>
          </cell>
          <cell r="AK284">
            <v>0</v>
          </cell>
        </row>
        <row r="285">
          <cell r="AB285" t="str">
            <v>ES062SP personal loan</v>
          </cell>
          <cell r="AC285" t="str">
            <v>ES062</v>
          </cell>
          <cell r="AE285">
            <v>0</v>
          </cell>
          <cell r="AF285">
            <v>0</v>
          </cell>
          <cell r="AG285">
            <v>18.75</v>
          </cell>
          <cell r="AH285">
            <v>18.75</v>
          </cell>
          <cell r="AI285">
            <v>18.75</v>
          </cell>
          <cell r="AJ285">
            <v>18.75</v>
          </cell>
          <cell r="AK285">
            <v>18.75</v>
          </cell>
        </row>
        <row r="286">
          <cell r="AB286" t="str">
            <v>ES062SP Mortgage</v>
          </cell>
          <cell r="AC286" t="str">
            <v>ES062</v>
          </cell>
          <cell r="AE286">
            <v>0</v>
          </cell>
          <cell r="AF286">
            <v>0</v>
          </cell>
          <cell r="AG286">
            <v>18.75</v>
          </cell>
          <cell r="AH286">
            <v>18.75</v>
          </cell>
          <cell r="AI286">
            <v>18.75</v>
          </cell>
          <cell r="AJ286">
            <v>18.75</v>
          </cell>
          <cell r="AK286">
            <v>18.75</v>
          </cell>
        </row>
        <row r="287">
          <cell r="AB287" t="str">
            <v>ES062SP Distribution</v>
          </cell>
          <cell r="AC287" t="str">
            <v>ES062</v>
          </cell>
          <cell r="AE287">
            <v>0</v>
          </cell>
          <cell r="AF287">
            <v>0</v>
          </cell>
          <cell r="AG287">
            <v>0</v>
          </cell>
          <cell r="AH287">
            <v>0</v>
          </cell>
          <cell r="AI287">
            <v>0</v>
          </cell>
          <cell r="AJ287">
            <v>0</v>
          </cell>
          <cell r="AK287">
            <v>0</v>
          </cell>
        </row>
        <row r="288">
          <cell r="AB288" t="str">
            <v>ES062SP Credit card</v>
          </cell>
          <cell r="AC288" t="str">
            <v>ES062</v>
          </cell>
          <cell r="AE288">
            <v>0</v>
          </cell>
          <cell r="AF288">
            <v>0</v>
          </cell>
          <cell r="AG288">
            <v>0</v>
          </cell>
          <cell r="AH288">
            <v>0</v>
          </cell>
          <cell r="AI288">
            <v>0</v>
          </cell>
          <cell r="AJ288">
            <v>0</v>
          </cell>
          <cell r="AK288">
            <v>0</v>
          </cell>
        </row>
        <row r="289">
          <cell r="AB289" t="str">
            <v>ES062SP auto loan</v>
          </cell>
          <cell r="AC289" t="str">
            <v>ES062</v>
          </cell>
          <cell r="AE289">
            <v>0</v>
          </cell>
          <cell r="AF289">
            <v>0</v>
          </cell>
          <cell r="AG289">
            <v>0</v>
          </cell>
          <cell r="AH289">
            <v>0</v>
          </cell>
          <cell r="AI289">
            <v>0</v>
          </cell>
          <cell r="AJ289">
            <v>0</v>
          </cell>
          <cell r="AK289">
            <v>0</v>
          </cell>
        </row>
        <row r="290">
          <cell r="AB290" t="str">
            <v>ES062PP personal loan</v>
          </cell>
          <cell r="AC290" t="str">
            <v>ES062</v>
          </cell>
          <cell r="AE290">
            <v>0</v>
          </cell>
          <cell r="AF290">
            <v>0</v>
          </cell>
          <cell r="AG290">
            <v>0</v>
          </cell>
          <cell r="AH290">
            <v>0</v>
          </cell>
          <cell r="AI290">
            <v>0</v>
          </cell>
          <cell r="AJ290">
            <v>0</v>
          </cell>
          <cell r="AK290">
            <v>0</v>
          </cell>
        </row>
        <row r="291">
          <cell r="AB291" t="str">
            <v>ES062PP Mortgage</v>
          </cell>
          <cell r="AC291" t="str">
            <v>ES062</v>
          </cell>
          <cell r="AE291">
            <v>0</v>
          </cell>
          <cell r="AF291">
            <v>0</v>
          </cell>
          <cell r="AG291">
            <v>0</v>
          </cell>
          <cell r="AH291">
            <v>0</v>
          </cell>
          <cell r="AI291">
            <v>0</v>
          </cell>
          <cell r="AJ291">
            <v>0</v>
          </cell>
          <cell r="AK291">
            <v>0</v>
          </cell>
        </row>
        <row r="292">
          <cell r="AB292" t="str">
            <v>ES062PP Distribution</v>
          </cell>
          <cell r="AC292" t="str">
            <v>ES062</v>
          </cell>
          <cell r="AE292">
            <v>0</v>
          </cell>
          <cell r="AF292">
            <v>0</v>
          </cell>
          <cell r="AG292">
            <v>0</v>
          </cell>
          <cell r="AH292">
            <v>0</v>
          </cell>
          <cell r="AI292">
            <v>0</v>
          </cell>
          <cell r="AJ292">
            <v>0</v>
          </cell>
          <cell r="AK292">
            <v>0</v>
          </cell>
        </row>
        <row r="293">
          <cell r="AB293" t="str">
            <v>ES062PP Credit card</v>
          </cell>
          <cell r="AC293" t="str">
            <v>ES062</v>
          </cell>
          <cell r="AE293">
            <v>0</v>
          </cell>
          <cell r="AF293">
            <v>0</v>
          </cell>
          <cell r="AG293">
            <v>0</v>
          </cell>
          <cell r="AH293">
            <v>0</v>
          </cell>
          <cell r="AI293">
            <v>0</v>
          </cell>
          <cell r="AJ293">
            <v>0</v>
          </cell>
          <cell r="AK293">
            <v>0</v>
          </cell>
        </row>
        <row r="294">
          <cell r="AB294" t="str">
            <v>ES062PP auto loan</v>
          </cell>
          <cell r="AC294" t="str">
            <v>ES062</v>
          </cell>
          <cell r="AE294">
            <v>0</v>
          </cell>
          <cell r="AF294">
            <v>0</v>
          </cell>
          <cell r="AG294">
            <v>0</v>
          </cell>
          <cell r="AH294">
            <v>0</v>
          </cell>
          <cell r="AI294">
            <v>0</v>
          </cell>
          <cell r="AJ294">
            <v>0</v>
          </cell>
          <cell r="AK294">
            <v>0</v>
          </cell>
        </row>
        <row r="295">
          <cell r="AB295" t="str">
            <v>ES050SP personal loan</v>
          </cell>
          <cell r="AC295" t="str">
            <v>ES050</v>
          </cell>
          <cell r="AE295">
            <v>23.4</v>
          </cell>
          <cell r="AF295">
            <v>48.03</v>
          </cell>
          <cell r="AG295">
            <v>51.34</v>
          </cell>
          <cell r="AH295">
            <v>120</v>
          </cell>
          <cell r="AI295">
            <v>120</v>
          </cell>
          <cell r="AJ295">
            <v>120</v>
          </cell>
          <cell r="AK295">
            <v>120</v>
          </cell>
        </row>
        <row r="296">
          <cell r="AB296" t="str">
            <v>ES050SP Mortgage</v>
          </cell>
          <cell r="AC296" t="str">
            <v>ES050</v>
          </cell>
          <cell r="AE296">
            <v>0</v>
          </cell>
          <cell r="AF296">
            <v>0</v>
          </cell>
          <cell r="AG296">
            <v>0</v>
          </cell>
          <cell r="AH296">
            <v>0</v>
          </cell>
          <cell r="AI296">
            <v>0</v>
          </cell>
          <cell r="AJ296">
            <v>0</v>
          </cell>
          <cell r="AK296">
            <v>0</v>
          </cell>
        </row>
        <row r="297">
          <cell r="AB297" t="str">
            <v>ES050SP Distribution</v>
          </cell>
          <cell r="AC297" t="str">
            <v>ES050</v>
          </cell>
          <cell r="AE297">
            <v>0</v>
          </cell>
          <cell r="AF297">
            <v>0</v>
          </cell>
          <cell r="AG297">
            <v>0</v>
          </cell>
          <cell r="AH297">
            <v>0</v>
          </cell>
          <cell r="AI297">
            <v>0</v>
          </cell>
          <cell r="AJ297">
            <v>0</v>
          </cell>
          <cell r="AK297">
            <v>0</v>
          </cell>
        </row>
        <row r="298">
          <cell r="AB298" t="str">
            <v>ES050SP Credit card</v>
          </cell>
          <cell r="AC298" t="str">
            <v>ES050</v>
          </cell>
          <cell r="AE298">
            <v>0</v>
          </cell>
          <cell r="AF298">
            <v>0</v>
          </cell>
          <cell r="AG298">
            <v>0</v>
          </cell>
          <cell r="AH298">
            <v>0</v>
          </cell>
          <cell r="AI298">
            <v>0</v>
          </cell>
          <cell r="AJ298">
            <v>0</v>
          </cell>
          <cell r="AK298">
            <v>0</v>
          </cell>
        </row>
        <row r="299">
          <cell r="AB299" t="str">
            <v>ES050SP auto loan</v>
          </cell>
          <cell r="AC299" t="str">
            <v>ES050</v>
          </cell>
          <cell r="AE299">
            <v>0</v>
          </cell>
          <cell r="AF299">
            <v>0</v>
          </cell>
          <cell r="AG299">
            <v>0</v>
          </cell>
          <cell r="AH299">
            <v>0</v>
          </cell>
          <cell r="AI299">
            <v>0</v>
          </cell>
          <cell r="AJ299">
            <v>0</v>
          </cell>
          <cell r="AK299">
            <v>0</v>
          </cell>
        </row>
        <row r="300">
          <cell r="AB300" t="str">
            <v>ES050PP personal loan</v>
          </cell>
          <cell r="AC300" t="str">
            <v>ES050</v>
          </cell>
          <cell r="AE300">
            <v>0</v>
          </cell>
          <cell r="AF300">
            <v>0</v>
          </cell>
          <cell r="AG300">
            <v>0</v>
          </cell>
          <cell r="AH300">
            <v>0</v>
          </cell>
          <cell r="AI300">
            <v>0</v>
          </cell>
          <cell r="AJ300">
            <v>0</v>
          </cell>
          <cell r="AK300">
            <v>0</v>
          </cell>
        </row>
        <row r="301">
          <cell r="AB301" t="str">
            <v>ES050PP Mortgage</v>
          </cell>
          <cell r="AC301" t="str">
            <v>ES050</v>
          </cell>
          <cell r="AE301">
            <v>0</v>
          </cell>
          <cell r="AF301">
            <v>0</v>
          </cell>
          <cell r="AG301">
            <v>0</v>
          </cell>
          <cell r="AH301">
            <v>0</v>
          </cell>
          <cell r="AI301">
            <v>0</v>
          </cell>
          <cell r="AJ301">
            <v>0</v>
          </cell>
          <cell r="AK301">
            <v>0</v>
          </cell>
        </row>
        <row r="302">
          <cell r="AB302" t="str">
            <v>ES050PP Distribution</v>
          </cell>
          <cell r="AC302" t="str">
            <v>ES050</v>
          </cell>
          <cell r="AE302">
            <v>0</v>
          </cell>
          <cell r="AF302">
            <v>0</v>
          </cell>
          <cell r="AG302">
            <v>0</v>
          </cell>
          <cell r="AH302">
            <v>0</v>
          </cell>
          <cell r="AI302">
            <v>0</v>
          </cell>
          <cell r="AJ302">
            <v>0</v>
          </cell>
          <cell r="AK302">
            <v>0</v>
          </cell>
        </row>
        <row r="303">
          <cell r="AB303" t="str">
            <v>ES050PP Credit card</v>
          </cell>
          <cell r="AC303" t="str">
            <v>ES050</v>
          </cell>
          <cell r="AE303">
            <v>0</v>
          </cell>
          <cell r="AF303">
            <v>0</v>
          </cell>
          <cell r="AG303">
            <v>0</v>
          </cell>
          <cell r="AH303">
            <v>0</v>
          </cell>
          <cell r="AI303">
            <v>0</v>
          </cell>
          <cell r="AJ303">
            <v>0</v>
          </cell>
          <cell r="AK303">
            <v>0</v>
          </cell>
        </row>
        <row r="304">
          <cell r="AB304" t="str">
            <v>ES050PP auto loan</v>
          </cell>
          <cell r="AC304" t="str">
            <v>ES050</v>
          </cell>
          <cell r="AE304">
            <v>0</v>
          </cell>
          <cell r="AF304">
            <v>0</v>
          </cell>
          <cell r="AG304">
            <v>0</v>
          </cell>
          <cell r="AH304">
            <v>0</v>
          </cell>
          <cell r="AI304">
            <v>0</v>
          </cell>
          <cell r="AJ304">
            <v>0</v>
          </cell>
          <cell r="AK304">
            <v>0</v>
          </cell>
        </row>
        <row r="305">
          <cell r="AB305" t="str">
            <v>ES019SP personal loan</v>
          </cell>
          <cell r="AC305" t="str">
            <v>ES019</v>
          </cell>
          <cell r="AE305">
            <v>0</v>
          </cell>
          <cell r="AF305">
            <v>0</v>
          </cell>
          <cell r="AG305">
            <v>0</v>
          </cell>
          <cell r="AH305">
            <v>0</v>
          </cell>
          <cell r="AI305">
            <v>0</v>
          </cell>
          <cell r="AJ305">
            <v>0</v>
          </cell>
          <cell r="AK305">
            <v>0</v>
          </cell>
        </row>
        <row r="306">
          <cell r="AB306" t="str">
            <v>ES019SP Mortgage</v>
          </cell>
          <cell r="AC306" t="str">
            <v>ES019</v>
          </cell>
          <cell r="AE306">
            <v>0</v>
          </cell>
          <cell r="AF306">
            <v>0</v>
          </cell>
          <cell r="AG306">
            <v>0</v>
          </cell>
          <cell r="AH306">
            <v>0</v>
          </cell>
          <cell r="AI306">
            <v>0</v>
          </cell>
          <cell r="AJ306">
            <v>0</v>
          </cell>
          <cell r="AK306">
            <v>0</v>
          </cell>
        </row>
        <row r="307">
          <cell r="AB307" t="str">
            <v>ES019SP Distribution</v>
          </cell>
          <cell r="AC307" t="str">
            <v>ES019</v>
          </cell>
          <cell r="AE307">
            <v>0</v>
          </cell>
          <cell r="AF307">
            <v>0</v>
          </cell>
          <cell r="AG307">
            <v>0</v>
          </cell>
          <cell r="AH307">
            <v>0</v>
          </cell>
          <cell r="AI307">
            <v>0</v>
          </cell>
          <cell r="AJ307">
            <v>0</v>
          </cell>
          <cell r="AK307">
            <v>0</v>
          </cell>
        </row>
        <row r="308">
          <cell r="AB308" t="str">
            <v>ES019SP Credit card</v>
          </cell>
          <cell r="AC308" t="str">
            <v>ES019</v>
          </cell>
          <cell r="AE308">
            <v>0</v>
          </cell>
          <cell r="AF308">
            <v>0</v>
          </cell>
          <cell r="AG308">
            <v>0</v>
          </cell>
          <cell r="AH308">
            <v>0</v>
          </cell>
          <cell r="AI308">
            <v>0</v>
          </cell>
          <cell r="AJ308">
            <v>0</v>
          </cell>
          <cell r="AK308">
            <v>0</v>
          </cell>
        </row>
        <row r="309">
          <cell r="AB309" t="str">
            <v>ES019SP auto loan</v>
          </cell>
          <cell r="AC309" t="str">
            <v>ES019</v>
          </cell>
          <cell r="AE309">
            <v>0</v>
          </cell>
          <cell r="AF309">
            <v>0</v>
          </cell>
          <cell r="AG309">
            <v>0</v>
          </cell>
          <cell r="AH309">
            <v>432</v>
          </cell>
          <cell r="AI309">
            <v>432</v>
          </cell>
          <cell r="AJ309">
            <v>432</v>
          </cell>
          <cell r="AK309">
            <v>288</v>
          </cell>
        </row>
        <row r="310">
          <cell r="AB310" t="str">
            <v>ES019PP personal loan</v>
          </cell>
          <cell r="AC310" t="str">
            <v>ES019</v>
          </cell>
          <cell r="AE310">
            <v>0</v>
          </cell>
          <cell r="AF310">
            <v>0</v>
          </cell>
          <cell r="AG310">
            <v>0</v>
          </cell>
          <cell r="AH310">
            <v>0</v>
          </cell>
          <cell r="AI310">
            <v>0</v>
          </cell>
          <cell r="AJ310">
            <v>0</v>
          </cell>
          <cell r="AK310">
            <v>0</v>
          </cell>
        </row>
        <row r="311">
          <cell r="AB311" t="str">
            <v>ES019PP Mortgage</v>
          </cell>
          <cell r="AC311" t="str">
            <v>ES019</v>
          </cell>
          <cell r="AE311">
            <v>0</v>
          </cell>
          <cell r="AF311">
            <v>0</v>
          </cell>
          <cell r="AG311">
            <v>0</v>
          </cell>
          <cell r="AH311">
            <v>0</v>
          </cell>
          <cell r="AI311">
            <v>0</v>
          </cell>
          <cell r="AJ311">
            <v>0</v>
          </cell>
          <cell r="AK311">
            <v>0</v>
          </cell>
        </row>
        <row r="312">
          <cell r="AB312" t="str">
            <v>ES019PP Distribution</v>
          </cell>
          <cell r="AC312" t="str">
            <v>ES019</v>
          </cell>
          <cell r="AE312">
            <v>0</v>
          </cell>
          <cell r="AF312">
            <v>0</v>
          </cell>
          <cell r="AG312">
            <v>0</v>
          </cell>
          <cell r="AH312">
            <v>0</v>
          </cell>
          <cell r="AI312">
            <v>0</v>
          </cell>
          <cell r="AJ312">
            <v>0</v>
          </cell>
          <cell r="AK312">
            <v>0</v>
          </cell>
        </row>
        <row r="313">
          <cell r="AB313" t="str">
            <v>ES019PP Credit card</v>
          </cell>
          <cell r="AC313" t="str">
            <v>ES019</v>
          </cell>
          <cell r="AE313">
            <v>0</v>
          </cell>
          <cell r="AF313">
            <v>0</v>
          </cell>
          <cell r="AG313">
            <v>0</v>
          </cell>
          <cell r="AH313">
            <v>0</v>
          </cell>
          <cell r="AI313">
            <v>0</v>
          </cell>
          <cell r="AJ313">
            <v>0</v>
          </cell>
          <cell r="AK313">
            <v>0</v>
          </cell>
        </row>
        <row r="314">
          <cell r="AB314" t="str">
            <v>ES019PP auto loan</v>
          </cell>
          <cell r="AC314" t="str">
            <v>ES019</v>
          </cell>
          <cell r="AE314">
            <v>0</v>
          </cell>
          <cell r="AF314">
            <v>0</v>
          </cell>
          <cell r="AG314">
            <v>0</v>
          </cell>
          <cell r="AH314">
            <v>0</v>
          </cell>
          <cell r="AI314">
            <v>0</v>
          </cell>
          <cell r="AJ314">
            <v>0</v>
          </cell>
          <cell r="AK314">
            <v>0</v>
          </cell>
        </row>
        <row r="315">
          <cell r="AB315" t="str">
            <v>ES058SP personal loan</v>
          </cell>
          <cell r="AC315" t="str">
            <v>ES058</v>
          </cell>
          <cell r="AE315">
            <v>0</v>
          </cell>
          <cell r="AF315">
            <v>0</v>
          </cell>
          <cell r="AG315">
            <v>0</v>
          </cell>
          <cell r="AH315">
            <v>0</v>
          </cell>
          <cell r="AI315">
            <v>0</v>
          </cell>
          <cell r="AJ315">
            <v>0</v>
          </cell>
          <cell r="AK315">
            <v>0</v>
          </cell>
        </row>
        <row r="316">
          <cell r="AB316" t="str">
            <v>ES058SP Mortgage</v>
          </cell>
          <cell r="AC316" t="str">
            <v>ES058</v>
          </cell>
          <cell r="AE316">
            <v>0</v>
          </cell>
          <cell r="AF316">
            <v>0</v>
          </cell>
          <cell r="AG316">
            <v>0</v>
          </cell>
          <cell r="AH316">
            <v>0</v>
          </cell>
          <cell r="AI316">
            <v>0</v>
          </cell>
          <cell r="AJ316">
            <v>0</v>
          </cell>
          <cell r="AK316">
            <v>0</v>
          </cell>
        </row>
        <row r="317">
          <cell r="AB317" t="str">
            <v>ES058SP Distribution</v>
          </cell>
          <cell r="AC317" t="str">
            <v>ES058</v>
          </cell>
          <cell r="AE317">
            <v>0</v>
          </cell>
          <cell r="AF317">
            <v>0</v>
          </cell>
          <cell r="AG317">
            <v>0</v>
          </cell>
          <cell r="AH317">
            <v>0</v>
          </cell>
          <cell r="AI317">
            <v>0</v>
          </cell>
          <cell r="AJ317">
            <v>0</v>
          </cell>
          <cell r="AK317">
            <v>0</v>
          </cell>
        </row>
        <row r="318">
          <cell r="AB318" t="str">
            <v>ES058SP Credit card</v>
          </cell>
          <cell r="AC318" t="str">
            <v>ES058</v>
          </cell>
          <cell r="AE318">
            <v>0</v>
          </cell>
          <cell r="AF318">
            <v>0</v>
          </cell>
          <cell r="AG318">
            <v>0</v>
          </cell>
          <cell r="AH318">
            <v>0</v>
          </cell>
          <cell r="AI318">
            <v>0</v>
          </cell>
          <cell r="AJ318">
            <v>0</v>
          </cell>
          <cell r="AK318">
            <v>0</v>
          </cell>
        </row>
        <row r="319">
          <cell r="AB319" t="str">
            <v>ES058SP auto loan</v>
          </cell>
          <cell r="AC319" t="str">
            <v>ES058</v>
          </cell>
          <cell r="AE319">
            <v>60.51</v>
          </cell>
          <cell r="AF319">
            <v>150</v>
          </cell>
          <cell r="AG319">
            <v>180</v>
          </cell>
          <cell r="AH319">
            <v>292.5</v>
          </cell>
          <cell r="AI319">
            <v>322.5</v>
          </cell>
          <cell r="AJ319">
            <v>390</v>
          </cell>
          <cell r="AK319">
            <v>495</v>
          </cell>
        </row>
        <row r="320">
          <cell r="AB320" t="str">
            <v>ES058PP personal loan</v>
          </cell>
          <cell r="AC320" t="str">
            <v>ES058</v>
          </cell>
          <cell r="AE320">
            <v>0</v>
          </cell>
          <cell r="AF320">
            <v>0</v>
          </cell>
          <cell r="AG320">
            <v>0</v>
          </cell>
          <cell r="AH320">
            <v>0</v>
          </cell>
          <cell r="AI320">
            <v>0</v>
          </cell>
          <cell r="AJ320">
            <v>0</v>
          </cell>
          <cell r="AK320">
            <v>0</v>
          </cell>
        </row>
        <row r="321">
          <cell r="AB321" t="str">
            <v>ES058PP Mortgage</v>
          </cell>
          <cell r="AC321" t="str">
            <v>ES058</v>
          </cell>
          <cell r="AE321">
            <v>0</v>
          </cell>
          <cell r="AF321">
            <v>0</v>
          </cell>
          <cell r="AG321">
            <v>0</v>
          </cell>
          <cell r="AH321">
            <v>0</v>
          </cell>
          <cell r="AI321">
            <v>0</v>
          </cell>
          <cell r="AJ321">
            <v>0</v>
          </cell>
          <cell r="AK321">
            <v>0</v>
          </cell>
        </row>
        <row r="322">
          <cell r="AB322" t="str">
            <v>ES058PP Distribution</v>
          </cell>
          <cell r="AC322" t="str">
            <v>ES058</v>
          </cell>
          <cell r="AE322">
            <v>0</v>
          </cell>
          <cell r="AF322">
            <v>0</v>
          </cell>
          <cell r="AG322">
            <v>0</v>
          </cell>
          <cell r="AH322">
            <v>0</v>
          </cell>
          <cell r="AI322">
            <v>0</v>
          </cell>
          <cell r="AJ322">
            <v>0</v>
          </cell>
          <cell r="AK322">
            <v>0</v>
          </cell>
        </row>
        <row r="323">
          <cell r="AB323" t="str">
            <v>ES058PP Credit card</v>
          </cell>
          <cell r="AC323" t="str">
            <v>ES058</v>
          </cell>
          <cell r="AE323">
            <v>0</v>
          </cell>
          <cell r="AF323">
            <v>0</v>
          </cell>
          <cell r="AG323">
            <v>0</v>
          </cell>
          <cell r="AH323">
            <v>0</v>
          </cell>
          <cell r="AI323">
            <v>0</v>
          </cell>
          <cell r="AJ323">
            <v>0</v>
          </cell>
          <cell r="AK323">
            <v>0</v>
          </cell>
        </row>
        <row r="324">
          <cell r="AB324" t="str">
            <v>ES058PP auto loan</v>
          </cell>
          <cell r="AC324" t="str">
            <v>ES058</v>
          </cell>
          <cell r="AE324">
            <v>0</v>
          </cell>
          <cell r="AF324">
            <v>0</v>
          </cell>
          <cell r="AG324">
            <v>0</v>
          </cell>
          <cell r="AH324">
            <v>0</v>
          </cell>
          <cell r="AI324">
            <v>0</v>
          </cell>
          <cell r="AJ324">
            <v>0</v>
          </cell>
          <cell r="AK324">
            <v>0</v>
          </cell>
        </row>
        <row r="325">
          <cell r="AB325" t="str">
            <v>ES060SP personal loan</v>
          </cell>
          <cell r="AC325" t="str">
            <v>ES060</v>
          </cell>
          <cell r="AE325">
            <v>0</v>
          </cell>
          <cell r="AF325">
            <v>0</v>
          </cell>
          <cell r="AG325">
            <v>0</v>
          </cell>
          <cell r="AH325">
            <v>0</v>
          </cell>
          <cell r="AI325">
            <v>0</v>
          </cell>
          <cell r="AJ325">
            <v>0</v>
          </cell>
          <cell r="AK325">
            <v>0</v>
          </cell>
        </row>
        <row r="326">
          <cell r="AB326" t="str">
            <v>ES060SP Mortgage</v>
          </cell>
          <cell r="AC326" t="str">
            <v>ES060</v>
          </cell>
          <cell r="AE326">
            <v>0</v>
          </cell>
          <cell r="AF326">
            <v>0</v>
          </cell>
          <cell r="AG326">
            <v>0</v>
          </cell>
          <cell r="AH326">
            <v>0</v>
          </cell>
          <cell r="AI326">
            <v>0</v>
          </cell>
          <cell r="AJ326">
            <v>0</v>
          </cell>
          <cell r="AK326">
            <v>0</v>
          </cell>
        </row>
        <row r="327">
          <cell r="AB327" t="str">
            <v>ES060SP Distribution</v>
          </cell>
          <cell r="AC327" t="str">
            <v>ES060</v>
          </cell>
          <cell r="AE327">
            <v>0</v>
          </cell>
          <cell r="AF327">
            <v>0</v>
          </cell>
          <cell r="AG327">
            <v>0</v>
          </cell>
          <cell r="AH327">
            <v>0</v>
          </cell>
          <cell r="AI327">
            <v>0</v>
          </cell>
          <cell r="AJ327">
            <v>0</v>
          </cell>
          <cell r="AK327">
            <v>0</v>
          </cell>
        </row>
        <row r="328">
          <cell r="AB328" t="str">
            <v>ES060SP Credit card</v>
          </cell>
          <cell r="AC328" t="str">
            <v>ES060</v>
          </cell>
          <cell r="AE328">
            <v>0</v>
          </cell>
          <cell r="AF328">
            <v>0</v>
          </cell>
          <cell r="AG328">
            <v>0</v>
          </cell>
          <cell r="AH328">
            <v>0</v>
          </cell>
          <cell r="AI328">
            <v>0</v>
          </cell>
          <cell r="AJ328">
            <v>0</v>
          </cell>
          <cell r="AK328">
            <v>0</v>
          </cell>
        </row>
        <row r="329">
          <cell r="AB329" t="str">
            <v>ES060SP auto loan</v>
          </cell>
          <cell r="AC329" t="str">
            <v>ES060</v>
          </cell>
          <cell r="AE329">
            <v>0</v>
          </cell>
          <cell r="AF329">
            <v>0</v>
          </cell>
          <cell r="AG329">
            <v>0</v>
          </cell>
          <cell r="AH329">
            <v>0</v>
          </cell>
          <cell r="AI329">
            <v>0</v>
          </cell>
          <cell r="AJ329">
            <v>0</v>
          </cell>
          <cell r="AK329">
            <v>0</v>
          </cell>
        </row>
        <row r="330">
          <cell r="AB330" t="str">
            <v>ES060PP personal loan</v>
          </cell>
          <cell r="AC330" t="str">
            <v>ES060</v>
          </cell>
          <cell r="AE330">
            <v>0</v>
          </cell>
          <cell r="AF330">
            <v>0</v>
          </cell>
          <cell r="AG330">
            <v>0</v>
          </cell>
          <cell r="AH330">
            <v>0</v>
          </cell>
          <cell r="AI330">
            <v>0</v>
          </cell>
          <cell r="AJ330">
            <v>0</v>
          </cell>
          <cell r="AK330">
            <v>0</v>
          </cell>
        </row>
        <row r="331">
          <cell r="AB331" t="str">
            <v>ES060PP Mortgage</v>
          </cell>
          <cell r="AC331" t="str">
            <v>ES060</v>
          </cell>
          <cell r="AE331">
            <v>0</v>
          </cell>
          <cell r="AF331">
            <v>0</v>
          </cell>
          <cell r="AG331">
            <v>0</v>
          </cell>
          <cell r="AH331">
            <v>0</v>
          </cell>
          <cell r="AI331">
            <v>0</v>
          </cell>
          <cell r="AJ331">
            <v>0</v>
          </cell>
          <cell r="AK331">
            <v>0</v>
          </cell>
        </row>
        <row r="332">
          <cell r="AB332" t="str">
            <v>ES060PP Distribution</v>
          </cell>
          <cell r="AC332" t="str">
            <v>ES060</v>
          </cell>
          <cell r="AE332">
            <v>0</v>
          </cell>
          <cell r="AF332">
            <v>0</v>
          </cell>
          <cell r="AG332">
            <v>0</v>
          </cell>
          <cell r="AH332">
            <v>0</v>
          </cell>
          <cell r="AI332">
            <v>0</v>
          </cell>
          <cell r="AJ332">
            <v>0</v>
          </cell>
          <cell r="AK332">
            <v>0</v>
          </cell>
        </row>
        <row r="333">
          <cell r="AB333" t="str">
            <v>ES060PP Credit card</v>
          </cell>
          <cell r="AC333" t="str">
            <v>ES060</v>
          </cell>
          <cell r="AE333">
            <v>5</v>
          </cell>
          <cell r="AF333">
            <v>11.548505143720567</v>
          </cell>
          <cell r="AG333">
            <v>17.14448839865798</v>
          </cell>
          <cell r="AH333">
            <v>16.53348511578945</v>
          </cell>
          <cell r="AI333">
            <v>17.216198589473649</v>
          </cell>
          <cell r="AJ333">
            <v>17.898912063157859</v>
          </cell>
          <cell r="AK333">
            <v>18.581625536842068</v>
          </cell>
        </row>
        <row r="334">
          <cell r="AB334" t="str">
            <v>ES060PP auto loan</v>
          </cell>
          <cell r="AC334" t="str">
            <v>ES060</v>
          </cell>
          <cell r="AE334">
            <v>0</v>
          </cell>
          <cell r="AF334">
            <v>0</v>
          </cell>
          <cell r="AG334">
            <v>0</v>
          </cell>
          <cell r="AH334">
            <v>0</v>
          </cell>
          <cell r="AI334">
            <v>0</v>
          </cell>
          <cell r="AJ334">
            <v>0</v>
          </cell>
          <cell r="AK334">
            <v>0</v>
          </cell>
        </row>
        <row r="335">
          <cell r="AB335" t="str">
            <v>ES021SP personal loan</v>
          </cell>
          <cell r="AC335" t="str">
            <v>ES021</v>
          </cell>
          <cell r="AE335">
            <v>0</v>
          </cell>
          <cell r="AF335">
            <v>0</v>
          </cell>
          <cell r="AG335">
            <v>0</v>
          </cell>
          <cell r="AH335">
            <v>0</v>
          </cell>
          <cell r="AI335">
            <v>0</v>
          </cell>
          <cell r="AJ335">
            <v>0</v>
          </cell>
          <cell r="AK335">
            <v>0</v>
          </cell>
        </row>
        <row r="336">
          <cell r="AB336" t="str">
            <v>ES021SP Mortgage</v>
          </cell>
          <cell r="AC336" t="str">
            <v>ES021</v>
          </cell>
          <cell r="AE336">
            <v>0</v>
          </cell>
          <cell r="AF336">
            <v>0</v>
          </cell>
          <cell r="AG336">
            <v>0</v>
          </cell>
          <cell r="AH336">
            <v>0</v>
          </cell>
          <cell r="AI336">
            <v>0</v>
          </cell>
          <cell r="AJ336">
            <v>0</v>
          </cell>
          <cell r="AK336">
            <v>0</v>
          </cell>
        </row>
        <row r="337">
          <cell r="AB337" t="str">
            <v>ES021SP Distribution</v>
          </cell>
          <cell r="AC337" t="str">
            <v>ES021</v>
          </cell>
          <cell r="AE337">
            <v>0</v>
          </cell>
          <cell r="AF337">
            <v>0</v>
          </cell>
          <cell r="AG337">
            <v>0</v>
          </cell>
          <cell r="AH337">
            <v>0</v>
          </cell>
          <cell r="AI337">
            <v>0</v>
          </cell>
          <cell r="AJ337">
            <v>0</v>
          </cell>
          <cell r="AK337">
            <v>0</v>
          </cell>
        </row>
        <row r="338">
          <cell r="AB338" t="str">
            <v>ES021SP Credit card</v>
          </cell>
          <cell r="AC338" t="str">
            <v>ES021</v>
          </cell>
          <cell r="AE338">
            <v>0</v>
          </cell>
          <cell r="AF338">
            <v>0</v>
          </cell>
          <cell r="AG338">
            <v>0</v>
          </cell>
          <cell r="AH338">
            <v>0</v>
          </cell>
          <cell r="AI338">
            <v>0</v>
          </cell>
          <cell r="AJ338">
            <v>0</v>
          </cell>
          <cell r="AK338">
            <v>0</v>
          </cell>
        </row>
        <row r="339">
          <cell r="AB339" t="str">
            <v>ES021SP auto loan</v>
          </cell>
          <cell r="AC339" t="str">
            <v>ES021</v>
          </cell>
          <cell r="AE339">
            <v>0</v>
          </cell>
          <cell r="AF339">
            <v>0</v>
          </cell>
          <cell r="AG339">
            <v>0</v>
          </cell>
          <cell r="AH339">
            <v>0</v>
          </cell>
          <cell r="AI339">
            <v>0</v>
          </cell>
          <cell r="AJ339">
            <v>0</v>
          </cell>
          <cell r="AK339">
            <v>0</v>
          </cell>
        </row>
        <row r="340">
          <cell r="AB340" t="str">
            <v>ES021PP personal loan</v>
          </cell>
          <cell r="AC340" t="str">
            <v>ES021</v>
          </cell>
          <cell r="AE340">
            <v>0</v>
          </cell>
          <cell r="AF340">
            <v>0</v>
          </cell>
          <cell r="AG340">
            <v>0</v>
          </cell>
          <cell r="AH340">
            <v>0</v>
          </cell>
          <cell r="AI340">
            <v>0</v>
          </cell>
          <cell r="AJ340">
            <v>0</v>
          </cell>
          <cell r="AK340">
            <v>0</v>
          </cell>
        </row>
        <row r="341">
          <cell r="AB341" t="str">
            <v>ES021PP Mortgage</v>
          </cell>
          <cell r="AC341" t="str">
            <v>ES021</v>
          </cell>
          <cell r="AE341">
            <v>0</v>
          </cell>
          <cell r="AF341">
            <v>0</v>
          </cell>
          <cell r="AG341">
            <v>0</v>
          </cell>
          <cell r="AH341">
            <v>106.23505950000001</v>
          </cell>
          <cell r="AI341">
            <v>207.9364894372367</v>
          </cell>
          <cell r="AJ341">
            <v>305.13061774307931</v>
          </cell>
          <cell r="AK341">
            <v>398.01724577448249</v>
          </cell>
        </row>
        <row r="342">
          <cell r="AB342" t="str">
            <v>ES021PP Distribution</v>
          </cell>
          <cell r="AC342" t="str">
            <v>ES021</v>
          </cell>
          <cell r="AE342">
            <v>0</v>
          </cell>
          <cell r="AF342">
            <v>0</v>
          </cell>
          <cell r="AG342">
            <v>0</v>
          </cell>
          <cell r="AH342">
            <v>0</v>
          </cell>
          <cell r="AI342">
            <v>0</v>
          </cell>
          <cell r="AJ342">
            <v>0</v>
          </cell>
          <cell r="AK342">
            <v>0</v>
          </cell>
        </row>
        <row r="343">
          <cell r="AB343" t="str">
            <v>ES021PP Credit card</v>
          </cell>
          <cell r="AC343" t="str">
            <v>ES021</v>
          </cell>
          <cell r="AE343">
            <v>0</v>
          </cell>
          <cell r="AF343">
            <v>0</v>
          </cell>
          <cell r="AG343">
            <v>0</v>
          </cell>
          <cell r="AH343">
            <v>0</v>
          </cell>
          <cell r="AI343">
            <v>0</v>
          </cell>
          <cell r="AJ343">
            <v>0</v>
          </cell>
          <cell r="AK343">
            <v>0</v>
          </cell>
        </row>
        <row r="344">
          <cell r="AB344" t="str">
            <v>ES021PP auto loan</v>
          </cell>
          <cell r="AC344" t="str">
            <v>ES021</v>
          </cell>
          <cell r="AE344">
            <v>0</v>
          </cell>
          <cell r="AF344">
            <v>0</v>
          </cell>
          <cell r="AG344">
            <v>0</v>
          </cell>
          <cell r="AH344">
            <v>0</v>
          </cell>
          <cell r="AI344">
            <v>0</v>
          </cell>
          <cell r="AJ344">
            <v>0</v>
          </cell>
          <cell r="AK344">
            <v>0</v>
          </cell>
        </row>
        <row r="345">
          <cell r="AB345" t="str">
            <v>ES057SP personal loan</v>
          </cell>
          <cell r="AC345" t="str">
            <v>ES057</v>
          </cell>
          <cell r="AE345">
            <v>0</v>
          </cell>
          <cell r="AF345">
            <v>0</v>
          </cell>
          <cell r="AG345">
            <v>0</v>
          </cell>
          <cell r="AH345">
            <v>0</v>
          </cell>
          <cell r="AI345">
            <v>0</v>
          </cell>
          <cell r="AJ345">
            <v>0</v>
          </cell>
          <cell r="AK345">
            <v>0</v>
          </cell>
        </row>
        <row r="346">
          <cell r="AB346" t="str">
            <v>ES057SP Mortgage</v>
          </cell>
          <cell r="AC346" t="str">
            <v>ES057</v>
          </cell>
          <cell r="AE346">
            <v>0</v>
          </cell>
          <cell r="AF346">
            <v>0</v>
          </cell>
          <cell r="AG346">
            <v>0</v>
          </cell>
          <cell r="AH346">
            <v>0</v>
          </cell>
          <cell r="AI346">
            <v>0</v>
          </cell>
          <cell r="AJ346">
            <v>0</v>
          </cell>
          <cell r="AK346">
            <v>0</v>
          </cell>
        </row>
        <row r="347">
          <cell r="AB347" t="str">
            <v>ES057SP Distribution</v>
          </cell>
          <cell r="AC347" t="str">
            <v>ES057</v>
          </cell>
          <cell r="AE347">
            <v>0</v>
          </cell>
          <cell r="AF347">
            <v>0</v>
          </cell>
          <cell r="AG347">
            <v>0</v>
          </cell>
          <cell r="AH347">
            <v>0</v>
          </cell>
          <cell r="AI347">
            <v>0</v>
          </cell>
          <cell r="AJ347">
            <v>0</v>
          </cell>
          <cell r="AK347">
            <v>0</v>
          </cell>
        </row>
        <row r="348">
          <cell r="AB348" t="str">
            <v>ES057SP Credit card</v>
          </cell>
          <cell r="AC348" t="str">
            <v>ES057</v>
          </cell>
          <cell r="AE348">
            <v>0</v>
          </cell>
          <cell r="AF348">
            <v>0</v>
          </cell>
          <cell r="AG348">
            <v>0</v>
          </cell>
          <cell r="AH348">
            <v>0</v>
          </cell>
          <cell r="AI348">
            <v>0</v>
          </cell>
          <cell r="AJ348">
            <v>0</v>
          </cell>
          <cell r="AK348">
            <v>0</v>
          </cell>
        </row>
        <row r="349">
          <cell r="AB349" t="str">
            <v>ES057SP auto loan</v>
          </cell>
          <cell r="AC349" t="str">
            <v>ES057</v>
          </cell>
          <cell r="AE349">
            <v>0</v>
          </cell>
          <cell r="AF349">
            <v>0</v>
          </cell>
          <cell r="AG349">
            <v>0</v>
          </cell>
          <cell r="AH349">
            <v>0</v>
          </cell>
          <cell r="AI349">
            <v>0</v>
          </cell>
          <cell r="AJ349">
            <v>0</v>
          </cell>
          <cell r="AK349">
            <v>0</v>
          </cell>
        </row>
        <row r="350">
          <cell r="AB350" t="str">
            <v>ES057PP personal loan</v>
          </cell>
          <cell r="AC350" t="str">
            <v>ES057</v>
          </cell>
          <cell r="AE350">
            <v>31</v>
          </cell>
          <cell r="AF350">
            <v>114.88</v>
          </cell>
          <cell r="AG350">
            <v>144.53</v>
          </cell>
          <cell r="AH350">
            <v>174.32999999999998</v>
          </cell>
          <cell r="AI350">
            <v>204.13</v>
          </cell>
          <cell r="AJ350">
            <v>233.94</v>
          </cell>
          <cell r="AK350">
            <v>263.74</v>
          </cell>
        </row>
        <row r="351">
          <cell r="AB351" t="str">
            <v>ES057PP Mortgage</v>
          </cell>
          <cell r="AC351" t="str">
            <v>ES057</v>
          </cell>
          <cell r="AE351">
            <v>0</v>
          </cell>
          <cell r="AF351">
            <v>0</v>
          </cell>
          <cell r="AG351">
            <v>0</v>
          </cell>
          <cell r="AH351">
            <v>0</v>
          </cell>
          <cell r="AI351">
            <v>0</v>
          </cell>
          <cell r="AJ351">
            <v>0</v>
          </cell>
          <cell r="AK351">
            <v>0</v>
          </cell>
        </row>
        <row r="352">
          <cell r="AB352" t="str">
            <v>ES057PP Distribution</v>
          </cell>
          <cell r="AC352" t="str">
            <v>ES057</v>
          </cell>
          <cell r="AE352">
            <v>0</v>
          </cell>
          <cell r="AF352">
            <v>0</v>
          </cell>
          <cell r="AG352">
            <v>0</v>
          </cell>
          <cell r="AH352">
            <v>0</v>
          </cell>
          <cell r="AI352">
            <v>0</v>
          </cell>
          <cell r="AJ352">
            <v>0</v>
          </cell>
          <cell r="AK352">
            <v>0</v>
          </cell>
        </row>
        <row r="353">
          <cell r="AB353" t="str">
            <v>ES057PP Credit card</v>
          </cell>
          <cell r="AC353" t="str">
            <v>ES057</v>
          </cell>
          <cell r="AE353">
            <v>0</v>
          </cell>
          <cell r="AF353">
            <v>0</v>
          </cell>
          <cell r="AG353">
            <v>0</v>
          </cell>
          <cell r="AH353">
            <v>0</v>
          </cell>
          <cell r="AI353">
            <v>0</v>
          </cell>
          <cell r="AJ353">
            <v>0</v>
          </cell>
          <cell r="AK353">
            <v>0</v>
          </cell>
        </row>
        <row r="354">
          <cell r="AB354" t="str">
            <v>ES057PP auto loan</v>
          </cell>
          <cell r="AC354" t="str">
            <v>ES057</v>
          </cell>
          <cell r="AE354">
            <v>0</v>
          </cell>
          <cell r="AF354">
            <v>0</v>
          </cell>
          <cell r="AG354">
            <v>0</v>
          </cell>
          <cell r="AH354">
            <v>0</v>
          </cell>
          <cell r="AI354">
            <v>0</v>
          </cell>
          <cell r="AJ354">
            <v>0</v>
          </cell>
          <cell r="AK354">
            <v>0</v>
          </cell>
        </row>
        <row r="355">
          <cell r="AB355" t="str">
            <v>ES022SP personal loan</v>
          </cell>
          <cell r="AC355" t="str">
            <v>ES022</v>
          </cell>
          <cell r="AE355">
            <v>0</v>
          </cell>
          <cell r="AF355">
            <v>0</v>
          </cell>
          <cell r="AG355">
            <v>0</v>
          </cell>
          <cell r="AH355">
            <v>0</v>
          </cell>
          <cell r="AI355">
            <v>0</v>
          </cell>
          <cell r="AJ355">
            <v>0</v>
          </cell>
          <cell r="AK355">
            <v>0</v>
          </cell>
        </row>
        <row r="356">
          <cell r="AB356" t="str">
            <v>ES022SP Mortgage</v>
          </cell>
          <cell r="AC356" t="str">
            <v>ES022</v>
          </cell>
          <cell r="AE356">
            <v>0</v>
          </cell>
          <cell r="AF356">
            <v>0</v>
          </cell>
          <cell r="AG356">
            <v>0</v>
          </cell>
          <cell r="AH356">
            <v>0</v>
          </cell>
          <cell r="AI356">
            <v>0</v>
          </cell>
          <cell r="AJ356">
            <v>0</v>
          </cell>
          <cell r="AK356">
            <v>0</v>
          </cell>
        </row>
        <row r="357">
          <cell r="AB357" t="str">
            <v>ES022SP Distribution</v>
          </cell>
          <cell r="AC357" t="str">
            <v>ES022</v>
          </cell>
          <cell r="AE357">
            <v>0</v>
          </cell>
          <cell r="AF357">
            <v>0</v>
          </cell>
          <cell r="AG357">
            <v>0</v>
          </cell>
          <cell r="AH357">
            <v>0</v>
          </cell>
          <cell r="AI357">
            <v>0</v>
          </cell>
          <cell r="AJ357">
            <v>0</v>
          </cell>
          <cell r="AK357">
            <v>0</v>
          </cell>
        </row>
        <row r="358">
          <cell r="AB358" t="str">
            <v>ES022SP Credit card</v>
          </cell>
          <cell r="AC358" t="str">
            <v>ES022</v>
          </cell>
          <cell r="AE358">
            <v>0</v>
          </cell>
          <cell r="AF358">
            <v>0</v>
          </cell>
          <cell r="AG358">
            <v>0</v>
          </cell>
          <cell r="AH358">
            <v>0</v>
          </cell>
          <cell r="AI358">
            <v>0</v>
          </cell>
          <cell r="AJ358">
            <v>0</v>
          </cell>
          <cell r="AK358">
            <v>0</v>
          </cell>
        </row>
        <row r="359">
          <cell r="AB359" t="str">
            <v>ES022SP auto loan</v>
          </cell>
          <cell r="AC359" t="str">
            <v>ES022</v>
          </cell>
          <cell r="AE359">
            <v>0</v>
          </cell>
          <cell r="AF359">
            <v>0</v>
          </cell>
          <cell r="AG359">
            <v>0</v>
          </cell>
          <cell r="AH359">
            <v>0</v>
          </cell>
          <cell r="AI359">
            <v>0</v>
          </cell>
          <cell r="AJ359">
            <v>0</v>
          </cell>
          <cell r="AK359">
            <v>0</v>
          </cell>
        </row>
        <row r="360">
          <cell r="AB360" t="str">
            <v>ES022PP personal loan</v>
          </cell>
          <cell r="AC360" t="str">
            <v>ES022</v>
          </cell>
          <cell r="AE360">
            <v>0</v>
          </cell>
          <cell r="AF360">
            <v>0</v>
          </cell>
          <cell r="AG360">
            <v>0</v>
          </cell>
          <cell r="AH360">
            <v>0</v>
          </cell>
          <cell r="AI360">
            <v>0</v>
          </cell>
          <cell r="AJ360">
            <v>0</v>
          </cell>
          <cell r="AK360">
            <v>0</v>
          </cell>
        </row>
        <row r="361">
          <cell r="AB361" t="str">
            <v>ES022PP Mortgage</v>
          </cell>
          <cell r="AC361" t="str">
            <v>ES022</v>
          </cell>
          <cell r="AE361">
            <v>0</v>
          </cell>
          <cell r="AF361">
            <v>0</v>
          </cell>
          <cell r="AG361">
            <v>0</v>
          </cell>
          <cell r="AH361">
            <v>0</v>
          </cell>
          <cell r="AI361">
            <v>0</v>
          </cell>
          <cell r="AJ361">
            <v>0</v>
          </cell>
          <cell r="AK361">
            <v>0</v>
          </cell>
        </row>
        <row r="362">
          <cell r="AB362" t="str">
            <v>ES022PP Distribution</v>
          </cell>
          <cell r="AC362" t="str">
            <v>ES022</v>
          </cell>
          <cell r="AE362">
            <v>0</v>
          </cell>
          <cell r="AF362">
            <v>0</v>
          </cell>
          <cell r="AG362">
            <v>0</v>
          </cell>
          <cell r="AH362">
            <v>0</v>
          </cell>
          <cell r="AI362">
            <v>0</v>
          </cell>
          <cell r="AJ362">
            <v>0</v>
          </cell>
          <cell r="AK362">
            <v>0</v>
          </cell>
        </row>
        <row r="363">
          <cell r="AB363" t="str">
            <v>ES022PP Credit card</v>
          </cell>
          <cell r="AC363" t="str">
            <v>ES022</v>
          </cell>
          <cell r="AE363">
            <v>0</v>
          </cell>
          <cell r="AF363">
            <v>0</v>
          </cell>
          <cell r="AG363">
            <v>0</v>
          </cell>
          <cell r="AH363">
            <v>0</v>
          </cell>
          <cell r="AI363">
            <v>0</v>
          </cell>
          <cell r="AJ363">
            <v>0</v>
          </cell>
          <cell r="AK363">
            <v>0</v>
          </cell>
        </row>
        <row r="364">
          <cell r="AB364" t="str">
            <v>ES022PP auto loan</v>
          </cell>
          <cell r="AC364" t="str">
            <v>ES022</v>
          </cell>
          <cell r="AE364">
            <v>0</v>
          </cell>
          <cell r="AF364">
            <v>0</v>
          </cell>
          <cell r="AG364">
            <v>0</v>
          </cell>
          <cell r="AH364">
            <v>0</v>
          </cell>
          <cell r="AI364">
            <v>0</v>
          </cell>
          <cell r="AJ364">
            <v>0</v>
          </cell>
          <cell r="AK364">
            <v>0</v>
          </cell>
        </row>
        <row r="365">
          <cell r="AB365" t="str">
            <v>ES023SP personal loan</v>
          </cell>
          <cell r="AC365" t="str">
            <v>ES023</v>
          </cell>
          <cell r="AE365">
            <v>0</v>
          </cell>
          <cell r="AF365">
            <v>0</v>
          </cell>
          <cell r="AG365">
            <v>0</v>
          </cell>
          <cell r="AH365">
            <v>0</v>
          </cell>
          <cell r="AI365">
            <v>0</v>
          </cell>
          <cell r="AJ365">
            <v>0</v>
          </cell>
          <cell r="AK365">
            <v>0</v>
          </cell>
        </row>
        <row r="366">
          <cell r="AB366" t="str">
            <v>ES023SP Mortgage</v>
          </cell>
          <cell r="AC366" t="str">
            <v>ES023</v>
          </cell>
          <cell r="AE366">
            <v>0</v>
          </cell>
          <cell r="AF366">
            <v>0</v>
          </cell>
          <cell r="AG366">
            <v>0</v>
          </cell>
          <cell r="AH366">
            <v>0</v>
          </cell>
          <cell r="AI366">
            <v>0</v>
          </cell>
          <cell r="AJ366">
            <v>0</v>
          </cell>
          <cell r="AK366">
            <v>0</v>
          </cell>
        </row>
        <row r="367">
          <cell r="AB367" t="str">
            <v>ES023SP Distribution</v>
          </cell>
          <cell r="AC367" t="str">
            <v>ES023</v>
          </cell>
          <cell r="AE367">
            <v>0</v>
          </cell>
          <cell r="AF367">
            <v>0</v>
          </cell>
          <cell r="AG367">
            <v>0</v>
          </cell>
          <cell r="AH367">
            <v>0</v>
          </cell>
          <cell r="AI367">
            <v>0</v>
          </cell>
          <cell r="AJ367">
            <v>0</v>
          </cell>
          <cell r="AK367">
            <v>0</v>
          </cell>
        </row>
        <row r="368">
          <cell r="AB368" t="str">
            <v>ES023SP Credit card</v>
          </cell>
          <cell r="AC368" t="str">
            <v>ES023</v>
          </cell>
          <cell r="AE368">
            <v>0</v>
          </cell>
          <cell r="AF368">
            <v>0</v>
          </cell>
          <cell r="AG368">
            <v>0</v>
          </cell>
          <cell r="AH368">
            <v>0</v>
          </cell>
          <cell r="AI368">
            <v>0</v>
          </cell>
          <cell r="AJ368">
            <v>0</v>
          </cell>
          <cell r="AK368">
            <v>0</v>
          </cell>
        </row>
        <row r="369">
          <cell r="AB369" t="str">
            <v>ES023SP auto loan</v>
          </cell>
          <cell r="AC369" t="str">
            <v>ES023</v>
          </cell>
          <cell r="AE369">
            <v>0</v>
          </cell>
          <cell r="AF369">
            <v>0</v>
          </cell>
          <cell r="AG369">
            <v>0</v>
          </cell>
          <cell r="AH369">
            <v>0</v>
          </cell>
          <cell r="AI369">
            <v>0</v>
          </cell>
          <cell r="AJ369">
            <v>0</v>
          </cell>
          <cell r="AK369">
            <v>0</v>
          </cell>
        </row>
        <row r="370">
          <cell r="AB370" t="str">
            <v>ES023PP personal loan</v>
          </cell>
          <cell r="AC370" t="str">
            <v>ES023</v>
          </cell>
          <cell r="AE370">
            <v>0</v>
          </cell>
          <cell r="AF370">
            <v>0</v>
          </cell>
          <cell r="AG370">
            <v>0</v>
          </cell>
          <cell r="AH370">
            <v>0</v>
          </cell>
          <cell r="AI370">
            <v>0</v>
          </cell>
          <cell r="AJ370">
            <v>0</v>
          </cell>
          <cell r="AK370">
            <v>0</v>
          </cell>
        </row>
        <row r="371">
          <cell r="AB371" t="str">
            <v>ES023PP Mortgage</v>
          </cell>
          <cell r="AC371" t="str">
            <v>ES023</v>
          </cell>
          <cell r="AE371">
            <v>0</v>
          </cell>
          <cell r="AF371">
            <v>0</v>
          </cell>
          <cell r="AG371">
            <v>0</v>
          </cell>
          <cell r="AH371">
            <v>0</v>
          </cell>
          <cell r="AI371">
            <v>0</v>
          </cell>
          <cell r="AJ371">
            <v>0</v>
          </cell>
          <cell r="AK371">
            <v>0</v>
          </cell>
        </row>
        <row r="372">
          <cell r="AB372" t="str">
            <v>ES023PP Distribution</v>
          </cell>
          <cell r="AC372" t="str">
            <v>ES023</v>
          </cell>
          <cell r="AE372">
            <v>0</v>
          </cell>
          <cell r="AF372">
            <v>0</v>
          </cell>
          <cell r="AG372">
            <v>0</v>
          </cell>
          <cell r="AH372">
            <v>0</v>
          </cell>
          <cell r="AI372">
            <v>0</v>
          </cell>
          <cell r="AJ372">
            <v>0</v>
          </cell>
          <cell r="AK372">
            <v>0</v>
          </cell>
        </row>
        <row r="373">
          <cell r="AB373" t="str">
            <v>ES023PP Credit card</v>
          </cell>
          <cell r="AC373" t="str">
            <v>ES023</v>
          </cell>
          <cell r="AE373">
            <v>0</v>
          </cell>
          <cell r="AF373">
            <v>0</v>
          </cell>
          <cell r="AG373">
            <v>0</v>
          </cell>
          <cell r="AH373">
            <v>0</v>
          </cell>
          <cell r="AI373">
            <v>0</v>
          </cell>
          <cell r="AJ373">
            <v>0</v>
          </cell>
          <cell r="AK373">
            <v>0</v>
          </cell>
        </row>
        <row r="374">
          <cell r="AB374" t="str">
            <v>ES023PP auto loan</v>
          </cell>
          <cell r="AC374" t="str">
            <v>ES023</v>
          </cell>
          <cell r="AE374">
            <v>0</v>
          </cell>
          <cell r="AF374">
            <v>0</v>
          </cell>
          <cell r="AG374">
            <v>0</v>
          </cell>
          <cell r="AH374">
            <v>0</v>
          </cell>
          <cell r="AI374">
            <v>0</v>
          </cell>
          <cell r="AJ374">
            <v>0</v>
          </cell>
          <cell r="AK374">
            <v>0</v>
          </cell>
        </row>
        <row r="375">
          <cell r="AB375" t="str">
            <v>SP personal loan</v>
          </cell>
          <cell r="AE375">
            <v>0</v>
          </cell>
          <cell r="AF375">
            <v>0</v>
          </cell>
          <cell r="AG375">
            <v>0</v>
          </cell>
          <cell r="AH375">
            <v>0</v>
          </cell>
          <cell r="AI375">
            <v>0</v>
          </cell>
          <cell r="AJ375">
            <v>0</v>
          </cell>
          <cell r="AK375">
            <v>0</v>
          </cell>
        </row>
        <row r="376">
          <cell r="AB376" t="str">
            <v>SP Mortgage</v>
          </cell>
          <cell r="AE376">
            <v>0</v>
          </cell>
          <cell r="AF376">
            <v>0</v>
          </cell>
          <cell r="AG376">
            <v>0</v>
          </cell>
          <cell r="AH376">
            <v>0</v>
          </cell>
          <cell r="AI376">
            <v>0</v>
          </cell>
          <cell r="AJ376">
            <v>0</v>
          </cell>
          <cell r="AK376">
            <v>0</v>
          </cell>
        </row>
        <row r="377">
          <cell r="AB377" t="str">
            <v>SP Distribution</v>
          </cell>
          <cell r="AE377">
            <v>0</v>
          </cell>
          <cell r="AF377">
            <v>0</v>
          </cell>
          <cell r="AG377">
            <v>0</v>
          </cell>
          <cell r="AH377">
            <v>0</v>
          </cell>
          <cell r="AI377">
            <v>0</v>
          </cell>
          <cell r="AJ377">
            <v>0</v>
          </cell>
          <cell r="AK377">
            <v>0</v>
          </cell>
        </row>
        <row r="378">
          <cell r="AB378" t="str">
            <v>SP Credit card</v>
          </cell>
          <cell r="AE378">
            <v>0</v>
          </cell>
          <cell r="AF378">
            <v>0</v>
          </cell>
          <cell r="AG378">
            <v>0</v>
          </cell>
          <cell r="AH378">
            <v>0</v>
          </cell>
          <cell r="AI378">
            <v>0</v>
          </cell>
          <cell r="AJ378">
            <v>0</v>
          </cell>
          <cell r="AK378">
            <v>0</v>
          </cell>
        </row>
        <row r="379">
          <cell r="AB379" t="str">
            <v>SP auto loan</v>
          </cell>
          <cell r="AE379">
            <v>0</v>
          </cell>
          <cell r="AF379">
            <v>0</v>
          </cell>
          <cell r="AG379">
            <v>0</v>
          </cell>
          <cell r="AH379">
            <v>0</v>
          </cell>
          <cell r="AI379">
            <v>0</v>
          </cell>
          <cell r="AJ379">
            <v>0</v>
          </cell>
          <cell r="AK379">
            <v>0</v>
          </cell>
        </row>
        <row r="380">
          <cell r="AB380" t="str">
            <v>PP personal loan</v>
          </cell>
          <cell r="AE380">
            <v>0</v>
          </cell>
          <cell r="AF380">
            <v>0</v>
          </cell>
          <cell r="AG380">
            <v>0</v>
          </cell>
          <cell r="AH380">
            <v>0</v>
          </cell>
          <cell r="AI380">
            <v>0</v>
          </cell>
          <cell r="AJ380">
            <v>0</v>
          </cell>
          <cell r="AK380">
            <v>0</v>
          </cell>
        </row>
        <row r="381">
          <cell r="AB381" t="str">
            <v>PP Mortgage</v>
          </cell>
          <cell r="AE381">
            <v>0</v>
          </cell>
          <cell r="AF381">
            <v>0</v>
          </cell>
          <cell r="AG381">
            <v>0</v>
          </cell>
          <cell r="AH381">
            <v>0</v>
          </cell>
          <cell r="AI381">
            <v>0</v>
          </cell>
          <cell r="AJ381">
            <v>0</v>
          </cell>
          <cell r="AK381">
            <v>0</v>
          </cell>
        </row>
        <row r="382">
          <cell r="AB382" t="str">
            <v>PP Distribution</v>
          </cell>
          <cell r="AE382">
            <v>0</v>
          </cell>
          <cell r="AF382">
            <v>0</v>
          </cell>
          <cell r="AG382">
            <v>0</v>
          </cell>
          <cell r="AH382">
            <v>0</v>
          </cell>
          <cell r="AI382">
            <v>0</v>
          </cell>
          <cell r="AJ382">
            <v>0</v>
          </cell>
          <cell r="AK382">
            <v>0</v>
          </cell>
        </row>
        <row r="383">
          <cell r="AB383" t="str">
            <v>PP Credit card</v>
          </cell>
          <cell r="AE383">
            <v>0</v>
          </cell>
          <cell r="AF383">
            <v>0</v>
          </cell>
          <cell r="AG383">
            <v>0</v>
          </cell>
          <cell r="AH383">
            <v>0</v>
          </cell>
          <cell r="AI383">
            <v>0</v>
          </cell>
          <cell r="AJ383">
            <v>0</v>
          </cell>
          <cell r="AK383">
            <v>0</v>
          </cell>
        </row>
        <row r="384">
          <cell r="AB384" t="str">
            <v>PP auto loan</v>
          </cell>
          <cell r="AE384">
            <v>0</v>
          </cell>
          <cell r="AF384">
            <v>0</v>
          </cell>
          <cell r="AG384">
            <v>0</v>
          </cell>
          <cell r="AH384">
            <v>0</v>
          </cell>
          <cell r="AI384">
            <v>0</v>
          </cell>
          <cell r="AJ384">
            <v>0</v>
          </cell>
          <cell r="AK384">
            <v>0</v>
          </cell>
        </row>
        <row r="385">
          <cell r="AB385" t="str">
            <v>ES024SP personal loan</v>
          </cell>
          <cell r="AC385" t="str">
            <v>ES024</v>
          </cell>
          <cell r="AE385">
            <v>0</v>
          </cell>
          <cell r="AF385">
            <v>0</v>
          </cell>
          <cell r="AG385">
            <v>0</v>
          </cell>
          <cell r="AH385">
            <v>0</v>
          </cell>
          <cell r="AI385">
            <v>0</v>
          </cell>
          <cell r="AJ385">
            <v>0</v>
          </cell>
          <cell r="AK385">
            <v>0</v>
          </cell>
        </row>
        <row r="386">
          <cell r="AB386" t="str">
            <v>ES024SP Mortgage</v>
          </cell>
          <cell r="AC386" t="str">
            <v>ES024</v>
          </cell>
          <cell r="AE386">
            <v>0</v>
          </cell>
          <cell r="AF386">
            <v>0</v>
          </cell>
          <cell r="AG386">
            <v>0</v>
          </cell>
          <cell r="AH386">
            <v>0</v>
          </cell>
          <cell r="AI386">
            <v>0</v>
          </cell>
          <cell r="AJ386">
            <v>0</v>
          </cell>
          <cell r="AK386">
            <v>0</v>
          </cell>
        </row>
        <row r="387">
          <cell r="AB387" t="str">
            <v>ES024SP Distribution</v>
          </cell>
          <cell r="AC387" t="str">
            <v>ES024</v>
          </cell>
          <cell r="AE387">
            <v>0</v>
          </cell>
          <cell r="AF387">
            <v>0</v>
          </cell>
          <cell r="AG387">
            <v>0</v>
          </cell>
          <cell r="AH387">
            <v>0</v>
          </cell>
          <cell r="AI387">
            <v>0</v>
          </cell>
          <cell r="AJ387">
            <v>0</v>
          </cell>
          <cell r="AK387">
            <v>0</v>
          </cell>
        </row>
        <row r="388">
          <cell r="AB388" t="str">
            <v>ES024SP Credit card</v>
          </cell>
          <cell r="AC388" t="str">
            <v>ES024</v>
          </cell>
          <cell r="AE388">
            <v>0</v>
          </cell>
          <cell r="AF388">
            <v>0</v>
          </cell>
          <cell r="AG388">
            <v>0</v>
          </cell>
          <cell r="AH388">
            <v>0</v>
          </cell>
          <cell r="AI388">
            <v>0</v>
          </cell>
          <cell r="AJ388">
            <v>0</v>
          </cell>
          <cell r="AK388">
            <v>0</v>
          </cell>
        </row>
        <row r="389">
          <cell r="AB389" t="str">
            <v>ES024SP auto loan</v>
          </cell>
          <cell r="AC389" t="str">
            <v>ES024</v>
          </cell>
          <cell r="AE389">
            <v>0</v>
          </cell>
          <cell r="AF389">
            <v>0</v>
          </cell>
          <cell r="AG389">
            <v>0</v>
          </cell>
          <cell r="AH389">
            <v>0</v>
          </cell>
          <cell r="AI389">
            <v>0</v>
          </cell>
          <cell r="AJ389">
            <v>0</v>
          </cell>
          <cell r="AK389">
            <v>0</v>
          </cell>
        </row>
        <row r="390">
          <cell r="AB390" t="str">
            <v>ES024PP personal loan</v>
          </cell>
          <cell r="AC390" t="str">
            <v>ES024</v>
          </cell>
          <cell r="AE390">
            <v>0</v>
          </cell>
          <cell r="AF390">
            <v>0</v>
          </cell>
          <cell r="AG390">
            <v>0</v>
          </cell>
          <cell r="AH390">
            <v>0</v>
          </cell>
          <cell r="AI390">
            <v>0</v>
          </cell>
          <cell r="AJ390">
            <v>0</v>
          </cell>
          <cell r="AK390">
            <v>0</v>
          </cell>
        </row>
        <row r="391">
          <cell r="AB391" t="str">
            <v>ES024PP Mortgage</v>
          </cell>
          <cell r="AC391" t="str">
            <v>ES024</v>
          </cell>
          <cell r="AE391">
            <v>0</v>
          </cell>
          <cell r="AF391">
            <v>0</v>
          </cell>
          <cell r="AG391">
            <v>0</v>
          </cell>
          <cell r="AH391">
            <v>0</v>
          </cell>
          <cell r="AI391">
            <v>0</v>
          </cell>
          <cell r="AJ391">
            <v>0</v>
          </cell>
          <cell r="AK391">
            <v>0</v>
          </cell>
        </row>
        <row r="392">
          <cell r="AB392" t="str">
            <v>ES024PP Distribution</v>
          </cell>
          <cell r="AC392" t="str">
            <v>ES024</v>
          </cell>
          <cell r="AE392">
            <v>0</v>
          </cell>
          <cell r="AF392">
            <v>0</v>
          </cell>
          <cell r="AG392">
            <v>0</v>
          </cell>
          <cell r="AH392">
            <v>0</v>
          </cell>
          <cell r="AI392">
            <v>0</v>
          </cell>
          <cell r="AJ392">
            <v>0</v>
          </cell>
          <cell r="AK392">
            <v>0</v>
          </cell>
        </row>
        <row r="393">
          <cell r="AB393" t="str">
            <v>ES024PP Credit card</v>
          </cell>
          <cell r="AC393" t="str">
            <v>ES024</v>
          </cell>
          <cell r="AE393">
            <v>0</v>
          </cell>
          <cell r="AF393">
            <v>0</v>
          </cell>
          <cell r="AG393">
            <v>0</v>
          </cell>
          <cell r="AH393">
            <v>0</v>
          </cell>
          <cell r="AI393">
            <v>0</v>
          </cell>
          <cell r="AJ393">
            <v>0</v>
          </cell>
          <cell r="AK393">
            <v>0</v>
          </cell>
        </row>
        <row r="394">
          <cell r="AB394" t="str">
            <v>ES024PP auto loan</v>
          </cell>
          <cell r="AC394" t="str">
            <v>ES024</v>
          </cell>
          <cell r="AE394">
            <v>0</v>
          </cell>
          <cell r="AF394">
            <v>0</v>
          </cell>
          <cell r="AG394">
            <v>0</v>
          </cell>
          <cell r="AH394">
            <v>0</v>
          </cell>
          <cell r="AI394">
            <v>0</v>
          </cell>
          <cell r="AJ394">
            <v>0</v>
          </cell>
          <cell r="AK394">
            <v>0</v>
          </cell>
        </row>
        <row r="395">
          <cell r="AB395" t="str">
            <v>SP personal loan</v>
          </cell>
          <cell r="AE395">
            <v>0</v>
          </cell>
          <cell r="AF395">
            <v>0</v>
          </cell>
          <cell r="AG395">
            <v>0</v>
          </cell>
          <cell r="AH395">
            <v>0</v>
          </cell>
          <cell r="AI395">
            <v>0</v>
          </cell>
          <cell r="AJ395">
            <v>0</v>
          </cell>
          <cell r="AK395">
            <v>0</v>
          </cell>
        </row>
        <row r="396">
          <cell r="AB396" t="str">
            <v>SP Mortgage</v>
          </cell>
          <cell r="AE396">
            <v>0</v>
          </cell>
          <cell r="AF396">
            <v>0</v>
          </cell>
          <cell r="AG396">
            <v>0</v>
          </cell>
          <cell r="AH396">
            <v>0</v>
          </cell>
          <cell r="AI396">
            <v>0</v>
          </cell>
          <cell r="AJ396">
            <v>0</v>
          </cell>
          <cell r="AK396">
            <v>0</v>
          </cell>
        </row>
        <row r="397">
          <cell r="AB397" t="str">
            <v>SP Distribution</v>
          </cell>
          <cell r="AE397">
            <v>0</v>
          </cell>
          <cell r="AF397">
            <v>0</v>
          </cell>
          <cell r="AG397">
            <v>0</v>
          </cell>
          <cell r="AH397">
            <v>0</v>
          </cell>
          <cell r="AI397">
            <v>0</v>
          </cell>
          <cell r="AJ397">
            <v>0</v>
          </cell>
          <cell r="AK397">
            <v>0</v>
          </cell>
        </row>
        <row r="398">
          <cell r="AB398" t="str">
            <v>SP Credit card</v>
          </cell>
          <cell r="AE398">
            <v>0</v>
          </cell>
          <cell r="AF398">
            <v>0</v>
          </cell>
          <cell r="AG398">
            <v>0</v>
          </cell>
          <cell r="AH398">
            <v>0</v>
          </cell>
          <cell r="AI398">
            <v>0</v>
          </cell>
          <cell r="AJ398">
            <v>0</v>
          </cell>
          <cell r="AK398">
            <v>0</v>
          </cell>
        </row>
        <row r="399">
          <cell r="AB399" t="str">
            <v>SP auto loan</v>
          </cell>
          <cell r="AE399">
            <v>0</v>
          </cell>
          <cell r="AF399">
            <v>0</v>
          </cell>
          <cell r="AG399">
            <v>0</v>
          </cell>
          <cell r="AH399">
            <v>0</v>
          </cell>
          <cell r="AI399">
            <v>0</v>
          </cell>
          <cell r="AJ399">
            <v>0</v>
          </cell>
          <cell r="AK399">
            <v>0</v>
          </cell>
        </row>
        <row r="400">
          <cell r="AB400" t="str">
            <v>PP personal loan</v>
          </cell>
          <cell r="AE400">
            <v>0</v>
          </cell>
          <cell r="AF400">
            <v>0</v>
          </cell>
          <cell r="AG400">
            <v>0</v>
          </cell>
          <cell r="AH400">
            <v>0</v>
          </cell>
          <cell r="AI400">
            <v>0</v>
          </cell>
          <cell r="AJ400">
            <v>0</v>
          </cell>
          <cell r="AK400">
            <v>0</v>
          </cell>
        </row>
        <row r="401">
          <cell r="AB401" t="str">
            <v>PP Mortgage</v>
          </cell>
          <cell r="AE401">
            <v>0</v>
          </cell>
          <cell r="AF401">
            <v>0</v>
          </cell>
          <cell r="AG401">
            <v>0</v>
          </cell>
          <cell r="AH401">
            <v>0</v>
          </cell>
          <cell r="AI401">
            <v>0</v>
          </cell>
          <cell r="AJ401">
            <v>0</v>
          </cell>
          <cell r="AK401">
            <v>0</v>
          </cell>
        </row>
        <row r="402">
          <cell r="AB402" t="str">
            <v>PP Distribution</v>
          </cell>
          <cell r="AE402">
            <v>0</v>
          </cell>
          <cell r="AF402">
            <v>0</v>
          </cell>
          <cell r="AG402">
            <v>0</v>
          </cell>
          <cell r="AH402">
            <v>0</v>
          </cell>
          <cell r="AI402">
            <v>0</v>
          </cell>
          <cell r="AJ402">
            <v>0</v>
          </cell>
          <cell r="AK402">
            <v>0</v>
          </cell>
        </row>
        <row r="403">
          <cell r="AB403" t="str">
            <v>PP Credit card</v>
          </cell>
          <cell r="AE403">
            <v>0</v>
          </cell>
          <cell r="AF403">
            <v>0</v>
          </cell>
          <cell r="AG403">
            <v>0</v>
          </cell>
          <cell r="AH403">
            <v>0</v>
          </cell>
          <cell r="AI403">
            <v>0</v>
          </cell>
          <cell r="AJ403">
            <v>0</v>
          </cell>
          <cell r="AK403">
            <v>0</v>
          </cell>
        </row>
        <row r="404">
          <cell r="AB404" t="str">
            <v>PP auto loan</v>
          </cell>
          <cell r="AE404">
            <v>0</v>
          </cell>
          <cell r="AF404">
            <v>0</v>
          </cell>
          <cell r="AG404">
            <v>0</v>
          </cell>
          <cell r="AH404">
            <v>0</v>
          </cell>
          <cell r="AI404">
            <v>0</v>
          </cell>
          <cell r="AJ404">
            <v>0</v>
          </cell>
          <cell r="AK404">
            <v>0</v>
          </cell>
        </row>
        <row r="405">
          <cell r="AB405" t="str">
            <v>ES031SP personal loan</v>
          </cell>
          <cell r="AC405" t="str">
            <v>ES031</v>
          </cell>
          <cell r="AE405">
            <v>0</v>
          </cell>
          <cell r="AF405">
            <v>0</v>
          </cell>
          <cell r="AG405">
            <v>0</v>
          </cell>
          <cell r="AH405">
            <v>0</v>
          </cell>
          <cell r="AI405">
            <v>0</v>
          </cell>
          <cell r="AJ405">
            <v>0</v>
          </cell>
          <cell r="AK405">
            <v>0</v>
          </cell>
        </row>
        <row r="406">
          <cell r="AB406" t="str">
            <v>ES031SP Mortgage</v>
          </cell>
          <cell r="AC406" t="str">
            <v>ES031</v>
          </cell>
          <cell r="AE406">
            <v>0</v>
          </cell>
          <cell r="AF406">
            <v>0</v>
          </cell>
          <cell r="AG406">
            <v>0</v>
          </cell>
          <cell r="AH406">
            <v>0</v>
          </cell>
          <cell r="AI406">
            <v>0</v>
          </cell>
          <cell r="AJ406">
            <v>0</v>
          </cell>
          <cell r="AK406">
            <v>0</v>
          </cell>
        </row>
        <row r="407">
          <cell r="AB407" t="str">
            <v>ES031SP Distribution</v>
          </cell>
          <cell r="AC407" t="str">
            <v>ES031</v>
          </cell>
          <cell r="AE407">
            <v>0</v>
          </cell>
          <cell r="AF407">
            <v>0</v>
          </cell>
          <cell r="AG407">
            <v>0</v>
          </cell>
          <cell r="AH407">
            <v>0</v>
          </cell>
          <cell r="AI407">
            <v>0</v>
          </cell>
          <cell r="AJ407">
            <v>0</v>
          </cell>
          <cell r="AK407">
            <v>0</v>
          </cell>
        </row>
        <row r="408">
          <cell r="AB408" t="str">
            <v>ES031SP Credit card</v>
          </cell>
          <cell r="AC408" t="str">
            <v>ES031</v>
          </cell>
          <cell r="AE408">
            <v>0</v>
          </cell>
          <cell r="AF408">
            <v>0</v>
          </cell>
          <cell r="AG408">
            <v>0</v>
          </cell>
          <cell r="AH408">
            <v>0</v>
          </cell>
          <cell r="AI408">
            <v>0</v>
          </cell>
          <cell r="AJ408">
            <v>0</v>
          </cell>
          <cell r="AK408">
            <v>0</v>
          </cell>
        </row>
        <row r="409">
          <cell r="AB409" t="str">
            <v>ES031SP auto loan</v>
          </cell>
          <cell r="AC409" t="str">
            <v>ES031</v>
          </cell>
          <cell r="AE409">
            <v>0</v>
          </cell>
          <cell r="AF409">
            <v>0</v>
          </cell>
          <cell r="AG409">
            <v>0</v>
          </cell>
          <cell r="AH409">
            <v>0</v>
          </cell>
          <cell r="AI409">
            <v>0</v>
          </cell>
          <cell r="AJ409">
            <v>0</v>
          </cell>
          <cell r="AK409">
            <v>0</v>
          </cell>
        </row>
        <row r="410">
          <cell r="AB410" t="str">
            <v>ES031PP personal loan</v>
          </cell>
          <cell r="AC410" t="str">
            <v>ES031</v>
          </cell>
          <cell r="AE410">
            <v>0</v>
          </cell>
          <cell r="AF410">
            <v>0</v>
          </cell>
          <cell r="AG410">
            <v>0</v>
          </cell>
          <cell r="AH410">
            <v>0</v>
          </cell>
          <cell r="AI410">
            <v>0</v>
          </cell>
          <cell r="AJ410">
            <v>0</v>
          </cell>
          <cell r="AK410">
            <v>0</v>
          </cell>
        </row>
        <row r="411">
          <cell r="AB411" t="str">
            <v>ES031PP Mortgage</v>
          </cell>
          <cell r="AC411" t="str">
            <v>ES031</v>
          </cell>
          <cell r="AE411">
            <v>0</v>
          </cell>
          <cell r="AF411">
            <v>0</v>
          </cell>
          <cell r="AG411">
            <v>0</v>
          </cell>
          <cell r="AH411">
            <v>0</v>
          </cell>
          <cell r="AI411">
            <v>0</v>
          </cell>
          <cell r="AJ411">
            <v>0</v>
          </cell>
          <cell r="AK411">
            <v>0</v>
          </cell>
        </row>
        <row r="412">
          <cell r="AB412" t="str">
            <v>ES031PP Distribution</v>
          </cell>
          <cell r="AC412" t="str">
            <v>ES031</v>
          </cell>
          <cell r="AE412">
            <v>0</v>
          </cell>
          <cell r="AF412">
            <v>0</v>
          </cell>
          <cell r="AG412">
            <v>0</v>
          </cell>
          <cell r="AH412">
            <v>0</v>
          </cell>
          <cell r="AI412">
            <v>0</v>
          </cell>
          <cell r="AJ412">
            <v>0</v>
          </cell>
          <cell r="AK412">
            <v>0</v>
          </cell>
        </row>
        <row r="413">
          <cell r="AB413" t="str">
            <v>ES031PP Credit card</v>
          </cell>
          <cell r="AC413" t="str">
            <v>ES031</v>
          </cell>
          <cell r="AE413">
            <v>0</v>
          </cell>
          <cell r="AF413">
            <v>0</v>
          </cell>
          <cell r="AG413">
            <v>0</v>
          </cell>
          <cell r="AH413">
            <v>0</v>
          </cell>
          <cell r="AI413">
            <v>0</v>
          </cell>
          <cell r="AJ413">
            <v>0</v>
          </cell>
          <cell r="AK413">
            <v>0</v>
          </cell>
        </row>
        <row r="414">
          <cell r="AB414" t="str">
            <v>ES031PP auto loan</v>
          </cell>
          <cell r="AC414" t="str">
            <v>ES031</v>
          </cell>
          <cell r="AE414">
            <v>0</v>
          </cell>
          <cell r="AF414">
            <v>0</v>
          </cell>
          <cell r="AG414">
            <v>0</v>
          </cell>
          <cell r="AH414">
            <v>0</v>
          </cell>
          <cell r="AI414">
            <v>0</v>
          </cell>
          <cell r="AJ414">
            <v>0</v>
          </cell>
          <cell r="AK414">
            <v>0</v>
          </cell>
        </row>
        <row r="415">
          <cell r="AB415" t="str">
            <v>ES005SP personal loan</v>
          </cell>
          <cell r="AC415" t="str">
            <v>ES005</v>
          </cell>
          <cell r="AE415">
            <v>0</v>
          </cell>
          <cell r="AF415">
            <v>0</v>
          </cell>
          <cell r="AG415">
            <v>0</v>
          </cell>
          <cell r="AH415">
            <v>0</v>
          </cell>
          <cell r="AI415">
            <v>0</v>
          </cell>
          <cell r="AJ415">
            <v>0</v>
          </cell>
          <cell r="AK415">
            <v>0</v>
          </cell>
        </row>
        <row r="416">
          <cell r="AB416" t="str">
            <v>ES005SP Mortgage</v>
          </cell>
          <cell r="AC416" t="str">
            <v>ES005</v>
          </cell>
          <cell r="AE416">
            <v>0</v>
          </cell>
          <cell r="AF416">
            <v>0</v>
          </cell>
          <cell r="AG416">
            <v>0</v>
          </cell>
          <cell r="AH416">
            <v>0</v>
          </cell>
          <cell r="AI416">
            <v>0</v>
          </cell>
          <cell r="AJ416">
            <v>0</v>
          </cell>
          <cell r="AK416">
            <v>0</v>
          </cell>
        </row>
        <row r="417">
          <cell r="AB417" t="str">
            <v>ES005SP Distribution</v>
          </cell>
          <cell r="AC417" t="str">
            <v>ES005</v>
          </cell>
          <cell r="AE417">
            <v>0</v>
          </cell>
          <cell r="AF417">
            <v>0</v>
          </cell>
          <cell r="AG417">
            <v>0</v>
          </cell>
          <cell r="AH417">
            <v>0</v>
          </cell>
          <cell r="AI417">
            <v>0</v>
          </cell>
          <cell r="AJ417">
            <v>0</v>
          </cell>
          <cell r="AK417">
            <v>0</v>
          </cell>
        </row>
        <row r="418">
          <cell r="AB418" t="str">
            <v>ES005SP Credit card</v>
          </cell>
          <cell r="AC418" t="str">
            <v>ES005</v>
          </cell>
          <cell r="AE418">
            <v>0</v>
          </cell>
          <cell r="AF418">
            <v>0</v>
          </cell>
          <cell r="AG418">
            <v>0</v>
          </cell>
          <cell r="AH418">
            <v>0</v>
          </cell>
          <cell r="AI418">
            <v>0</v>
          </cell>
          <cell r="AJ418">
            <v>0</v>
          </cell>
          <cell r="AK418">
            <v>0</v>
          </cell>
        </row>
        <row r="419">
          <cell r="AB419" t="str">
            <v>ES005SP auto loan</v>
          </cell>
          <cell r="AC419" t="str">
            <v>ES005</v>
          </cell>
          <cell r="AE419">
            <v>0</v>
          </cell>
          <cell r="AF419">
            <v>0</v>
          </cell>
          <cell r="AG419">
            <v>0</v>
          </cell>
          <cell r="AH419">
            <v>0</v>
          </cell>
          <cell r="AI419">
            <v>0</v>
          </cell>
          <cell r="AJ419">
            <v>0</v>
          </cell>
          <cell r="AK419">
            <v>0</v>
          </cell>
        </row>
        <row r="420">
          <cell r="AB420" t="str">
            <v>ES005PP personal loan</v>
          </cell>
          <cell r="AC420" t="str">
            <v>ES005</v>
          </cell>
          <cell r="AE420">
            <v>37.700000000000003</v>
          </cell>
          <cell r="AF420">
            <v>100.44919400624509</v>
          </cell>
          <cell r="AG420">
            <v>82.201100024825706</v>
          </cell>
          <cell r="AH420">
            <v>67.268044429219657</v>
          </cell>
          <cell r="AI420">
            <v>55.047801063062046</v>
          </cell>
          <cell r="AJ420">
            <v>45.04754713163895</v>
          </cell>
          <cell r="AK420">
            <v>36.863988449829513</v>
          </cell>
        </row>
        <row r="421">
          <cell r="AB421" t="str">
            <v>ES005PP Mortgage</v>
          </cell>
          <cell r="AC421" t="str">
            <v>ES005</v>
          </cell>
          <cell r="AE421">
            <v>0</v>
          </cell>
          <cell r="AF421">
            <v>0</v>
          </cell>
          <cell r="AG421">
            <v>0</v>
          </cell>
          <cell r="AH421">
            <v>0</v>
          </cell>
          <cell r="AI421">
            <v>0</v>
          </cell>
          <cell r="AJ421">
            <v>0</v>
          </cell>
          <cell r="AK421">
            <v>0</v>
          </cell>
        </row>
        <row r="422">
          <cell r="AB422" t="str">
            <v>ES005PP Distribution</v>
          </cell>
          <cell r="AC422" t="str">
            <v>ES005</v>
          </cell>
          <cell r="AE422">
            <v>0</v>
          </cell>
          <cell r="AF422">
            <v>0</v>
          </cell>
          <cell r="AG422">
            <v>0</v>
          </cell>
          <cell r="AH422">
            <v>0</v>
          </cell>
          <cell r="AI422">
            <v>0</v>
          </cell>
          <cell r="AJ422">
            <v>0</v>
          </cell>
          <cell r="AK422">
            <v>0</v>
          </cell>
        </row>
        <row r="423">
          <cell r="AB423" t="str">
            <v>ES005PP Credit card</v>
          </cell>
          <cell r="AC423" t="str">
            <v>ES005</v>
          </cell>
          <cell r="AE423">
            <v>0</v>
          </cell>
          <cell r="AF423">
            <v>0</v>
          </cell>
          <cell r="AG423">
            <v>0</v>
          </cell>
          <cell r="AH423">
            <v>0</v>
          </cell>
          <cell r="AI423">
            <v>0</v>
          </cell>
          <cell r="AJ423">
            <v>0</v>
          </cell>
          <cell r="AK423">
            <v>0</v>
          </cell>
        </row>
        <row r="424">
          <cell r="AB424" t="str">
            <v>ES005PP auto loan</v>
          </cell>
          <cell r="AC424" t="str">
            <v>ES005</v>
          </cell>
          <cell r="AE424">
            <v>0</v>
          </cell>
          <cell r="AF424">
            <v>0</v>
          </cell>
          <cell r="AG424">
            <v>0</v>
          </cell>
          <cell r="AH424">
            <v>0</v>
          </cell>
          <cell r="AI424">
            <v>0</v>
          </cell>
          <cell r="AJ424">
            <v>0</v>
          </cell>
          <cell r="AK424">
            <v>0</v>
          </cell>
        </row>
        <row r="425">
          <cell r="AB425" t="str">
            <v>ES043SP personal loan</v>
          </cell>
          <cell r="AC425" t="str">
            <v>ES043</v>
          </cell>
          <cell r="AE425">
            <v>165.18</v>
          </cell>
          <cell r="AF425">
            <v>290</v>
          </cell>
          <cell r="AG425">
            <v>0</v>
          </cell>
          <cell r="AH425">
            <v>0</v>
          </cell>
          <cell r="AI425">
            <v>0</v>
          </cell>
          <cell r="AJ425">
            <v>0</v>
          </cell>
          <cell r="AK425">
            <v>0</v>
          </cell>
        </row>
        <row r="426">
          <cell r="AB426" t="str">
            <v>ES043SP Mortgage</v>
          </cell>
          <cell r="AC426" t="str">
            <v>ES043</v>
          </cell>
          <cell r="AE426">
            <v>0</v>
          </cell>
          <cell r="AF426">
            <v>0</v>
          </cell>
          <cell r="AG426">
            <v>0</v>
          </cell>
          <cell r="AH426">
            <v>0</v>
          </cell>
          <cell r="AI426">
            <v>0</v>
          </cell>
          <cell r="AJ426">
            <v>0</v>
          </cell>
          <cell r="AK426">
            <v>0</v>
          </cell>
        </row>
        <row r="427">
          <cell r="AB427" t="str">
            <v>ES043SP Distribution</v>
          </cell>
          <cell r="AC427" t="str">
            <v>ES043</v>
          </cell>
          <cell r="AE427">
            <v>0</v>
          </cell>
          <cell r="AF427">
            <v>0</v>
          </cell>
          <cell r="AG427">
            <v>0</v>
          </cell>
          <cell r="AH427">
            <v>0</v>
          </cell>
          <cell r="AI427">
            <v>0</v>
          </cell>
          <cell r="AJ427">
            <v>0</v>
          </cell>
          <cell r="AK427">
            <v>0</v>
          </cell>
        </row>
        <row r="428">
          <cell r="AB428" t="str">
            <v>ES043SP Credit card</v>
          </cell>
          <cell r="AC428" t="str">
            <v>ES043</v>
          </cell>
          <cell r="AE428">
            <v>0</v>
          </cell>
          <cell r="AF428">
            <v>0</v>
          </cell>
          <cell r="AG428">
            <v>0</v>
          </cell>
          <cell r="AH428">
            <v>0</v>
          </cell>
          <cell r="AI428">
            <v>0</v>
          </cell>
          <cell r="AJ428">
            <v>0</v>
          </cell>
          <cell r="AK428">
            <v>0</v>
          </cell>
        </row>
        <row r="429">
          <cell r="AB429" t="str">
            <v>ES043SP auto loan</v>
          </cell>
          <cell r="AC429" t="str">
            <v>ES043</v>
          </cell>
          <cell r="AE429">
            <v>0</v>
          </cell>
          <cell r="AF429">
            <v>0</v>
          </cell>
          <cell r="AG429">
            <v>0</v>
          </cell>
          <cell r="AH429">
            <v>0</v>
          </cell>
          <cell r="AI429">
            <v>0</v>
          </cell>
          <cell r="AJ429">
            <v>0</v>
          </cell>
          <cell r="AK429">
            <v>0</v>
          </cell>
        </row>
        <row r="430">
          <cell r="AB430" t="str">
            <v>ES043PP personal loan</v>
          </cell>
          <cell r="AC430" t="str">
            <v>ES043</v>
          </cell>
          <cell r="AE430">
            <v>0</v>
          </cell>
          <cell r="AF430">
            <v>0</v>
          </cell>
          <cell r="AG430">
            <v>0</v>
          </cell>
          <cell r="AH430">
            <v>0</v>
          </cell>
          <cell r="AI430">
            <v>0</v>
          </cell>
          <cell r="AJ430">
            <v>0</v>
          </cell>
          <cell r="AK430">
            <v>0</v>
          </cell>
        </row>
        <row r="431">
          <cell r="AB431" t="str">
            <v>ES043PP Mortgage</v>
          </cell>
          <cell r="AC431" t="str">
            <v>ES043</v>
          </cell>
          <cell r="AE431">
            <v>0</v>
          </cell>
          <cell r="AF431">
            <v>0</v>
          </cell>
          <cell r="AG431">
            <v>0</v>
          </cell>
          <cell r="AH431">
            <v>0</v>
          </cell>
          <cell r="AI431">
            <v>0</v>
          </cell>
          <cell r="AJ431">
            <v>0</v>
          </cell>
          <cell r="AK431">
            <v>0</v>
          </cell>
        </row>
        <row r="432">
          <cell r="AB432" t="str">
            <v>ES043PP Distribution</v>
          </cell>
          <cell r="AC432" t="str">
            <v>ES043</v>
          </cell>
          <cell r="AE432">
            <v>0</v>
          </cell>
          <cell r="AF432">
            <v>0</v>
          </cell>
          <cell r="AG432">
            <v>0</v>
          </cell>
          <cell r="AH432">
            <v>0</v>
          </cell>
          <cell r="AI432">
            <v>0</v>
          </cell>
          <cell r="AJ432">
            <v>0</v>
          </cell>
          <cell r="AK432">
            <v>0</v>
          </cell>
        </row>
        <row r="433">
          <cell r="AB433" t="str">
            <v>ES043PP Credit card</v>
          </cell>
          <cell r="AC433" t="str">
            <v>ES043</v>
          </cell>
          <cell r="AE433">
            <v>0</v>
          </cell>
          <cell r="AF433">
            <v>0</v>
          </cell>
          <cell r="AG433">
            <v>0</v>
          </cell>
          <cell r="AH433">
            <v>0</v>
          </cell>
          <cell r="AI433">
            <v>0</v>
          </cell>
          <cell r="AJ433">
            <v>0</v>
          </cell>
          <cell r="AK433">
            <v>0</v>
          </cell>
        </row>
        <row r="434">
          <cell r="AB434" t="str">
            <v>ES043PP auto loan</v>
          </cell>
          <cell r="AC434" t="str">
            <v>ES043</v>
          </cell>
          <cell r="AE434">
            <v>0</v>
          </cell>
          <cell r="AF434">
            <v>0</v>
          </cell>
          <cell r="AG434">
            <v>0</v>
          </cell>
          <cell r="AH434">
            <v>0</v>
          </cell>
          <cell r="AI434">
            <v>0</v>
          </cell>
          <cell r="AJ434">
            <v>0</v>
          </cell>
          <cell r="AK434">
            <v>0</v>
          </cell>
        </row>
        <row r="435">
          <cell r="AB435" t="str">
            <v>ES047SP personal loan</v>
          </cell>
          <cell r="AC435" t="str">
            <v>ES047</v>
          </cell>
          <cell r="AE435">
            <v>0</v>
          </cell>
          <cell r="AF435">
            <v>0</v>
          </cell>
          <cell r="AG435">
            <v>0</v>
          </cell>
          <cell r="AH435">
            <v>0</v>
          </cell>
          <cell r="AI435">
            <v>0</v>
          </cell>
          <cell r="AJ435">
            <v>0</v>
          </cell>
          <cell r="AK435">
            <v>0</v>
          </cell>
        </row>
        <row r="436">
          <cell r="AB436" t="str">
            <v>ES047SP Mortgage</v>
          </cell>
          <cell r="AC436" t="str">
            <v>ES047</v>
          </cell>
          <cell r="AE436">
            <v>0</v>
          </cell>
          <cell r="AF436">
            <v>0</v>
          </cell>
          <cell r="AG436">
            <v>0</v>
          </cell>
          <cell r="AH436">
            <v>0</v>
          </cell>
          <cell r="AI436">
            <v>0</v>
          </cell>
          <cell r="AJ436">
            <v>0</v>
          </cell>
          <cell r="AK436">
            <v>0</v>
          </cell>
        </row>
        <row r="437">
          <cell r="AB437" t="str">
            <v>ES047SP Distribution</v>
          </cell>
          <cell r="AC437" t="str">
            <v>ES047</v>
          </cell>
          <cell r="AE437">
            <v>0</v>
          </cell>
          <cell r="AF437">
            <v>0</v>
          </cell>
          <cell r="AG437">
            <v>0</v>
          </cell>
          <cell r="AH437">
            <v>0</v>
          </cell>
          <cell r="AI437">
            <v>0</v>
          </cell>
          <cell r="AJ437">
            <v>0</v>
          </cell>
          <cell r="AK437">
            <v>0</v>
          </cell>
        </row>
        <row r="438">
          <cell r="AB438" t="str">
            <v>ES047SP Credit card</v>
          </cell>
          <cell r="AC438" t="str">
            <v>ES047</v>
          </cell>
          <cell r="AE438">
            <v>0</v>
          </cell>
          <cell r="AF438">
            <v>0</v>
          </cell>
          <cell r="AG438">
            <v>0</v>
          </cell>
          <cell r="AH438">
            <v>0</v>
          </cell>
          <cell r="AI438">
            <v>0</v>
          </cell>
          <cell r="AJ438">
            <v>0</v>
          </cell>
          <cell r="AK438">
            <v>0</v>
          </cell>
        </row>
        <row r="439">
          <cell r="AB439" t="str">
            <v>ES047SP auto loan</v>
          </cell>
          <cell r="AC439" t="str">
            <v>ES047</v>
          </cell>
          <cell r="AE439">
            <v>63.9</v>
          </cell>
          <cell r="AF439">
            <v>189.5093373041272</v>
          </cell>
          <cell r="AG439">
            <v>221.3970749230881</v>
          </cell>
          <cell r="AH439">
            <v>238.52960317404705</v>
          </cell>
          <cell r="AI439">
            <v>272.15665914038652</v>
          </cell>
          <cell r="AJ439">
            <v>287.54986904396668</v>
          </cell>
          <cell r="AK439">
            <v>322.91624335768472</v>
          </cell>
        </row>
        <row r="440">
          <cell r="AB440" t="str">
            <v>ES047PP personal loan</v>
          </cell>
          <cell r="AC440" t="str">
            <v>ES047</v>
          </cell>
          <cell r="AE440">
            <v>0</v>
          </cell>
          <cell r="AF440">
            <v>0</v>
          </cell>
          <cell r="AG440">
            <v>0</v>
          </cell>
          <cell r="AH440">
            <v>0</v>
          </cell>
          <cell r="AI440">
            <v>0</v>
          </cell>
          <cell r="AJ440">
            <v>0</v>
          </cell>
          <cell r="AK440">
            <v>0</v>
          </cell>
        </row>
        <row r="441">
          <cell r="AB441" t="str">
            <v>ES047PP Mortgage</v>
          </cell>
          <cell r="AC441" t="str">
            <v>ES047</v>
          </cell>
          <cell r="AE441">
            <v>0</v>
          </cell>
          <cell r="AF441">
            <v>0</v>
          </cell>
          <cell r="AG441">
            <v>0</v>
          </cell>
          <cell r="AH441">
            <v>0</v>
          </cell>
          <cell r="AI441">
            <v>0</v>
          </cell>
          <cell r="AJ441">
            <v>0</v>
          </cell>
          <cell r="AK441">
            <v>0</v>
          </cell>
        </row>
        <row r="442">
          <cell r="AB442" t="str">
            <v>ES047PP Distribution</v>
          </cell>
          <cell r="AC442" t="str">
            <v>ES047</v>
          </cell>
          <cell r="AE442">
            <v>0</v>
          </cell>
          <cell r="AF442">
            <v>0</v>
          </cell>
          <cell r="AG442">
            <v>0</v>
          </cell>
          <cell r="AH442">
            <v>0</v>
          </cell>
          <cell r="AI442">
            <v>0</v>
          </cell>
          <cell r="AJ442">
            <v>0</v>
          </cell>
          <cell r="AK442">
            <v>0</v>
          </cell>
        </row>
        <row r="443">
          <cell r="AB443" t="str">
            <v>ES047PP Credit card</v>
          </cell>
          <cell r="AC443" t="str">
            <v>ES047</v>
          </cell>
          <cell r="AE443">
            <v>0</v>
          </cell>
          <cell r="AF443">
            <v>0</v>
          </cell>
          <cell r="AG443">
            <v>0</v>
          </cell>
          <cell r="AH443">
            <v>0</v>
          </cell>
          <cell r="AI443">
            <v>0</v>
          </cell>
          <cell r="AJ443">
            <v>0</v>
          </cell>
          <cell r="AK443">
            <v>0</v>
          </cell>
        </row>
        <row r="444">
          <cell r="AB444" t="str">
            <v>ES047PP auto loan</v>
          </cell>
          <cell r="AC444" t="str">
            <v>ES047</v>
          </cell>
          <cell r="AE444">
            <v>22.18</v>
          </cell>
          <cell r="AF444">
            <v>73.547044195872502</v>
          </cell>
          <cell r="AG444">
            <v>75.723210826911668</v>
          </cell>
          <cell r="AH444">
            <v>92.654586825952947</v>
          </cell>
          <cell r="AI444">
            <v>93.091435109613485</v>
          </cell>
          <cell r="AJ444">
            <v>111.76212945603332</v>
          </cell>
          <cell r="AK444">
            <v>110.45965939231527</v>
          </cell>
        </row>
        <row r="445">
          <cell r="AB445" t="str">
            <v>ES041SP personal loan</v>
          </cell>
          <cell r="AC445" t="str">
            <v>ES041</v>
          </cell>
          <cell r="AE445">
            <v>145</v>
          </cell>
          <cell r="AF445">
            <v>310.08</v>
          </cell>
          <cell r="AG445">
            <v>230.65</v>
          </cell>
          <cell r="AH445">
            <v>0</v>
          </cell>
          <cell r="AI445">
            <v>0</v>
          </cell>
          <cell r="AJ445">
            <v>0</v>
          </cell>
          <cell r="AK445">
            <v>0</v>
          </cell>
        </row>
        <row r="446">
          <cell r="AB446" t="str">
            <v>ES041SP Mortgage</v>
          </cell>
          <cell r="AC446" t="str">
            <v>ES041</v>
          </cell>
          <cell r="AE446">
            <v>200</v>
          </cell>
          <cell r="AF446">
            <v>416.93</v>
          </cell>
          <cell r="AG446">
            <v>413.87</v>
          </cell>
          <cell r="AH446">
            <v>0</v>
          </cell>
          <cell r="AI446">
            <v>0</v>
          </cell>
          <cell r="AJ446">
            <v>0</v>
          </cell>
          <cell r="AK446">
            <v>0</v>
          </cell>
        </row>
        <row r="447">
          <cell r="AB447" t="str">
            <v>ES041SP Distribution</v>
          </cell>
          <cell r="AC447" t="str">
            <v>ES041</v>
          </cell>
          <cell r="AE447">
            <v>0</v>
          </cell>
          <cell r="AF447">
            <v>0</v>
          </cell>
          <cell r="AG447">
            <v>0</v>
          </cell>
          <cell r="AH447">
            <v>0</v>
          </cell>
          <cell r="AI447">
            <v>0</v>
          </cell>
          <cell r="AJ447">
            <v>0</v>
          </cell>
          <cell r="AK447">
            <v>0</v>
          </cell>
        </row>
        <row r="448">
          <cell r="AB448" t="str">
            <v>ES041SP Credit card</v>
          </cell>
          <cell r="AC448" t="str">
            <v>ES041</v>
          </cell>
          <cell r="AE448">
            <v>0</v>
          </cell>
          <cell r="AF448">
            <v>0</v>
          </cell>
          <cell r="AG448">
            <v>0</v>
          </cell>
          <cell r="AH448">
            <v>0</v>
          </cell>
          <cell r="AI448">
            <v>0</v>
          </cell>
          <cell r="AJ448">
            <v>0</v>
          </cell>
          <cell r="AK448">
            <v>0</v>
          </cell>
        </row>
        <row r="449">
          <cell r="AB449" t="str">
            <v>ES041SP auto loan</v>
          </cell>
          <cell r="AC449" t="str">
            <v>ES041</v>
          </cell>
          <cell r="AE449">
            <v>0</v>
          </cell>
          <cell r="AF449">
            <v>0</v>
          </cell>
          <cell r="AG449">
            <v>0</v>
          </cell>
          <cell r="AH449">
            <v>0</v>
          </cell>
          <cell r="AI449">
            <v>0</v>
          </cell>
          <cell r="AJ449">
            <v>0</v>
          </cell>
          <cell r="AK449">
            <v>0</v>
          </cell>
        </row>
        <row r="450">
          <cell r="AB450" t="str">
            <v>ES041PP personal loan</v>
          </cell>
          <cell r="AC450" t="str">
            <v>ES041</v>
          </cell>
          <cell r="AE450">
            <v>0</v>
          </cell>
          <cell r="AF450">
            <v>0</v>
          </cell>
          <cell r="AG450">
            <v>0</v>
          </cell>
          <cell r="AH450">
            <v>94.554000000000002</v>
          </cell>
          <cell r="AI450">
            <v>141.83100000000002</v>
          </cell>
          <cell r="AJ450">
            <v>133.95150000000001</v>
          </cell>
          <cell r="AK450">
            <v>178.07670000000002</v>
          </cell>
        </row>
        <row r="451">
          <cell r="AB451" t="str">
            <v>ES041PP Mortgage</v>
          </cell>
          <cell r="AC451" t="str">
            <v>ES041</v>
          </cell>
          <cell r="AE451">
            <v>0</v>
          </cell>
          <cell r="AF451">
            <v>0</v>
          </cell>
          <cell r="AG451">
            <v>0</v>
          </cell>
          <cell r="AH451">
            <v>0</v>
          </cell>
          <cell r="AI451">
            <v>0</v>
          </cell>
          <cell r="AJ451">
            <v>0</v>
          </cell>
          <cell r="AK451">
            <v>0</v>
          </cell>
        </row>
        <row r="452">
          <cell r="AB452" t="str">
            <v>ES041PP Distribution</v>
          </cell>
          <cell r="AC452" t="str">
            <v>ES041</v>
          </cell>
          <cell r="AE452">
            <v>0</v>
          </cell>
          <cell r="AF452">
            <v>0</v>
          </cell>
          <cell r="AG452">
            <v>0</v>
          </cell>
          <cell r="AH452">
            <v>0</v>
          </cell>
          <cell r="AI452">
            <v>0</v>
          </cell>
          <cell r="AJ452">
            <v>0</v>
          </cell>
          <cell r="AK452">
            <v>0</v>
          </cell>
        </row>
        <row r="453">
          <cell r="AB453" t="str">
            <v>ES041PP Credit card</v>
          </cell>
          <cell r="AC453" t="str">
            <v>ES041</v>
          </cell>
          <cell r="AE453">
            <v>5</v>
          </cell>
          <cell r="AF453">
            <v>15.059999999999999</v>
          </cell>
          <cell r="AG453">
            <v>15.48</v>
          </cell>
          <cell r="AH453">
            <v>0</v>
          </cell>
          <cell r="AI453">
            <v>0</v>
          </cell>
          <cell r="AJ453">
            <v>0</v>
          </cell>
          <cell r="AK453">
            <v>0</v>
          </cell>
        </row>
        <row r="454">
          <cell r="AB454" t="str">
            <v>ES041PP auto loan</v>
          </cell>
          <cell r="AC454" t="str">
            <v>ES041</v>
          </cell>
          <cell r="AE454">
            <v>0</v>
          </cell>
          <cell r="AF454">
            <v>0</v>
          </cell>
          <cell r="AG454">
            <v>0</v>
          </cell>
          <cell r="AH454">
            <v>0</v>
          </cell>
          <cell r="AI454">
            <v>0</v>
          </cell>
          <cell r="AJ454">
            <v>0</v>
          </cell>
          <cell r="AK454">
            <v>0</v>
          </cell>
        </row>
        <row r="455">
          <cell r="AB455" t="str">
            <v>ES041ReSP personal loan</v>
          </cell>
          <cell r="AC455" t="str">
            <v>ES041Re</v>
          </cell>
          <cell r="AE455">
            <v>0</v>
          </cell>
          <cell r="AF455">
            <v>0</v>
          </cell>
          <cell r="AG455">
            <v>0</v>
          </cell>
          <cell r="AH455">
            <v>434.80800000000011</v>
          </cell>
          <cell r="AI455">
            <v>442.71360000000004</v>
          </cell>
          <cell r="AJ455">
            <v>308.31840000000005</v>
          </cell>
          <cell r="AK455">
            <v>458.52480000000003</v>
          </cell>
        </row>
        <row r="456">
          <cell r="AB456" t="str">
            <v>ES041ReSP Mortgage</v>
          </cell>
          <cell r="AC456" t="str">
            <v>ES041Re</v>
          </cell>
          <cell r="AE456">
            <v>0</v>
          </cell>
          <cell r="AF456">
            <v>0</v>
          </cell>
          <cell r="AG456">
            <v>0</v>
          </cell>
          <cell r="AH456">
            <v>410.66999999999996</v>
          </cell>
          <cell r="AI456">
            <v>439.75912500000004</v>
          </cell>
          <cell r="AJ456">
            <v>349.06950000000001</v>
          </cell>
          <cell r="AK456">
            <v>525.31537500000002</v>
          </cell>
        </row>
        <row r="457">
          <cell r="AB457" t="str">
            <v>ES041ReSP Distribution</v>
          </cell>
          <cell r="AC457" t="str">
            <v>ES041Re</v>
          </cell>
          <cell r="AE457">
            <v>0</v>
          </cell>
          <cell r="AF457">
            <v>0</v>
          </cell>
          <cell r="AG457">
            <v>0</v>
          </cell>
          <cell r="AH457">
            <v>0</v>
          </cell>
          <cell r="AI457">
            <v>0</v>
          </cell>
          <cell r="AJ457">
            <v>0</v>
          </cell>
          <cell r="AK457">
            <v>0</v>
          </cell>
        </row>
        <row r="458">
          <cell r="AB458" t="str">
            <v>ES041ReSP Credit card</v>
          </cell>
          <cell r="AC458" t="str">
            <v>ES041Re</v>
          </cell>
          <cell r="AE458">
            <v>0</v>
          </cell>
          <cell r="AF458">
            <v>0</v>
          </cell>
          <cell r="AG458">
            <v>0</v>
          </cell>
          <cell r="AH458">
            <v>0</v>
          </cell>
          <cell r="AI458">
            <v>0</v>
          </cell>
          <cell r="AJ458">
            <v>0</v>
          </cell>
          <cell r="AK458">
            <v>0</v>
          </cell>
        </row>
        <row r="459">
          <cell r="AB459" t="str">
            <v>ES041ReSP auto loan</v>
          </cell>
          <cell r="AC459" t="str">
            <v>ES041Re</v>
          </cell>
          <cell r="AE459">
            <v>0</v>
          </cell>
          <cell r="AF459">
            <v>0</v>
          </cell>
          <cell r="AG459">
            <v>0</v>
          </cell>
          <cell r="AH459">
            <v>0</v>
          </cell>
          <cell r="AI459">
            <v>0</v>
          </cell>
          <cell r="AJ459">
            <v>0</v>
          </cell>
          <cell r="AK459">
            <v>0</v>
          </cell>
        </row>
        <row r="460">
          <cell r="AB460" t="str">
            <v>ES041RePP personal loan</v>
          </cell>
          <cell r="AC460" t="str">
            <v>ES041Re</v>
          </cell>
          <cell r="AE460">
            <v>0</v>
          </cell>
          <cell r="AF460">
            <v>0</v>
          </cell>
          <cell r="AG460">
            <v>0</v>
          </cell>
          <cell r="AH460">
            <v>0</v>
          </cell>
          <cell r="AI460">
            <v>0</v>
          </cell>
          <cell r="AJ460">
            <v>0</v>
          </cell>
          <cell r="AK460">
            <v>0</v>
          </cell>
        </row>
        <row r="461">
          <cell r="AB461" t="str">
            <v>ES041RePP Mortgage</v>
          </cell>
          <cell r="AC461" t="str">
            <v>ES041Re</v>
          </cell>
          <cell r="AE461">
            <v>0</v>
          </cell>
          <cell r="AF461">
            <v>0</v>
          </cell>
          <cell r="AG461">
            <v>0</v>
          </cell>
          <cell r="AH461">
            <v>0</v>
          </cell>
          <cell r="AI461">
            <v>0</v>
          </cell>
          <cell r="AJ461">
            <v>0</v>
          </cell>
          <cell r="AK461">
            <v>0</v>
          </cell>
        </row>
        <row r="462">
          <cell r="AB462" t="str">
            <v>ES041RePP Renueva</v>
          </cell>
          <cell r="AC462" t="str">
            <v>ES041Re</v>
          </cell>
          <cell r="AE462">
            <v>0</v>
          </cell>
          <cell r="AF462">
            <v>0</v>
          </cell>
          <cell r="AG462">
            <v>0</v>
          </cell>
          <cell r="AH462">
            <v>0</v>
          </cell>
          <cell r="AI462">
            <v>0</v>
          </cell>
          <cell r="AJ462">
            <v>0</v>
          </cell>
          <cell r="AK462">
            <v>0</v>
          </cell>
        </row>
        <row r="463">
          <cell r="AB463" t="str">
            <v>ES041RePP Credit card</v>
          </cell>
          <cell r="AC463" t="str">
            <v>ES041Re</v>
          </cell>
          <cell r="AE463">
            <v>0</v>
          </cell>
          <cell r="AF463">
            <v>0</v>
          </cell>
          <cell r="AG463">
            <v>0</v>
          </cell>
          <cell r="AH463">
            <v>18.468</v>
          </cell>
          <cell r="AI463">
            <v>24.624000000000002</v>
          </cell>
          <cell r="AJ463">
            <v>18.468</v>
          </cell>
          <cell r="AK463">
            <v>25.92</v>
          </cell>
        </row>
        <row r="464">
          <cell r="AB464" t="str">
            <v>ES041RePP auto loan</v>
          </cell>
          <cell r="AC464" t="str">
            <v>ES041Re</v>
          </cell>
          <cell r="AE464">
            <v>0</v>
          </cell>
          <cell r="AF464">
            <v>0</v>
          </cell>
          <cell r="AG464">
            <v>0</v>
          </cell>
          <cell r="AH464">
            <v>0</v>
          </cell>
          <cell r="AI464">
            <v>0</v>
          </cell>
          <cell r="AJ464">
            <v>0</v>
          </cell>
          <cell r="AK464">
            <v>0</v>
          </cell>
        </row>
        <row r="465">
          <cell r="AB465" t="str">
            <v>ES059SP personal loan</v>
          </cell>
          <cell r="AC465" t="str">
            <v>ES059</v>
          </cell>
          <cell r="AE465">
            <v>3.46</v>
          </cell>
          <cell r="AF465">
            <v>2.19</v>
          </cell>
          <cell r="AG465">
            <v>1.96</v>
          </cell>
          <cell r="AH465">
            <v>1.8199999999999998</v>
          </cell>
          <cell r="AI465">
            <v>2.91</v>
          </cell>
          <cell r="AJ465">
            <v>2.13</v>
          </cell>
          <cell r="AK465">
            <v>3.75</v>
          </cell>
        </row>
        <row r="466">
          <cell r="AB466" t="str">
            <v>ES059SP Mortgage</v>
          </cell>
          <cell r="AC466" t="str">
            <v>ES059</v>
          </cell>
          <cell r="AE466">
            <v>0</v>
          </cell>
          <cell r="AF466">
            <v>0</v>
          </cell>
          <cell r="AG466">
            <v>0</v>
          </cell>
          <cell r="AH466">
            <v>0</v>
          </cell>
          <cell r="AI466">
            <v>0</v>
          </cell>
          <cell r="AJ466">
            <v>0</v>
          </cell>
          <cell r="AK466">
            <v>0</v>
          </cell>
        </row>
        <row r="467">
          <cell r="AB467" t="str">
            <v>ES059SP Distribution</v>
          </cell>
          <cell r="AC467" t="str">
            <v>ES059</v>
          </cell>
          <cell r="AE467">
            <v>0</v>
          </cell>
          <cell r="AF467">
            <v>0</v>
          </cell>
          <cell r="AG467">
            <v>0</v>
          </cell>
          <cell r="AH467">
            <v>0</v>
          </cell>
          <cell r="AI467">
            <v>0</v>
          </cell>
          <cell r="AJ467">
            <v>0</v>
          </cell>
          <cell r="AK467">
            <v>0</v>
          </cell>
        </row>
        <row r="468">
          <cell r="AB468" t="str">
            <v>ES059SP Credit card</v>
          </cell>
          <cell r="AC468" t="str">
            <v>ES059</v>
          </cell>
          <cell r="AE468">
            <v>0</v>
          </cell>
          <cell r="AF468">
            <v>0</v>
          </cell>
          <cell r="AG468">
            <v>0</v>
          </cell>
          <cell r="AH468">
            <v>0</v>
          </cell>
          <cell r="AI468">
            <v>0</v>
          </cell>
          <cell r="AJ468">
            <v>0</v>
          </cell>
          <cell r="AK468">
            <v>0</v>
          </cell>
        </row>
        <row r="469">
          <cell r="AB469" t="str">
            <v>ES059SP auto loan</v>
          </cell>
          <cell r="AC469" t="str">
            <v>ES059</v>
          </cell>
          <cell r="AE469">
            <v>0</v>
          </cell>
          <cell r="AF469">
            <v>0</v>
          </cell>
          <cell r="AG469">
            <v>0</v>
          </cell>
          <cell r="AH469">
            <v>0</v>
          </cell>
          <cell r="AI469">
            <v>0</v>
          </cell>
          <cell r="AJ469">
            <v>0</v>
          </cell>
          <cell r="AK469">
            <v>0</v>
          </cell>
        </row>
        <row r="470">
          <cell r="AB470" t="str">
            <v>ES059PP personal loan</v>
          </cell>
          <cell r="AC470" t="str">
            <v>ES059</v>
          </cell>
          <cell r="AE470">
            <v>0</v>
          </cell>
          <cell r="AF470">
            <v>0</v>
          </cell>
          <cell r="AG470">
            <v>0</v>
          </cell>
          <cell r="AH470">
            <v>0</v>
          </cell>
          <cell r="AI470">
            <v>0</v>
          </cell>
          <cell r="AJ470">
            <v>0</v>
          </cell>
          <cell r="AK470">
            <v>0</v>
          </cell>
        </row>
        <row r="471">
          <cell r="AB471" t="str">
            <v>ES059PP Mortgage</v>
          </cell>
          <cell r="AC471" t="str">
            <v>ES059</v>
          </cell>
          <cell r="AE471">
            <v>0</v>
          </cell>
          <cell r="AF471">
            <v>0</v>
          </cell>
          <cell r="AG471">
            <v>0</v>
          </cell>
          <cell r="AH471">
            <v>0</v>
          </cell>
          <cell r="AI471">
            <v>0</v>
          </cell>
          <cell r="AJ471">
            <v>0</v>
          </cell>
          <cell r="AK471">
            <v>0</v>
          </cell>
        </row>
        <row r="472">
          <cell r="AB472" t="str">
            <v>ES059PP Renueva</v>
          </cell>
          <cell r="AC472" t="str">
            <v>ES059</v>
          </cell>
          <cell r="AE472">
            <v>0</v>
          </cell>
          <cell r="AF472">
            <v>0</v>
          </cell>
          <cell r="AG472">
            <v>0</v>
          </cell>
          <cell r="AH472">
            <v>0</v>
          </cell>
          <cell r="AI472">
            <v>0</v>
          </cell>
          <cell r="AJ472">
            <v>0</v>
          </cell>
          <cell r="AK472">
            <v>0</v>
          </cell>
        </row>
        <row r="473">
          <cell r="AB473" t="str">
            <v>ES059PP Credit card</v>
          </cell>
          <cell r="AC473" t="str">
            <v>ES059</v>
          </cell>
          <cell r="AE473">
            <v>1.54</v>
          </cell>
          <cell r="AF473">
            <v>0.81</v>
          </cell>
          <cell r="AG473">
            <v>1.04</v>
          </cell>
          <cell r="AH473">
            <v>0.42000000000000004</v>
          </cell>
          <cell r="AI473">
            <v>1.1200000000000001</v>
          </cell>
          <cell r="AJ473">
            <v>1.01</v>
          </cell>
          <cell r="AK473">
            <v>1.99</v>
          </cell>
        </row>
        <row r="474">
          <cell r="AB474" t="str">
            <v>ES059PP auto loan</v>
          </cell>
          <cell r="AC474" t="str">
            <v>ES059</v>
          </cell>
          <cell r="AE474">
            <v>0</v>
          </cell>
          <cell r="AF474">
            <v>0</v>
          </cell>
          <cell r="AG474">
            <v>0</v>
          </cell>
          <cell r="AH474">
            <v>0</v>
          </cell>
          <cell r="AI474">
            <v>0</v>
          </cell>
          <cell r="AJ474">
            <v>0</v>
          </cell>
          <cell r="AK474">
            <v>0</v>
          </cell>
        </row>
        <row r="475">
          <cell r="AB475" t="str">
            <v>ES052SP personal loan</v>
          </cell>
          <cell r="AC475" t="str">
            <v>ES052</v>
          </cell>
          <cell r="AE475">
            <v>0</v>
          </cell>
          <cell r="AF475">
            <v>0</v>
          </cell>
          <cell r="AG475">
            <v>0</v>
          </cell>
          <cell r="AH475">
            <v>0</v>
          </cell>
          <cell r="AI475">
            <v>0</v>
          </cell>
          <cell r="AJ475">
            <v>0</v>
          </cell>
          <cell r="AK475">
            <v>0</v>
          </cell>
        </row>
        <row r="476">
          <cell r="AB476" t="str">
            <v>ES052SP Mortgage</v>
          </cell>
          <cell r="AC476" t="str">
            <v>ES052</v>
          </cell>
          <cell r="AE476">
            <v>0</v>
          </cell>
          <cell r="AF476">
            <v>0</v>
          </cell>
          <cell r="AG476">
            <v>0</v>
          </cell>
          <cell r="AH476">
            <v>0</v>
          </cell>
          <cell r="AI476">
            <v>0</v>
          </cell>
          <cell r="AJ476">
            <v>0</v>
          </cell>
          <cell r="AK476">
            <v>0</v>
          </cell>
        </row>
        <row r="477">
          <cell r="AB477" t="str">
            <v>ES052SP Distribution</v>
          </cell>
          <cell r="AC477" t="str">
            <v>ES052</v>
          </cell>
          <cell r="AE477">
            <v>0</v>
          </cell>
          <cell r="AF477">
            <v>0</v>
          </cell>
          <cell r="AG477">
            <v>0</v>
          </cell>
          <cell r="AH477">
            <v>0</v>
          </cell>
          <cell r="AI477">
            <v>0</v>
          </cell>
          <cell r="AJ477">
            <v>0</v>
          </cell>
          <cell r="AK477">
            <v>0</v>
          </cell>
        </row>
        <row r="478">
          <cell r="AB478" t="str">
            <v>ES052SP Credit card</v>
          </cell>
          <cell r="AC478" t="str">
            <v>ES052</v>
          </cell>
          <cell r="AE478">
            <v>0</v>
          </cell>
          <cell r="AF478">
            <v>0</v>
          </cell>
          <cell r="AG478">
            <v>0</v>
          </cell>
          <cell r="AH478">
            <v>0</v>
          </cell>
          <cell r="AI478">
            <v>0</v>
          </cell>
          <cell r="AJ478">
            <v>0</v>
          </cell>
          <cell r="AK478">
            <v>0</v>
          </cell>
        </row>
        <row r="479">
          <cell r="AB479" t="str">
            <v>ES052SP auto loan</v>
          </cell>
          <cell r="AC479" t="str">
            <v>ES052</v>
          </cell>
          <cell r="AE479">
            <v>0</v>
          </cell>
          <cell r="AF479">
            <v>0</v>
          </cell>
          <cell r="AG479">
            <v>0</v>
          </cell>
          <cell r="AH479">
            <v>0</v>
          </cell>
          <cell r="AI479">
            <v>0</v>
          </cell>
          <cell r="AJ479">
            <v>0</v>
          </cell>
          <cell r="AK479">
            <v>0</v>
          </cell>
        </row>
        <row r="480">
          <cell r="AB480" t="str">
            <v>ES052PP personal loan</v>
          </cell>
          <cell r="AC480" t="str">
            <v>ES052</v>
          </cell>
          <cell r="AE480">
            <v>0</v>
          </cell>
          <cell r="AF480">
            <v>0</v>
          </cell>
          <cell r="AG480">
            <v>0</v>
          </cell>
          <cell r="AH480">
            <v>0</v>
          </cell>
          <cell r="AI480">
            <v>0</v>
          </cell>
          <cell r="AJ480">
            <v>0</v>
          </cell>
          <cell r="AK480">
            <v>0</v>
          </cell>
        </row>
        <row r="481">
          <cell r="AB481" t="str">
            <v>ES052PP Mortgage</v>
          </cell>
          <cell r="AC481" t="str">
            <v>ES052</v>
          </cell>
          <cell r="AE481">
            <v>0</v>
          </cell>
          <cell r="AF481">
            <v>0</v>
          </cell>
          <cell r="AG481">
            <v>0</v>
          </cell>
          <cell r="AH481">
            <v>0</v>
          </cell>
          <cell r="AI481">
            <v>0</v>
          </cell>
          <cell r="AJ481">
            <v>0</v>
          </cell>
          <cell r="AK481">
            <v>0</v>
          </cell>
        </row>
        <row r="482">
          <cell r="AB482" t="str">
            <v>ES052PP Distribution</v>
          </cell>
          <cell r="AC482" t="str">
            <v>ES052</v>
          </cell>
          <cell r="AE482">
            <v>0</v>
          </cell>
          <cell r="AF482">
            <v>0</v>
          </cell>
          <cell r="AG482">
            <v>0</v>
          </cell>
          <cell r="AH482">
            <v>0</v>
          </cell>
          <cell r="AI482">
            <v>0</v>
          </cell>
          <cell r="AJ482">
            <v>0</v>
          </cell>
          <cell r="AK482">
            <v>0</v>
          </cell>
        </row>
        <row r="483">
          <cell r="AB483" t="str">
            <v>ES052PP Credit card</v>
          </cell>
          <cell r="AC483" t="str">
            <v>ES052</v>
          </cell>
          <cell r="AE483">
            <v>0</v>
          </cell>
          <cell r="AF483">
            <v>0</v>
          </cell>
          <cell r="AG483">
            <v>0</v>
          </cell>
          <cell r="AH483">
            <v>0</v>
          </cell>
          <cell r="AI483">
            <v>0</v>
          </cell>
          <cell r="AJ483">
            <v>0</v>
          </cell>
          <cell r="AK483">
            <v>0</v>
          </cell>
        </row>
        <row r="484">
          <cell r="AB484" t="str">
            <v>ES052PP auto loan</v>
          </cell>
          <cell r="AC484" t="str">
            <v>ES052</v>
          </cell>
          <cell r="AE484">
            <v>0</v>
          </cell>
          <cell r="AF484">
            <v>0</v>
          </cell>
          <cell r="AG484">
            <v>0</v>
          </cell>
          <cell r="AH484">
            <v>0</v>
          </cell>
          <cell r="AI484">
            <v>0</v>
          </cell>
          <cell r="AJ484">
            <v>0</v>
          </cell>
          <cell r="AK484">
            <v>0</v>
          </cell>
        </row>
        <row r="485">
          <cell r="AB485" t="str">
            <v>ES042SP personal loan</v>
          </cell>
          <cell r="AC485" t="str">
            <v>ES042</v>
          </cell>
          <cell r="AE485">
            <v>40</v>
          </cell>
          <cell r="AF485">
            <v>85.710000000000008</v>
          </cell>
          <cell r="AG485">
            <v>117.56</v>
          </cell>
          <cell r="AH485">
            <v>48.279686400000003</v>
          </cell>
          <cell r="AI485">
            <v>57.3</v>
          </cell>
          <cell r="AJ485">
            <v>53.040919466666665</v>
          </cell>
          <cell r="AK485">
            <v>80.327982933333303</v>
          </cell>
        </row>
        <row r="486">
          <cell r="AB486" t="str">
            <v>ES042SP Mortgage</v>
          </cell>
          <cell r="AC486" t="str">
            <v>ES042</v>
          </cell>
          <cell r="AE486">
            <v>64.180000000000007</v>
          </cell>
          <cell r="AF486">
            <v>357.85</v>
          </cell>
          <cell r="AG486">
            <v>477</v>
          </cell>
          <cell r="AH486">
            <v>441.96999999999997</v>
          </cell>
          <cell r="AI486">
            <v>465.84999999999997</v>
          </cell>
          <cell r="AJ486">
            <v>390.52</v>
          </cell>
          <cell r="AK486">
            <v>513.94000000000005</v>
          </cell>
        </row>
        <row r="487">
          <cell r="AB487" t="str">
            <v>ES042SP Distribution</v>
          </cell>
          <cell r="AC487" t="str">
            <v>ES042</v>
          </cell>
          <cell r="AE487">
            <v>0</v>
          </cell>
          <cell r="AF487">
            <v>0</v>
          </cell>
          <cell r="AG487">
            <v>0</v>
          </cell>
          <cell r="AH487">
            <v>0</v>
          </cell>
          <cell r="AI487">
            <v>0</v>
          </cell>
          <cell r="AJ487">
            <v>0</v>
          </cell>
          <cell r="AK487">
            <v>0</v>
          </cell>
        </row>
        <row r="488">
          <cell r="AB488" t="str">
            <v>ES042SP Credit card</v>
          </cell>
          <cell r="AC488" t="str">
            <v>ES042</v>
          </cell>
          <cell r="AE488">
            <v>0</v>
          </cell>
          <cell r="AF488">
            <v>0</v>
          </cell>
          <cell r="AG488">
            <v>0</v>
          </cell>
          <cell r="AH488">
            <v>0</v>
          </cell>
          <cell r="AI488">
            <v>0</v>
          </cell>
          <cell r="AJ488">
            <v>0</v>
          </cell>
          <cell r="AK488">
            <v>0</v>
          </cell>
        </row>
        <row r="489">
          <cell r="AB489" t="str">
            <v>ES042SP auto loan</v>
          </cell>
          <cell r="AC489" t="str">
            <v>ES042</v>
          </cell>
          <cell r="AE489">
            <v>0</v>
          </cell>
          <cell r="AF489">
            <v>0</v>
          </cell>
          <cell r="AG489">
            <v>0</v>
          </cell>
          <cell r="AH489">
            <v>0</v>
          </cell>
          <cell r="AI489">
            <v>0</v>
          </cell>
          <cell r="AJ489">
            <v>0</v>
          </cell>
          <cell r="AK489">
            <v>0</v>
          </cell>
        </row>
        <row r="490">
          <cell r="AB490" t="str">
            <v>ES042PP personal loan</v>
          </cell>
          <cell r="AC490" t="str">
            <v>ES042</v>
          </cell>
          <cell r="AE490">
            <v>0</v>
          </cell>
          <cell r="AF490">
            <v>0</v>
          </cell>
          <cell r="AG490">
            <v>0</v>
          </cell>
          <cell r="AH490">
            <v>0</v>
          </cell>
          <cell r="AI490">
            <v>0</v>
          </cell>
          <cell r="AJ490">
            <v>0</v>
          </cell>
          <cell r="AK490">
            <v>0</v>
          </cell>
        </row>
        <row r="491">
          <cell r="AB491" t="str">
            <v>ES042PP Mortgage</v>
          </cell>
          <cell r="AC491" t="str">
            <v>ES042</v>
          </cell>
          <cell r="AE491">
            <v>0</v>
          </cell>
          <cell r="AF491">
            <v>0</v>
          </cell>
          <cell r="AG491">
            <v>0</v>
          </cell>
          <cell r="AH491">
            <v>0</v>
          </cell>
          <cell r="AI491">
            <v>0</v>
          </cell>
          <cell r="AJ491">
            <v>0</v>
          </cell>
          <cell r="AK491">
            <v>0</v>
          </cell>
        </row>
        <row r="492">
          <cell r="AB492" t="str">
            <v>ES042PP Distribution</v>
          </cell>
          <cell r="AC492" t="str">
            <v>ES042</v>
          </cell>
          <cell r="AE492">
            <v>0</v>
          </cell>
          <cell r="AF492">
            <v>0</v>
          </cell>
          <cell r="AG492">
            <v>0</v>
          </cell>
          <cell r="AH492">
            <v>0</v>
          </cell>
          <cell r="AI492">
            <v>0</v>
          </cell>
          <cell r="AJ492">
            <v>0</v>
          </cell>
          <cell r="AK492">
            <v>0</v>
          </cell>
        </row>
        <row r="493">
          <cell r="AB493" t="str">
            <v>ES042PP Credit card</v>
          </cell>
          <cell r="AC493" t="str">
            <v>ES042</v>
          </cell>
          <cell r="AE493">
            <v>0</v>
          </cell>
          <cell r="AF493">
            <v>0</v>
          </cell>
          <cell r="AG493">
            <v>0</v>
          </cell>
          <cell r="AH493">
            <v>0</v>
          </cell>
          <cell r="AI493">
            <v>0</v>
          </cell>
          <cell r="AJ493">
            <v>0</v>
          </cell>
          <cell r="AK493">
            <v>0</v>
          </cell>
        </row>
        <row r="494">
          <cell r="AB494" t="str">
            <v>ES042PP auto loan</v>
          </cell>
          <cell r="AC494" t="str">
            <v>ES042</v>
          </cell>
          <cell r="AE494">
            <v>0</v>
          </cell>
          <cell r="AF494">
            <v>0</v>
          </cell>
          <cell r="AG494">
            <v>0</v>
          </cell>
          <cell r="AH494">
            <v>0</v>
          </cell>
          <cell r="AI494">
            <v>0</v>
          </cell>
          <cell r="AJ494">
            <v>0</v>
          </cell>
          <cell r="AK494">
            <v>0</v>
          </cell>
        </row>
        <row r="495">
          <cell r="AB495" t="str">
            <v>ES045SP personal loan</v>
          </cell>
          <cell r="AC495" t="str">
            <v>ES045</v>
          </cell>
          <cell r="AE495">
            <v>35</v>
          </cell>
          <cell r="AF495">
            <v>134.44999999999999</v>
          </cell>
          <cell r="AG495">
            <v>210</v>
          </cell>
          <cell r="AH495">
            <v>105.3</v>
          </cell>
          <cell r="AI495">
            <v>157.94999999999999</v>
          </cell>
          <cell r="AJ495">
            <v>104.13</v>
          </cell>
          <cell r="AK495">
            <v>129.285</v>
          </cell>
        </row>
        <row r="496">
          <cell r="AB496" t="str">
            <v>ES045SP Mortgage</v>
          </cell>
          <cell r="AC496" t="str">
            <v>ES045</v>
          </cell>
          <cell r="AE496">
            <v>25</v>
          </cell>
          <cell r="AF496">
            <v>110.83</v>
          </cell>
          <cell r="AG496">
            <v>167.63</v>
          </cell>
          <cell r="AH496">
            <v>115.93799999999999</v>
          </cell>
          <cell r="AI496">
            <v>223.28800000000001</v>
          </cell>
          <cell r="AJ496">
            <v>188.93600000000001</v>
          </cell>
          <cell r="AK496">
            <v>259.78700000000003</v>
          </cell>
        </row>
        <row r="497">
          <cell r="AB497" t="str">
            <v>ES045SP Distribution</v>
          </cell>
          <cell r="AC497" t="str">
            <v>ES045</v>
          </cell>
          <cell r="AE497">
            <v>0</v>
          </cell>
          <cell r="AF497">
            <v>0</v>
          </cell>
          <cell r="AG497">
            <v>0</v>
          </cell>
          <cell r="AH497">
            <v>0</v>
          </cell>
          <cell r="AI497">
            <v>0</v>
          </cell>
          <cell r="AJ497">
            <v>0</v>
          </cell>
          <cell r="AK497">
            <v>0</v>
          </cell>
        </row>
        <row r="498">
          <cell r="AB498" t="str">
            <v>ES045SP Credit card</v>
          </cell>
          <cell r="AC498" t="str">
            <v>ES045</v>
          </cell>
          <cell r="AE498">
            <v>0</v>
          </cell>
          <cell r="AF498">
            <v>0</v>
          </cell>
          <cell r="AG498">
            <v>0</v>
          </cell>
          <cell r="AH498">
            <v>0</v>
          </cell>
          <cell r="AI498">
            <v>0</v>
          </cell>
          <cell r="AJ498">
            <v>0</v>
          </cell>
          <cell r="AK498">
            <v>0</v>
          </cell>
        </row>
        <row r="499">
          <cell r="AB499" t="str">
            <v>ES045SP auto loan</v>
          </cell>
          <cell r="AC499" t="str">
            <v>ES045</v>
          </cell>
          <cell r="AE499">
            <v>0</v>
          </cell>
          <cell r="AF499">
            <v>0</v>
          </cell>
          <cell r="AG499">
            <v>0</v>
          </cell>
          <cell r="AH499">
            <v>0</v>
          </cell>
          <cell r="AI499">
            <v>0</v>
          </cell>
          <cell r="AJ499">
            <v>0</v>
          </cell>
          <cell r="AK499">
            <v>0</v>
          </cell>
        </row>
        <row r="500">
          <cell r="AB500" t="str">
            <v>ES045PP personal loan</v>
          </cell>
          <cell r="AC500" t="str">
            <v>ES045</v>
          </cell>
          <cell r="AE500">
            <v>0</v>
          </cell>
          <cell r="AF500">
            <v>0</v>
          </cell>
          <cell r="AG500">
            <v>0</v>
          </cell>
          <cell r="AH500">
            <v>0</v>
          </cell>
          <cell r="AI500">
            <v>0</v>
          </cell>
          <cell r="AJ500">
            <v>0</v>
          </cell>
          <cell r="AK500">
            <v>0</v>
          </cell>
        </row>
        <row r="501">
          <cell r="AB501" t="str">
            <v>ES045PP Mortgage</v>
          </cell>
          <cell r="AC501" t="str">
            <v>ES045</v>
          </cell>
          <cell r="AE501">
            <v>0</v>
          </cell>
          <cell r="AF501">
            <v>0</v>
          </cell>
          <cell r="AG501">
            <v>0</v>
          </cell>
          <cell r="AH501">
            <v>0</v>
          </cell>
          <cell r="AI501">
            <v>0</v>
          </cell>
          <cell r="AJ501">
            <v>0</v>
          </cell>
          <cell r="AK501">
            <v>0</v>
          </cell>
        </row>
        <row r="502">
          <cell r="AB502" t="str">
            <v>ES045PP Distribution</v>
          </cell>
          <cell r="AC502" t="str">
            <v>ES045</v>
          </cell>
          <cell r="AE502">
            <v>0</v>
          </cell>
          <cell r="AF502">
            <v>0</v>
          </cell>
          <cell r="AG502">
            <v>0</v>
          </cell>
          <cell r="AH502">
            <v>0</v>
          </cell>
          <cell r="AI502">
            <v>0</v>
          </cell>
          <cell r="AJ502">
            <v>0</v>
          </cell>
          <cell r="AK502">
            <v>0</v>
          </cell>
        </row>
        <row r="503">
          <cell r="AB503" t="str">
            <v>ES045PP Credit card</v>
          </cell>
          <cell r="AC503" t="str">
            <v>ES045</v>
          </cell>
          <cell r="AE503">
            <v>0</v>
          </cell>
          <cell r="AF503">
            <v>0</v>
          </cell>
          <cell r="AG503">
            <v>0</v>
          </cell>
          <cell r="AH503">
            <v>0</v>
          </cell>
          <cell r="AI503">
            <v>0</v>
          </cell>
          <cell r="AJ503">
            <v>0</v>
          </cell>
          <cell r="AK503">
            <v>0</v>
          </cell>
        </row>
        <row r="504">
          <cell r="AB504" t="str">
            <v>ES045PP auto loan</v>
          </cell>
          <cell r="AC504" t="str">
            <v>ES045</v>
          </cell>
          <cell r="AE504">
            <v>0</v>
          </cell>
          <cell r="AF504">
            <v>0</v>
          </cell>
          <cell r="AG504">
            <v>0</v>
          </cell>
          <cell r="AH504">
            <v>0</v>
          </cell>
          <cell r="AI504">
            <v>0</v>
          </cell>
          <cell r="AJ504">
            <v>0</v>
          </cell>
          <cell r="AK504">
            <v>0</v>
          </cell>
        </row>
        <row r="505">
          <cell r="AB505" t="str">
            <v>ES046SP personal loan</v>
          </cell>
          <cell r="AC505" t="str">
            <v>ES046</v>
          </cell>
          <cell r="AE505">
            <v>0</v>
          </cell>
          <cell r="AF505">
            <v>0</v>
          </cell>
          <cell r="AG505">
            <v>0</v>
          </cell>
          <cell r="AH505">
            <v>0</v>
          </cell>
          <cell r="AI505">
            <v>0</v>
          </cell>
          <cell r="AJ505">
            <v>0</v>
          </cell>
          <cell r="AK505">
            <v>0</v>
          </cell>
        </row>
        <row r="506">
          <cell r="AB506" t="str">
            <v>ES046SP Mortgage</v>
          </cell>
          <cell r="AC506" t="str">
            <v>ES046</v>
          </cell>
          <cell r="AE506">
            <v>0</v>
          </cell>
          <cell r="AF506">
            <v>0</v>
          </cell>
          <cell r="AG506">
            <v>0</v>
          </cell>
          <cell r="AH506">
            <v>0</v>
          </cell>
          <cell r="AI506">
            <v>0</v>
          </cell>
          <cell r="AJ506">
            <v>0</v>
          </cell>
          <cell r="AK506">
            <v>0</v>
          </cell>
        </row>
        <row r="507">
          <cell r="AB507" t="str">
            <v>ES046SP Distribution</v>
          </cell>
          <cell r="AC507" t="str">
            <v>ES046</v>
          </cell>
          <cell r="AE507">
            <v>0</v>
          </cell>
          <cell r="AF507">
            <v>0</v>
          </cell>
          <cell r="AG507">
            <v>0</v>
          </cell>
          <cell r="AH507">
            <v>0</v>
          </cell>
          <cell r="AI507">
            <v>0</v>
          </cell>
          <cell r="AJ507">
            <v>0</v>
          </cell>
          <cell r="AK507">
            <v>0</v>
          </cell>
        </row>
        <row r="508">
          <cell r="AB508" t="str">
            <v>ES046SP Credit card</v>
          </cell>
          <cell r="AC508" t="str">
            <v>ES046</v>
          </cell>
          <cell r="AE508">
            <v>0</v>
          </cell>
          <cell r="AF508">
            <v>0</v>
          </cell>
          <cell r="AG508">
            <v>0</v>
          </cell>
          <cell r="AH508">
            <v>0</v>
          </cell>
          <cell r="AI508">
            <v>0</v>
          </cell>
          <cell r="AJ508">
            <v>0</v>
          </cell>
          <cell r="AK508">
            <v>0</v>
          </cell>
        </row>
        <row r="509">
          <cell r="AB509" t="str">
            <v>ES046SP auto loan</v>
          </cell>
          <cell r="AC509" t="str">
            <v>ES046</v>
          </cell>
          <cell r="AE509">
            <v>0</v>
          </cell>
          <cell r="AF509">
            <v>0</v>
          </cell>
          <cell r="AG509">
            <v>0</v>
          </cell>
          <cell r="AH509">
            <v>0</v>
          </cell>
          <cell r="AI509">
            <v>0</v>
          </cell>
          <cell r="AJ509">
            <v>0</v>
          </cell>
          <cell r="AK509">
            <v>0</v>
          </cell>
        </row>
        <row r="510">
          <cell r="AB510" t="str">
            <v>ES046PP personal loan</v>
          </cell>
          <cell r="AC510" t="str">
            <v>ES046</v>
          </cell>
          <cell r="AE510">
            <v>0</v>
          </cell>
          <cell r="AF510">
            <v>0</v>
          </cell>
          <cell r="AG510">
            <v>0</v>
          </cell>
          <cell r="AH510">
            <v>0</v>
          </cell>
          <cell r="AI510">
            <v>0</v>
          </cell>
          <cell r="AJ510">
            <v>0</v>
          </cell>
          <cell r="AK510">
            <v>0</v>
          </cell>
        </row>
        <row r="511">
          <cell r="AB511" t="str">
            <v>ES046PP Mortgage</v>
          </cell>
          <cell r="AC511" t="str">
            <v>ES046</v>
          </cell>
          <cell r="AE511">
            <v>0</v>
          </cell>
          <cell r="AF511">
            <v>0</v>
          </cell>
          <cell r="AG511">
            <v>0</v>
          </cell>
          <cell r="AH511">
            <v>0</v>
          </cell>
          <cell r="AI511">
            <v>0</v>
          </cell>
          <cell r="AJ511">
            <v>0</v>
          </cell>
          <cell r="AK511">
            <v>0</v>
          </cell>
        </row>
        <row r="512">
          <cell r="AB512" t="str">
            <v>ES046PP Distribution</v>
          </cell>
          <cell r="AC512" t="str">
            <v>ES046</v>
          </cell>
          <cell r="AE512">
            <v>0</v>
          </cell>
          <cell r="AF512">
            <v>0</v>
          </cell>
          <cell r="AG512">
            <v>0</v>
          </cell>
          <cell r="AH512">
            <v>0</v>
          </cell>
          <cell r="AI512">
            <v>0</v>
          </cell>
          <cell r="AJ512">
            <v>0</v>
          </cell>
          <cell r="AK512">
            <v>0</v>
          </cell>
        </row>
        <row r="513">
          <cell r="AB513" t="str">
            <v>ES046PP Credit card</v>
          </cell>
          <cell r="AC513" t="str">
            <v>ES046</v>
          </cell>
          <cell r="AE513">
            <v>0</v>
          </cell>
          <cell r="AF513">
            <v>0</v>
          </cell>
          <cell r="AG513">
            <v>0</v>
          </cell>
          <cell r="AH513">
            <v>0</v>
          </cell>
          <cell r="AI513">
            <v>0</v>
          </cell>
          <cell r="AJ513">
            <v>0</v>
          </cell>
          <cell r="AK513">
            <v>0</v>
          </cell>
        </row>
        <row r="514">
          <cell r="AB514" t="str">
            <v>ES046PP auto loan</v>
          </cell>
          <cell r="AC514" t="str">
            <v>ES046</v>
          </cell>
          <cell r="AE514">
            <v>0</v>
          </cell>
          <cell r="AF514">
            <v>0</v>
          </cell>
          <cell r="AG514">
            <v>0</v>
          </cell>
          <cell r="AH514">
            <v>0</v>
          </cell>
          <cell r="AI514">
            <v>0</v>
          </cell>
          <cell r="AJ514">
            <v>0</v>
          </cell>
          <cell r="AK514">
            <v>0</v>
          </cell>
        </row>
        <row r="515">
          <cell r="AB515" t="str">
            <v>ES049SP personal loan</v>
          </cell>
          <cell r="AC515" t="str">
            <v>ES049</v>
          </cell>
          <cell r="AE515">
            <v>0</v>
          </cell>
          <cell r="AF515">
            <v>0</v>
          </cell>
          <cell r="AG515">
            <v>191.1</v>
          </cell>
          <cell r="AH515">
            <v>370</v>
          </cell>
          <cell r="AI515">
            <v>440</v>
          </cell>
          <cell r="AJ515">
            <v>420</v>
          </cell>
          <cell r="AK515">
            <v>680</v>
          </cell>
        </row>
        <row r="516">
          <cell r="AB516" t="str">
            <v>ES049SP Mortgage</v>
          </cell>
          <cell r="AC516" t="str">
            <v>ES049</v>
          </cell>
          <cell r="AE516">
            <v>150</v>
          </cell>
          <cell r="AF516">
            <v>347.40702483983364</v>
          </cell>
          <cell r="AG516">
            <v>560.4</v>
          </cell>
          <cell r="AH516">
            <v>390</v>
          </cell>
          <cell r="AI516">
            <v>520</v>
          </cell>
          <cell r="AJ516">
            <v>580</v>
          </cell>
          <cell r="AK516">
            <v>600</v>
          </cell>
        </row>
        <row r="517">
          <cell r="AB517" t="str">
            <v>ES049SP Distribution</v>
          </cell>
          <cell r="AC517" t="str">
            <v>ES049</v>
          </cell>
          <cell r="AE517">
            <v>0</v>
          </cell>
          <cell r="AF517">
            <v>0</v>
          </cell>
          <cell r="AG517">
            <v>0</v>
          </cell>
          <cell r="AH517">
            <v>0</v>
          </cell>
          <cell r="AI517">
            <v>0</v>
          </cell>
          <cell r="AJ517">
            <v>0</v>
          </cell>
          <cell r="AK517">
            <v>0</v>
          </cell>
        </row>
        <row r="518">
          <cell r="AB518" t="str">
            <v>ES049SP Credit card</v>
          </cell>
          <cell r="AC518" t="str">
            <v>ES049</v>
          </cell>
          <cell r="AE518">
            <v>0</v>
          </cell>
          <cell r="AF518">
            <v>0</v>
          </cell>
          <cell r="AG518">
            <v>0</v>
          </cell>
          <cell r="AH518">
            <v>0</v>
          </cell>
          <cell r="AI518">
            <v>0</v>
          </cell>
          <cell r="AJ518">
            <v>0</v>
          </cell>
          <cell r="AK518">
            <v>0</v>
          </cell>
        </row>
        <row r="519">
          <cell r="AB519" t="str">
            <v>ES049SP auto loan</v>
          </cell>
          <cell r="AC519" t="str">
            <v>ES049</v>
          </cell>
          <cell r="AE519">
            <v>0</v>
          </cell>
          <cell r="AF519">
            <v>0</v>
          </cell>
          <cell r="AG519">
            <v>0</v>
          </cell>
          <cell r="AH519">
            <v>0</v>
          </cell>
          <cell r="AI519">
            <v>0</v>
          </cell>
          <cell r="AJ519">
            <v>0</v>
          </cell>
          <cell r="AK519">
            <v>0</v>
          </cell>
        </row>
        <row r="520">
          <cell r="AB520" t="str">
            <v>ES049PP personal loan</v>
          </cell>
          <cell r="AC520" t="str">
            <v>ES049</v>
          </cell>
          <cell r="AE520">
            <v>0</v>
          </cell>
          <cell r="AF520">
            <v>0</v>
          </cell>
          <cell r="AG520">
            <v>0</v>
          </cell>
          <cell r="AH520">
            <v>0</v>
          </cell>
          <cell r="AI520">
            <v>0</v>
          </cell>
          <cell r="AJ520">
            <v>0</v>
          </cell>
          <cell r="AK520">
            <v>0</v>
          </cell>
        </row>
        <row r="521">
          <cell r="AB521" t="str">
            <v>ES049PP Mortgage</v>
          </cell>
          <cell r="AC521" t="str">
            <v>ES049</v>
          </cell>
          <cell r="AE521">
            <v>2</v>
          </cell>
          <cell r="AF521">
            <v>7.050118017309206</v>
          </cell>
          <cell r="AG521">
            <v>18.5</v>
          </cell>
          <cell r="AH521">
            <v>24</v>
          </cell>
          <cell r="AI521">
            <v>24</v>
          </cell>
          <cell r="AJ521">
            <v>24</v>
          </cell>
          <cell r="AK521">
            <v>24</v>
          </cell>
        </row>
        <row r="522">
          <cell r="AB522" t="str">
            <v>ES049PP Distribution</v>
          </cell>
          <cell r="AC522" t="str">
            <v>ES049</v>
          </cell>
          <cell r="AE522">
            <v>0</v>
          </cell>
          <cell r="AF522">
            <v>0</v>
          </cell>
          <cell r="AG522">
            <v>0</v>
          </cell>
          <cell r="AH522">
            <v>0</v>
          </cell>
          <cell r="AI522">
            <v>0</v>
          </cell>
          <cell r="AJ522">
            <v>0</v>
          </cell>
          <cell r="AK522">
            <v>0</v>
          </cell>
        </row>
        <row r="523">
          <cell r="AB523" t="str">
            <v>ES049PP Credit card</v>
          </cell>
          <cell r="AC523" t="str">
            <v>ES049</v>
          </cell>
          <cell r="AE523">
            <v>0</v>
          </cell>
          <cell r="AF523">
            <v>0</v>
          </cell>
          <cell r="AG523">
            <v>0</v>
          </cell>
          <cell r="AH523">
            <v>0</v>
          </cell>
          <cell r="AI523">
            <v>0</v>
          </cell>
          <cell r="AJ523">
            <v>0</v>
          </cell>
          <cell r="AK523">
            <v>0</v>
          </cell>
        </row>
        <row r="524">
          <cell r="AB524" t="str">
            <v>ES049PP auto loan</v>
          </cell>
          <cell r="AC524" t="str">
            <v>ES049</v>
          </cell>
          <cell r="AE524">
            <v>0</v>
          </cell>
          <cell r="AF524">
            <v>0</v>
          </cell>
          <cell r="AG524">
            <v>0</v>
          </cell>
          <cell r="AH524">
            <v>0</v>
          </cell>
          <cell r="AI524">
            <v>0</v>
          </cell>
          <cell r="AJ524">
            <v>0</v>
          </cell>
          <cell r="AK524">
            <v>0</v>
          </cell>
        </row>
        <row r="525">
          <cell r="AB525" t="str">
            <v>ES048SP personal loan</v>
          </cell>
          <cell r="AC525" t="str">
            <v>ES048</v>
          </cell>
          <cell r="AE525">
            <v>0</v>
          </cell>
          <cell r="AF525">
            <v>4.2699999999999996</v>
          </cell>
          <cell r="AG525">
            <v>32.379999999999995</v>
          </cell>
          <cell r="AH525">
            <v>63.466666666666669</v>
          </cell>
          <cell r="AI525">
            <v>149.6</v>
          </cell>
          <cell r="AJ525">
            <v>124.66666666666666</v>
          </cell>
          <cell r="AK525">
            <v>160.02666666666667</v>
          </cell>
        </row>
        <row r="526">
          <cell r="AB526" t="str">
            <v>ES048SP Mortgage</v>
          </cell>
          <cell r="AC526" t="str">
            <v>ES048</v>
          </cell>
          <cell r="AE526">
            <v>0</v>
          </cell>
          <cell r="AF526">
            <v>7</v>
          </cell>
          <cell r="AG526">
            <v>67.289999999999992</v>
          </cell>
          <cell r="AH526">
            <v>276.48</v>
          </cell>
          <cell r="AI526">
            <v>437.76</v>
          </cell>
          <cell r="AJ526">
            <v>340.99199999999996</v>
          </cell>
          <cell r="AK526">
            <v>493.05600000000004</v>
          </cell>
        </row>
        <row r="527">
          <cell r="AB527" t="str">
            <v>ES048SP Distribution</v>
          </cell>
          <cell r="AC527" t="str">
            <v>ES048</v>
          </cell>
          <cell r="AE527">
            <v>0</v>
          </cell>
          <cell r="AF527">
            <v>0</v>
          </cell>
          <cell r="AG527">
            <v>0</v>
          </cell>
          <cell r="AH527">
            <v>0</v>
          </cell>
          <cell r="AI527">
            <v>0</v>
          </cell>
          <cell r="AJ527">
            <v>0</v>
          </cell>
          <cell r="AK527">
            <v>0</v>
          </cell>
        </row>
        <row r="528">
          <cell r="AB528" t="str">
            <v>ES048SP Credit card</v>
          </cell>
          <cell r="AC528" t="str">
            <v>ES048</v>
          </cell>
          <cell r="AE528">
            <v>0</v>
          </cell>
          <cell r="AF528">
            <v>0</v>
          </cell>
          <cell r="AG528">
            <v>0</v>
          </cell>
          <cell r="AH528">
            <v>0</v>
          </cell>
          <cell r="AI528">
            <v>0</v>
          </cell>
          <cell r="AJ528">
            <v>0</v>
          </cell>
          <cell r="AK528">
            <v>0</v>
          </cell>
        </row>
        <row r="529">
          <cell r="AB529" t="str">
            <v>ES048SP auto loan</v>
          </cell>
          <cell r="AC529" t="str">
            <v>ES048</v>
          </cell>
          <cell r="AE529">
            <v>0</v>
          </cell>
          <cell r="AF529">
            <v>0</v>
          </cell>
          <cell r="AG529">
            <v>0</v>
          </cell>
          <cell r="AH529">
            <v>0</v>
          </cell>
          <cell r="AI529">
            <v>0</v>
          </cell>
          <cell r="AJ529">
            <v>0</v>
          </cell>
          <cell r="AK529">
            <v>0</v>
          </cell>
        </row>
        <row r="530">
          <cell r="AB530" t="str">
            <v>ES048PP personal loan</v>
          </cell>
          <cell r="AC530" t="str">
            <v>ES048</v>
          </cell>
          <cell r="AE530">
            <v>0</v>
          </cell>
          <cell r="AF530">
            <v>0</v>
          </cell>
          <cell r="AG530">
            <v>0</v>
          </cell>
          <cell r="AH530">
            <v>0</v>
          </cell>
          <cell r="AI530">
            <v>0</v>
          </cell>
          <cell r="AJ530">
            <v>0</v>
          </cell>
          <cell r="AK530">
            <v>0</v>
          </cell>
        </row>
        <row r="531">
          <cell r="AB531" t="str">
            <v>ES048PP Mortgage</v>
          </cell>
          <cell r="AC531" t="str">
            <v>ES048</v>
          </cell>
          <cell r="AE531">
            <v>0</v>
          </cell>
          <cell r="AF531">
            <v>0</v>
          </cell>
          <cell r="AG531">
            <v>0</v>
          </cell>
          <cell r="AH531">
            <v>0</v>
          </cell>
          <cell r="AI531">
            <v>0</v>
          </cell>
          <cell r="AJ531">
            <v>0</v>
          </cell>
          <cell r="AK531">
            <v>0</v>
          </cell>
        </row>
        <row r="532">
          <cell r="AB532" t="str">
            <v>ES048PP Distribution</v>
          </cell>
          <cell r="AC532" t="str">
            <v>ES048</v>
          </cell>
          <cell r="AE532">
            <v>0</v>
          </cell>
          <cell r="AF532">
            <v>0</v>
          </cell>
          <cell r="AG532">
            <v>0</v>
          </cell>
          <cell r="AH532">
            <v>0</v>
          </cell>
          <cell r="AI532">
            <v>0</v>
          </cell>
          <cell r="AJ532">
            <v>0</v>
          </cell>
          <cell r="AK532">
            <v>0</v>
          </cell>
        </row>
        <row r="533">
          <cell r="AB533" t="str">
            <v>ES048PP Credit card</v>
          </cell>
          <cell r="AC533" t="str">
            <v>ES048</v>
          </cell>
          <cell r="AE533">
            <v>0</v>
          </cell>
          <cell r="AF533">
            <v>0</v>
          </cell>
          <cell r="AG533">
            <v>0</v>
          </cell>
          <cell r="AH533">
            <v>0</v>
          </cell>
          <cell r="AI533">
            <v>0</v>
          </cell>
          <cell r="AJ533">
            <v>0</v>
          </cell>
          <cell r="AK533">
            <v>0</v>
          </cell>
        </row>
        <row r="534">
          <cell r="AB534" t="str">
            <v>ES048PP auto loan</v>
          </cell>
          <cell r="AC534" t="str">
            <v>ES048</v>
          </cell>
          <cell r="AE534">
            <v>0</v>
          </cell>
          <cell r="AF534">
            <v>0</v>
          </cell>
          <cell r="AG534">
            <v>0</v>
          </cell>
          <cell r="AH534">
            <v>0</v>
          </cell>
          <cell r="AI534">
            <v>0</v>
          </cell>
          <cell r="AJ534">
            <v>0</v>
          </cell>
          <cell r="AK534">
            <v>0</v>
          </cell>
        </row>
        <row r="535">
          <cell r="AB535" t="str">
            <v>ES054SP personal loan</v>
          </cell>
          <cell r="AC535" t="str">
            <v>ES054</v>
          </cell>
          <cell r="AE535">
            <v>0</v>
          </cell>
          <cell r="AF535">
            <v>0</v>
          </cell>
          <cell r="AG535">
            <v>0</v>
          </cell>
          <cell r="AH535">
            <v>0</v>
          </cell>
          <cell r="AI535">
            <v>0</v>
          </cell>
          <cell r="AJ535">
            <v>0</v>
          </cell>
          <cell r="AK535">
            <v>0</v>
          </cell>
        </row>
        <row r="536">
          <cell r="AB536" t="str">
            <v>ES054SP Mortgage</v>
          </cell>
          <cell r="AC536" t="str">
            <v>ES054</v>
          </cell>
          <cell r="AE536">
            <v>0</v>
          </cell>
          <cell r="AF536">
            <v>0</v>
          </cell>
          <cell r="AG536">
            <v>0</v>
          </cell>
          <cell r="AH536">
            <v>0</v>
          </cell>
          <cell r="AI536">
            <v>0</v>
          </cell>
          <cell r="AJ536">
            <v>0</v>
          </cell>
          <cell r="AK536">
            <v>0</v>
          </cell>
        </row>
        <row r="537">
          <cell r="AB537" t="str">
            <v>ES054SP Distribution</v>
          </cell>
          <cell r="AC537" t="str">
            <v>ES054</v>
          </cell>
          <cell r="AE537">
            <v>0</v>
          </cell>
          <cell r="AF537">
            <v>0</v>
          </cell>
          <cell r="AG537">
            <v>0</v>
          </cell>
          <cell r="AH537">
            <v>0</v>
          </cell>
          <cell r="AI537">
            <v>0</v>
          </cell>
          <cell r="AJ537">
            <v>0</v>
          </cell>
          <cell r="AK537">
            <v>0</v>
          </cell>
        </row>
        <row r="538">
          <cell r="AB538" t="str">
            <v>ES054SP Credit card</v>
          </cell>
          <cell r="AC538" t="str">
            <v>ES054</v>
          </cell>
          <cell r="AE538">
            <v>0</v>
          </cell>
          <cell r="AF538">
            <v>0</v>
          </cell>
          <cell r="AG538">
            <v>0</v>
          </cell>
          <cell r="AH538">
            <v>0</v>
          </cell>
          <cell r="AI538">
            <v>0</v>
          </cell>
          <cell r="AJ538">
            <v>0</v>
          </cell>
          <cell r="AK538">
            <v>0</v>
          </cell>
        </row>
        <row r="539">
          <cell r="AB539" t="str">
            <v>ES054SP auto loan</v>
          </cell>
          <cell r="AC539" t="str">
            <v>ES054</v>
          </cell>
          <cell r="AE539">
            <v>0</v>
          </cell>
          <cell r="AF539">
            <v>0</v>
          </cell>
          <cell r="AG539">
            <v>0</v>
          </cell>
          <cell r="AH539">
            <v>0</v>
          </cell>
          <cell r="AI539">
            <v>0</v>
          </cell>
          <cell r="AJ539">
            <v>0</v>
          </cell>
          <cell r="AK539">
            <v>0</v>
          </cell>
        </row>
        <row r="540">
          <cell r="AB540" t="str">
            <v>ES054PP personal loan</v>
          </cell>
          <cell r="AC540" t="str">
            <v>ES054</v>
          </cell>
          <cell r="AE540">
            <v>0</v>
          </cell>
          <cell r="AF540">
            <v>0</v>
          </cell>
          <cell r="AG540">
            <v>0</v>
          </cell>
          <cell r="AH540">
            <v>0</v>
          </cell>
          <cell r="AI540">
            <v>0</v>
          </cell>
          <cell r="AJ540">
            <v>0</v>
          </cell>
          <cell r="AK540">
            <v>0</v>
          </cell>
        </row>
        <row r="541">
          <cell r="AB541" t="str">
            <v>ES054PP Mortgage</v>
          </cell>
          <cell r="AC541" t="str">
            <v>ES054</v>
          </cell>
          <cell r="AE541">
            <v>0</v>
          </cell>
          <cell r="AF541">
            <v>0</v>
          </cell>
          <cell r="AG541">
            <v>0</v>
          </cell>
          <cell r="AH541">
            <v>0</v>
          </cell>
          <cell r="AI541">
            <v>0</v>
          </cell>
          <cell r="AJ541">
            <v>0</v>
          </cell>
          <cell r="AK541">
            <v>0</v>
          </cell>
        </row>
        <row r="542">
          <cell r="AB542" t="str">
            <v>ES054PP Distribution</v>
          </cell>
          <cell r="AC542" t="str">
            <v>ES054</v>
          </cell>
          <cell r="AE542">
            <v>0</v>
          </cell>
          <cell r="AF542">
            <v>0</v>
          </cell>
          <cell r="AG542">
            <v>0</v>
          </cell>
          <cell r="AH542">
            <v>0</v>
          </cell>
          <cell r="AI542">
            <v>0</v>
          </cell>
          <cell r="AJ542">
            <v>0</v>
          </cell>
          <cell r="AK542">
            <v>0</v>
          </cell>
        </row>
        <row r="543">
          <cell r="AB543" t="str">
            <v>ES054PP Credit card</v>
          </cell>
          <cell r="AC543" t="str">
            <v>ES054</v>
          </cell>
          <cell r="AE543">
            <v>0</v>
          </cell>
          <cell r="AF543">
            <v>0</v>
          </cell>
          <cell r="AG543">
            <v>0</v>
          </cell>
          <cell r="AH543">
            <v>0</v>
          </cell>
          <cell r="AI543">
            <v>0</v>
          </cell>
          <cell r="AJ543">
            <v>0</v>
          </cell>
          <cell r="AK543">
            <v>0</v>
          </cell>
        </row>
        <row r="544">
          <cell r="AB544" t="str">
            <v>ES054PP auto loan</v>
          </cell>
          <cell r="AC544" t="str">
            <v>ES054</v>
          </cell>
          <cell r="AE544">
            <v>0</v>
          </cell>
          <cell r="AF544">
            <v>0</v>
          </cell>
          <cell r="AG544">
            <v>0</v>
          </cell>
          <cell r="AH544">
            <v>0</v>
          </cell>
          <cell r="AI544">
            <v>0</v>
          </cell>
          <cell r="AJ544">
            <v>0</v>
          </cell>
          <cell r="AK544">
            <v>0</v>
          </cell>
        </row>
        <row r="545">
          <cell r="AB545" t="str">
            <v>ES051SP personal loan</v>
          </cell>
          <cell r="AC545" t="str">
            <v>ES051</v>
          </cell>
          <cell r="AE545">
            <v>0</v>
          </cell>
          <cell r="AF545">
            <v>0</v>
          </cell>
          <cell r="AG545">
            <v>0</v>
          </cell>
          <cell r="AH545">
            <v>0</v>
          </cell>
          <cell r="AI545">
            <v>0</v>
          </cell>
          <cell r="AJ545">
            <v>0</v>
          </cell>
          <cell r="AK545">
            <v>0</v>
          </cell>
        </row>
        <row r="546">
          <cell r="AB546" t="str">
            <v>ES051SP Mortgage</v>
          </cell>
          <cell r="AC546" t="str">
            <v>ES051</v>
          </cell>
          <cell r="AE546">
            <v>195.59</v>
          </cell>
          <cell r="AF546">
            <v>379.12</v>
          </cell>
          <cell r="AG546">
            <v>415</v>
          </cell>
          <cell r="AH546">
            <v>443.42</v>
          </cell>
          <cell r="AI546">
            <v>487.27</v>
          </cell>
          <cell r="AJ546">
            <v>465.21000000000004</v>
          </cell>
          <cell r="AK546">
            <v>529.23</v>
          </cell>
        </row>
        <row r="547">
          <cell r="AB547" t="str">
            <v>ES051SP Distribution</v>
          </cell>
          <cell r="AC547" t="str">
            <v>ES051</v>
          </cell>
          <cell r="AE547">
            <v>0</v>
          </cell>
          <cell r="AF547">
            <v>0</v>
          </cell>
          <cell r="AG547">
            <v>0</v>
          </cell>
          <cell r="AH547">
            <v>0</v>
          </cell>
          <cell r="AI547">
            <v>0</v>
          </cell>
          <cell r="AJ547">
            <v>0</v>
          </cell>
          <cell r="AK547">
            <v>0</v>
          </cell>
        </row>
        <row r="548">
          <cell r="AB548" t="str">
            <v>ES051SP Credit card</v>
          </cell>
          <cell r="AC548" t="str">
            <v>ES051</v>
          </cell>
          <cell r="AE548">
            <v>0</v>
          </cell>
          <cell r="AF548">
            <v>0</v>
          </cell>
          <cell r="AG548">
            <v>0</v>
          </cell>
          <cell r="AH548">
            <v>0</v>
          </cell>
          <cell r="AI548">
            <v>0</v>
          </cell>
          <cell r="AJ548">
            <v>0</v>
          </cell>
          <cell r="AK548">
            <v>0</v>
          </cell>
        </row>
        <row r="549">
          <cell r="AB549" t="str">
            <v>ES051SP auto loan</v>
          </cell>
          <cell r="AC549" t="str">
            <v>ES051</v>
          </cell>
          <cell r="AE549">
            <v>0</v>
          </cell>
          <cell r="AF549">
            <v>0</v>
          </cell>
          <cell r="AG549">
            <v>0</v>
          </cell>
          <cell r="AH549">
            <v>0</v>
          </cell>
          <cell r="AI549">
            <v>0</v>
          </cell>
          <cell r="AJ549">
            <v>0</v>
          </cell>
          <cell r="AK549">
            <v>0</v>
          </cell>
        </row>
        <row r="550">
          <cell r="AB550" t="str">
            <v>ES051PP personal loan</v>
          </cell>
          <cell r="AC550" t="str">
            <v>ES051</v>
          </cell>
          <cell r="AE550">
            <v>0</v>
          </cell>
          <cell r="AF550">
            <v>0</v>
          </cell>
          <cell r="AG550">
            <v>0</v>
          </cell>
          <cell r="AH550">
            <v>0</v>
          </cell>
          <cell r="AI550">
            <v>0</v>
          </cell>
          <cell r="AJ550">
            <v>0</v>
          </cell>
          <cell r="AK550">
            <v>0</v>
          </cell>
        </row>
        <row r="551">
          <cell r="AB551" t="str">
            <v>ES051PP Mortgage</v>
          </cell>
          <cell r="AC551" t="str">
            <v>ES051</v>
          </cell>
          <cell r="AE551">
            <v>0</v>
          </cell>
          <cell r="AF551">
            <v>0</v>
          </cell>
          <cell r="AG551">
            <v>0</v>
          </cell>
          <cell r="AH551">
            <v>0</v>
          </cell>
          <cell r="AI551">
            <v>0</v>
          </cell>
          <cell r="AJ551">
            <v>0</v>
          </cell>
          <cell r="AK551">
            <v>0</v>
          </cell>
        </row>
        <row r="552">
          <cell r="AB552" t="str">
            <v>ES051PP Distribution</v>
          </cell>
          <cell r="AC552" t="str">
            <v>ES051</v>
          </cell>
          <cell r="AE552">
            <v>0</v>
          </cell>
          <cell r="AF552">
            <v>0</v>
          </cell>
          <cell r="AG552">
            <v>0</v>
          </cell>
          <cell r="AH552">
            <v>0</v>
          </cell>
          <cell r="AI552">
            <v>0</v>
          </cell>
          <cell r="AJ552">
            <v>0</v>
          </cell>
          <cell r="AK552">
            <v>0</v>
          </cell>
        </row>
        <row r="553">
          <cell r="AB553" t="str">
            <v>ES051PP Credit card</v>
          </cell>
          <cell r="AC553" t="str">
            <v>ES051</v>
          </cell>
          <cell r="AE553">
            <v>0</v>
          </cell>
          <cell r="AF553">
            <v>0</v>
          </cell>
          <cell r="AG553">
            <v>0</v>
          </cell>
          <cell r="AH553">
            <v>0</v>
          </cell>
          <cell r="AI553">
            <v>0</v>
          </cell>
          <cell r="AJ553">
            <v>0</v>
          </cell>
          <cell r="AK553">
            <v>0</v>
          </cell>
        </row>
        <row r="554">
          <cell r="AB554" t="str">
            <v>ES051PP auto loan</v>
          </cell>
          <cell r="AC554" t="str">
            <v>ES051</v>
          </cell>
          <cell r="AE554">
            <v>0</v>
          </cell>
          <cell r="AF554">
            <v>0</v>
          </cell>
          <cell r="AG554">
            <v>0</v>
          </cell>
          <cell r="AH554">
            <v>0</v>
          </cell>
          <cell r="AI554">
            <v>0</v>
          </cell>
          <cell r="AJ554">
            <v>0</v>
          </cell>
          <cell r="AK554">
            <v>0</v>
          </cell>
        </row>
        <row r="555">
          <cell r="AB555" t="str">
            <v>SP personal loan</v>
          </cell>
          <cell r="AE555">
            <v>0</v>
          </cell>
          <cell r="AF555">
            <v>0</v>
          </cell>
          <cell r="AG555">
            <v>0</v>
          </cell>
          <cell r="AH555">
            <v>0</v>
          </cell>
          <cell r="AI555">
            <v>0</v>
          </cell>
          <cell r="AJ555">
            <v>0</v>
          </cell>
          <cell r="AK555">
            <v>0</v>
          </cell>
        </row>
        <row r="556">
          <cell r="AB556" t="str">
            <v>SP Mortgage</v>
          </cell>
          <cell r="AE556">
            <v>0</v>
          </cell>
          <cell r="AF556">
            <v>0</v>
          </cell>
          <cell r="AG556">
            <v>0</v>
          </cell>
          <cell r="AH556">
            <v>0</v>
          </cell>
          <cell r="AI556">
            <v>0</v>
          </cell>
          <cell r="AJ556">
            <v>0</v>
          </cell>
          <cell r="AK556">
            <v>0</v>
          </cell>
        </row>
        <row r="557">
          <cell r="AB557" t="str">
            <v>SP Distribution</v>
          </cell>
          <cell r="AE557">
            <v>0</v>
          </cell>
          <cell r="AF557">
            <v>0</v>
          </cell>
          <cell r="AG557">
            <v>0</v>
          </cell>
          <cell r="AH557">
            <v>0</v>
          </cell>
          <cell r="AI557">
            <v>0</v>
          </cell>
          <cell r="AJ557">
            <v>0</v>
          </cell>
          <cell r="AK557">
            <v>0</v>
          </cell>
        </row>
        <row r="558">
          <cell r="AB558" t="str">
            <v>SP Credit card</v>
          </cell>
          <cell r="AE558">
            <v>0</v>
          </cell>
          <cell r="AF558">
            <v>0</v>
          </cell>
          <cell r="AG558">
            <v>0</v>
          </cell>
          <cell r="AH558">
            <v>0</v>
          </cell>
          <cell r="AI558">
            <v>0</v>
          </cell>
          <cell r="AJ558">
            <v>0</v>
          </cell>
          <cell r="AK558">
            <v>0</v>
          </cell>
        </row>
        <row r="559">
          <cell r="AB559" t="str">
            <v>SP auto loan</v>
          </cell>
          <cell r="AE559">
            <v>0</v>
          </cell>
          <cell r="AF559">
            <v>0</v>
          </cell>
          <cell r="AG559">
            <v>0</v>
          </cell>
          <cell r="AH559">
            <v>0</v>
          </cell>
          <cell r="AI559">
            <v>0</v>
          </cell>
          <cell r="AJ559">
            <v>0</v>
          </cell>
          <cell r="AK559">
            <v>0</v>
          </cell>
        </row>
        <row r="560">
          <cell r="AB560" t="str">
            <v>PP personal loan</v>
          </cell>
          <cell r="AE560">
            <v>0</v>
          </cell>
          <cell r="AF560">
            <v>0</v>
          </cell>
          <cell r="AG560">
            <v>0</v>
          </cell>
          <cell r="AH560">
            <v>0</v>
          </cell>
          <cell r="AI560">
            <v>0</v>
          </cell>
          <cell r="AJ560">
            <v>0</v>
          </cell>
          <cell r="AK560">
            <v>0</v>
          </cell>
        </row>
        <row r="561">
          <cell r="AB561" t="str">
            <v>PP Mortgage</v>
          </cell>
          <cell r="AE561">
            <v>0</v>
          </cell>
          <cell r="AF561">
            <v>0</v>
          </cell>
          <cell r="AG561">
            <v>0</v>
          </cell>
          <cell r="AH561">
            <v>0</v>
          </cell>
          <cell r="AI561">
            <v>0</v>
          </cell>
          <cell r="AJ561">
            <v>0</v>
          </cell>
          <cell r="AK561">
            <v>0</v>
          </cell>
        </row>
        <row r="562">
          <cell r="AB562" t="str">
            <v>PP Distribution</v>
          </cell>
          <cell r="AE562">
            <v>0</v>
          </cell>
          <cell r="AF562">
            <v>0</v>
          </cell>
          <cell r="AG562">
            <v>0</v>
          </cell>
          <cell r="AH562">
            <v>0</v>
          </cell>
          <cell r="AI562">
            <v>0</v>
          </cell>
          <cell r="AJ562">
            <v>0</v>
          </cell>
          <cell r="AK562">
            <v>0</v>
          </cell>
        </row>
        <row r="563">
          <cell r="AB563" t="str">
            <v>PP Credit card</v>
          </cell>
          <cell r="AE563">
            <v>0</v>
          </cell>
          <cell r="AF563">
            <v>0</v>
          </cell>
          <cell r="AG563">
            <v>0</v>
          </cell>
          <cell r="AH563">
            <v>0</v>
          </cell>
          <cell r="AI563">
            <v>0</v>
          </cell>
          <cell r="AJ563">
            <v>0</v>
          </cell>
          <cell r="AK563">
            <v>0</v>
          </cell>
        </row>
        <row r="564">
          <cell r="AB564" t="str">
            <v>PP auto loan</v>
          </cell>
          <cell r="AE564">
            <v>0</v>
          </cell>
          <cell r="AF564">
            <v>0</v>
          </cell>
          <cell r="AG564">
            <v>0</v>
          </cell>
          <cell r="AH564">
            <v>0</v>
          </cell>
          <cell r="AI564">
            <v>0</v>
          </cell>
          <cell r="AJ564">
            <v>0</v>
          </cell>
          <cell r="AK564">
            <v>0</v>
          </cell>
        </row>
        <row r="565">
          <cell r="AB565" t="str">
            <v xml:space="preserve">Problème </v>
          </cell>
          <cell r="AE565">
            <v>0</v>
          </cell>
          <cell r="AF565">
            <v>0</v>
          </cell>
          <cell r="AG565">
            <v>0</v>
          </cell>
          <cell r="AH565">
            <v>0</v>
          </cell>
          <cell r="AI565">
            <v>0</v>
          </cell>
          <cell r="AJ565">
            <v>0</v>
          </cell>
          <cell r="AK565">
            <v>0</v>
          </cell>
        </row>
        <row r="566">
          <cell r="AB566" t="str">
            <v xml:space="preserve">Problème </v>
          </cell>
          <cell r="AE566">
            <v>0</v>
          </cell>
          <cell r="AF566">
            <v>0</v>
          </cell>
          <cell r="AG566">
            <v>0</v>
          </cell>
          <cell r="AH566">
            <v>0</v>
          </cell>
          <cell r="AI566">
            <v>0</v>
          </cell>
          <cell r="AJ566">
            <v>0</v>
          </cell>
          <cell r="AK566">
            <v>0</v>
          </cell>
        </row>
        <row r="567">
          <cell r="AB567" t="str">
            <v xml:space="preserve">Problème </v>
          </cell>
          <cell r="AE567">
            <v>0</v>
          </cell>
          <cell r="AF567">
            <v>0</v>
          </cell>
          <cell r="AG567">
            <v>0</v>
          </cell>
          <cell r="AH567">
            <v>0</v>
          </cell>
          <cell r="AI567">
            <v>0</v>
          </cell>
          <cell r="AJ567">
            <v>0</v>
          </cell>
          <cell r="AK567">
            <v>0</v>
          </cell>
        </row>
        <row r="568">
          <cell r="AB568" t="str">
            <v xml:space="preserve">Problème </v>
          </cell>
          <cell r="AE568">
            <v>0</v>
          </cell>
          <cell r="AF568">
            <v>0</v>
          </cell>
          <cell r="AG568">
            <v>0</v>
          </cell>
          <cell r="AH568">
            <v>0</v>
          </cell>
          <cell r="AI568">
            <v>0</v>
          </cell>
          <cell r="AJ568">
            <v>0</v>
          </cell>
          <cell r="AK568">
            <v>0</v>
          </cell>
        </row>
        <row r="569">
          <cell r="AB569" t="str">
            <v xml:space="preserve">SP </v>
          </cell>
          <cell r="AE569">
            <v>0</v>
          </cell>
          <cell r="AF569">
            <v>0</v>
          </cell>
          <cell r="AG569">
            <v>0</v>
          </cell>
          <cell r="AH569">
            <v>0</v>
          </cell>
          <cell r="AI569">
            <v>0</v>
          </cell>
          <cell r="AJ569">
            <v>0</v>
          </cell>
          <cell r="AK569">
            <v>0</v>
          </cell>
        </row>
        <row r="570">
          <cell r="AB570" t="str">
            <v xml:space="preserve">PP </v>
          </cell>
          <cell r="AE570">
            <v>0</v>
          </cell>
          <cell r="AF570">
            <v>0</v>
          </cell>
          <cell r="AG570">
            <v>0</v>
          </cell>
          <cell r="AH570">
            <v>0</v>
          </cell>
          <cell r="AI570">
            <v>0</v>
          </cell>
          <cell r="AJ570">
            <v>0</v>
          </cell>
          <cell r="AK570">
            <v>0</v>
          </cell>
        </row>
        <row r="571">
          <cell r="AB571" t="str">
            <v xml:space="preserve">SP </v>
          </cell>
          <cell r="AE571">
            <v>0</v>
          </cell>
          <cell r="AF571">
            <v>0</v>
          </cell>
          <cell r="AG571">
            <v>0</v>
          </cell>
          <cell r="AH571">
            <v>0</v>
          </cell>
          <cell r="AI571">
            <v>0</v>
          </cell>
          <cell r="AJ571">
            <v>0</v>
          </cell>
          <cell r="AK571">
            <v>0</v>
          </cell>
        </row>
        <row r="572">
          <cell r="AB572" t="str">
            <v xml:space="preserve">PP </v>
          </cell>
          <cell r="AE572">
            <v>0</v>
          </cell>
          <cell r="AF572">
            <v>0</v>
          </cell>
          <cell r="AG572">
            <v>0</v>
          </cell>
          <cell r="AH572">
            <v>0</v>
          </cell>
          <cell r="AI572">
            <v>0</v>
          </cell>
          <cell r="AJ572">
            <v>0</v>
          </cell>
          <cell r="AK572">
            <v>0</v>
          </cell>
        </row>
        <row r="573">
          <cell r="AB573" t="str">
            <v xml:space="preserve">SP </v>
          </cell>
          <cell r="AE573">
            <v>0</v>
          </cell>
          <cell r="AF573">
            <v>0</v>
          </cell>
          <cell r="AG573">
            <v>0</v>
          </cell>
          <cell r="AH573">
            <v>0</v>
          </cell>
          <cell r="AI573">
            <v>0</v>
          </cell>
          <cell r="AJ573">
            <v>0</v>
          </cell>
          <cell r="AK573">
            <v>0</v>
          </cell>
        </row>
        <row r="574">
          <cell r="AB574" t="str">
            <v xml:space="preserve">PP </v>
          </cell>
          <cell r="AE574">
            <v>0</v>
          </cell>
          <cell r="AF574">
            <v>0</v>
          </cell>
          <cell r="AG574">
            <v>0</v>
          </cell>
          <cell r="AH574">
            <v>0</v>
          </cell>
          <cell r="AI574">
            <v>0</v>
          </cell>
          <cell r="AJ574">
            <v>0</v>
          </cell>
          <cell r="AK574">
            <v>0</v>
          </cell>
        </row>
        <row r="575">
          <cell r="AB575" t="str">
            <v xml:space="preserve">SP </v>
          </cell>
          <cell r="AE575">
            <v>0</v>
          </cell>
          <cell r="AF575">
            <v>0</v>
          </cell>
          <cell r="AG575">
            <v>0</v>
          </cell>
          <cell r="AH575">
            <v>0</v>
          </cell>
          <cell r="AI575">
            <v>0</v>
          </cell>
          <cell r="AJ575">
            <v>0</v>
          </cell>
          <cell r="AK575">
            <v>0</v>
          </cell>
        </row>
        <row r="576">
          <cell r="AB576" t="str">
            <v xml:space="preserve">PP </v>
          </cell>
          <cell r="AE576">
            <v>0</v>
          </cell>
          <cell r="AF576">
            <v>0</v>
          </cell>
          <cell r="AG576">
            <v>0</v>
          </cell>
          <cell r="AH576">
            <v>0</v>
          </cell>
          <cell r="AI576">
            <v>0</v>
          </cell>
          <cell r="AJ576">
            <v>0</v>
          </cell>
          <cell r="AK576">
            <v>0</v>
          </cell>
        </row>
        <row r="577">
          <cell r="AB577" t="str">
            <v xml:space="preserve">SP </v>
          </cell>
          <cell r="AE577">
            <v>0</v>
          </cell>
          <cell r="AF577">
            <v>0</v>
          </cell>
          <cell r="AG577">
            <v>0</v>
          </cell>
          <cell r="AH577">
            <v>0</v>
          </cell>
          <cell r="AI577">
            <v>0</v>
          </cell>
          <cell r="AJ577">
            <v>0</v>
          </cell>
          <cell r="AK577">
            <v>0</v>
          </cell>
        </row>
        <row r="578">
          <cell r="AB578" t="str">
            <v xml:space="preserve">PP </v>
          </cell>
          <cell r="AE578">
            <v>0</v>
          </cell>
          <cell r="AF578">
            <v>0</v>
          </cell>
          <cell r="AG578">
            <v>0</v>
          </cell>
          <cell r="AH578">
            <v>0</v>
          </cell>
          <cell r="AI578">
            <v>0</v>
          </cell>
          <cell r="AJ578">
            <v>0</v>
          </cell>
          <cell r="AK578">
            <v>0</v>
          </cell>
        </row>
        <row r="579">
          <cell r="AB579" t="str">
            <v>xES001SP personal loan</v>
          </cell>
          <cell r="AC579" t="str">
            <v>xES001</v>
          </cell>
          <cell r="AE579">
            <v>0</v>
          </cell>
          <cell r="AF579">
            <v>0</v>
          </cell>
          <cell r="AG579">
            <v>0</v>
          </cell>
          <cell r="AH579">
            <v>0</v>
          </cell>
          <cell r="AI579">
            <v>0</v>
          </cell>
          <cell r="AJ579">
            <v>0</v>
          </cell>
          <cell r="AK579">
            <v>0</v>
          </cell>
        </row>
        <row r="580">
          <cell r="AB580" t="str">
            <v>xES001PP personal loan</v>
          </cell>
          <cell r="AC580" t="str">
            <v>xES001</v>
          </cell>
          <cell r="AE580">
            <v>236.19142043071483</v>
          </cell>
          <cell r="AF580">
            <v>496.75043119034353</v>
          </cell>
          <cell r="AG580">
            <v>499.55922126268376</v>
          </cell>
          <cell r="AH580">
            <v>582.70828511556306</v>
          </cell>
          <cell r="AI580">
            <v>713.22684232951656</v>
          </cell>
          <cell r="AJ580">
            <v>503.75384779094406</v>
          </cell>
          <cell r="AK580">
            <v>459.8832311254647</v>
          </cell>
        </row>
        <row r="581">
          <cell r="AB581" t="str">
            <v xml:space="preserve">SP </v>
          </cell>
          <cell r="AE581">
            <v>0</v>
          </cell>
          <cell r="AF581">
            <v>0</v>
          </cell>
          <cell r="AG581">
            <v>0</v>
          </cell>
          <cell r="AH581">
            <v>0</v>
          </cell>
          <cell r="AI581">
            <v>0</v>
          </cell>
          <cell r="AJ581">
            <v>0</v>
          </cell>
          <cell r="AK581">
            <v>0</v>
          </cell>
        </row>
        <row r="582">
          <cell r="AB582" t="str">
            <v xml:space="preserve">PP </v>
          </cell>
          <cell r="AE582">
            <v>0</v>
          </cell>
          <cell r="AF582">
            <v>0</v>
          </cell>
          <cell r="AG582">
            <v>0</v>
          </cell>
          <cell r="AH582">
            <v>0</v>
          </cell>
          <cell r="AI582">
            <v>0</v>
          </cell>
          <cell r="AJ582">
            <v>0</v>
          </cell>
          <cell r="AK582">
            <v>0</v>
          </cell>
        </row>
        <row r="583">
          <cell r="AB583" t="str">
            <v xml:space="preserve">SP </v>
          </cell>
          <cell r="AE583">
            <v>0</v>
          </cell>
          <cell r="AF583">
            <v>0</v>
          </cell>
          <cell r="AG583">
            <v>0</v>
          </cell>
          <cell r="AH583">
            <v>0</v>
          </cell>
          <cell r="AI583">
            <v>0</v>
          </cell>
          <cell r="AJ583">
            <v>0</v>
          </cell>
          <cell r="AK583">
            <v>0</v>
          </cell>
        </row>
        <row r="584">
          <cell r="AB584" t="str">
            <v xml:space="preserve">PP </v>
          </cell>
          <cell r="AE584">
            <v>0</v>
          </cell>
          <cell r="AF584">
            <v>0</v>
          </cell>
          <cell r="AG584">
            <v>0</v>
          </cell>
          <cell r="AH584">
            <v>0</v>
          </cell>
          <cell r="AI584">
            <v>0</v>
          </cell>
          <cell r="AJ584">
            <v>0</v>
          </cell>
          <cell r="AK584">
            <v>0</v>
          </cell>
        </row>
        <row r="585">
          <cell r="AB585" t="str">
            <v xml:space="preserve">SP </v>
          </cell>
          <cell r="AE585">
            <v>0</v>
          </cell>
          <cell r="AF585">
            <v>0</v>
          </cell>
          <cell r="AG585">
            <v>0</v>
          </cell>
          <cell r="AH585">
            <v>0</v>
          </cell>
          <cell r="AI585">
            <v>0</v>
          </cell>
          <cell r="AJ585">
            <v>0</v>
          </cell>
          <cell r="AK585">
            <v>0</v>
          </cell>
        </row>
        <row r="586">
          <cell r="AB586" t="str">
            <v xml:space="preserve">PP </v>
          </cell>
          <cell r="AE586">
            <v>0</v>
          </cell>
          <cell r="AF586">
            <v>0</v>
          </cell>
          <cell r="AG586">
            <v>0</v>
          </cell>
          <cell r="AH586">
            <v>0</v>
          </cell>
          <cell r="AI586">
            <v>0</v>
          </cell>
          <cell r="AJ586">
            <v>0</v>
          </cell>
          <cell r="AK586">
            <v>0</v>
          </cell>
        </row>
        <row r="587">
          <cell r="AB587" t="str">
            <v xml:space="preserve">SP </v>
          </cell>
          <cell r="AE587">
            <v>0</v>
          </cell>
          <cell r="AF587">
            <v>0</v>
          </cell>
          <cell r="AG587">
            <v>0</v>
          </cell>
          <cell r="AH587">
            <v>0</v>
          </cell>
          <cell r="AI587">
            <v>0</v>
          </cell>
          <cell r="AJ587">
            <v>0</v>
          </cell>
          <cell r="AK587">
            <v>0</v>
          </cell>
        </row>
        <row r="588">
          <cell r="AB588" t="str">
            <v xml:space="preserve">PP </v>
          </cell>
          <cell r="AE588">
            <v>0</v>
          </cell>
          <cell r="AF588">
            <v>0</v>
          </cell>
          <cell r="AG588">
            <v>0</v>
          </cell>
          <cell r="AH588">
            <v>0</v>
          </cell>
          <cell r="AI588">
            <v>0</v>
          </cell>
          <cell r="AJ588">
            <v>0</v>
          </cell>
          <cell r="AK588">
            <v>0</v>
          </cell>
        </row>
        <row r="589">
          <cell r="AB589" t="str">
            <v xml:space="preserve">SP </v>
          </cell>
          <cell r="AE589">
            <v>0</v>
          </cell>
          <cell r="AF589">
            <v>0</v>
          </cell>
          <cell r="AG589">
            <v>0</v>
          </cell>
          <cell r="AH589">
            <v>0</v>
          </cell>
          <cell r="AI589">
            <v>0</v>
          </cell>
          <cell r="AJ589">
            <v>0</v>
          </cell>
          <cell r="AK589">
            <v>0</v>
          </cell>
        </row>
        <row r="590">
          <cell r="AB590" t="str">
            <v xml:space="preserve">PP </v>
          </cell>
          <cell r="AE590">
            <v>0</v>
          </cell>
          <cell r="AF590">
            <v>0</v>
          </cell>
          <cell r="AG590">
            <v>0</v>
          </cell>
          <cell r="AH590">
            <v>0</v>
          </cell>
          <cell r="AI590">
            <v>0</v>
          </cell>
          <cell r="AJ590">
            <v>0</v>
          </cell>
          <cell r="AK590">
            <v>0</v>
          </cell>
        </row>
        <row r="591">
          <cell r="AB591" t="str">
            <v xml:space="preserve">SP </v>
          </cell>
          <cell r="AE591">
            <v>0</v>
          </cell>
          <cell r="AF591">
            <v>0</v>
          </cell>
          <cell r="AG591">
            <v>0</v>
          </cell>
          <cell r="AH591">
            <v>0</v>
          </cell>
          <cell r="AI591">
            <v>0</v>
          </cell>
          <cell r="AJ591">
            <v>0</v>
          </cell>
          <cell r="AK591">
            <v>0</v>
          </cell>
        </row>
        <row r="592">
          <cell r="AB592" t="str">
            <v xml:space="preserve">PP </v>
          </cell>
          <cell r="AE592">
            <v>0</v>
          </cell>
          <cell r="AF592">
            <v>0</v>
          </cell>
          <cell r="AG592">
            <v>0</v>
          </cell>
          <cell r="AH592">
            <v>0</v>
          </cell>
          <cell r="AI592">
            <v>0</v>
          </cell>
          <cell r="AJ592">
            <v>0</v>
          </cell>
          <cell r="AK592">
            <v>0</v>
          </cell>
        </row>
        <row r="593">
          <cell r="AB593" t="str">
            <v xml:space="preserve">SP </v>
          </cell>
          <cell r="AE593">
            <v>0</v>
          </cell>
          <cell r="AF593">
            <v>0</v>
          </cell>
          <cell r="AG593">
            <v>0</v>
          </cell>
          <cell r="AH593">
            <v>0</v>
          </cell>
          <cell r="AI593">
            <v>0</v>
          </cell>
          <cell r="AJ593">
            <v>0</v>
          </cell>
          <cell r="AK593">
            <v>0</v>
          </cell>
        </row>
        <row r="594">
          <cell r="AB594" t="str">
            <v xml:space="preserve">PP </v>
          </cell>
          <cell r="AE594">
            <v>0</v>
          </cell>
          <cell r="AF594">
            <v>0</v>
          </cell>
          <cell r="AG594">
            <v>0</v>
          </cell>
          <cell r="AH594">
            <v>0</v>
          </cell>
          <cell r="AI594">
            <v>0</v>
          </cell>
          <cell r="AJ594">
            <v>0</v>
          </cell>
          <cell r="AK594">
            <v>0</v>
          </cell>
        </row>
        <row r="595">
          <cell r="AB595" t="str">
            <v xml:space="preserve">SP </v>
          </cell>
          <cell r="AE595">
            <v>0</v>
          </cell>
          <cell r="AF595">
            <v>0</v>
          </cell>
          <cell r="AG595">
            <v>0</v>
          </cell>
          <cell r="AH595">
            <v>0</v>
          </cell>
          <cell r="AI595">
            <v>0</v>
          </cell>
          <cell r="AJ595">
            <v>0</v>
          </cell>
          <cell r="AK595">
            <v>0</v>
          </cell>
        </row>
        <row r="596">
          <cell r="AB596" t="str">
            <v xml:space="preserve">PP </v>
          </cell>
          <cell r="AE596">
            <v>0</v>
          </cell>
          <cell r="AF596">
            <v>0</v>
          </cell>
          <cell r="AG596">
            <v>0</v>
          </cell>
          <cell r="AH596">
            <v>0</v>
          </cell>
          <cell r="AI596">
            <v>0</v>
          </cell>
          <cell r="AJ596">
            <v>0</v>
          </cell>
          <cell r="AK596">
            <v>0</v>
          </cell>
        </row>
        <row r="597">
          <cell r="AB597" t="str">
            <v xml:space="preserve">SP </v>
          </cell>
          <cell r="AE597">
            <v>0</v>
          </cell>
          <cell r="AF597">
            <v>0</v>
          </cell>
          <cell r="AG597">
            <v>0</v>
          </cell>
          <cell r="AH597">
            <v>0</v>
          </cell>
          <cell r="AI597">
            <v>0</v>
          </cell>
          <cell r="AJ597">
            <v>0</v>
          </cell>
          <cell r="AK597">
            <v>0</v>
          </cell>
        </row>
        <row r="598">
          <cell r="AB598" t="str">
            <v xml:space="preserve">PP </v>
          </cell>
          <cell r="AE598">
            <v>0</v>
          </cell>
          <cell r="AF598">
            <v>0</v>
          </cell>
          <cell r="AG598">
            <v>0</v>
          </cell>
          <cell r="AH598">
            <v>0</v>
          </cell>
          <cell r="AI598">
            <v>0</v>
          </cell>
          <cell r="AJ598">
            <v>0</v>
          </cell>
          <cell r="AK598">
            <v>0</v>
          </cell>
        </row>
        <row r="599">
          <cell r="AB599" t="str">
            <v xml:space="preserve">SP </v>
          </cell>
          <cell r="AE599">
            <v>0</v>
          </cell>
          <cell r="AF599">
            <v>0</v>
          </cell>
          <cell r="AG599">
            <v>0</v>
          </cell>
          <cell r="AH599">
            <v>0</v>
          </cell>
          <cell r="AI599">
            <v>0</v>
          </cell>
          <cell r="AJ599">
            <v>0</v>
          </cell>
          <cell r="AK599">
            <v>0</v>
          </cell>
        </row>
        <row r="600">
          <cell r="AB600" t="str">
            <v xml:space="preserve">PP </v>
          </cell>
          <cell r="AE600">
            <v>0</v>
          </cell>
          <cell r="AF600">
            <v>0</v>
          </cell>
          <cell r="AG600">
            <v>0</v>
          </cell>
          <cell r="AH600">
            <v>0</v>
          </cell>
          <cell r="AI600">
            <v>0</v>
          </cell>
          <cell r="AJ600">
            <v>0</v>
          </cell>
          <cell r="AK600">
            <v>0</v>
          </cell>
        </row>
        <row r="601">
          <cell r="AB601" t="str">
            <v xml:space="preserve">SP </v>
          </cell>
          <cell r="AE601">
            <v>0</v>
          </cell>
          <cell r="AF601">
            <v>0</v>
          </cell>
          <cell r="AG601">
            <v>0</v>
          </cell>
          <cell r="AH601">
            <v>0</v>
          </cell>
          <cell r="AI601">
            <v>0</v>
          </cell>
          <cell r="AJ601">
            <v>0</v>
          </cell>
          <cell r="AK601">
            <v>0</v>
          </cell>
        </row>
        <row r="602">
          <cell r="AB602" t="str">
            <v xml:space="preserve">PP </v>
          </cell>
          <cell r="AE602">
            <v>0</v>
          </cell>
          <cell r="AF602">
            <v>0</v>
          </cell>
          <cell r="AG602">
            <v>0</v>
          </cell>
          <cell r="AH602">
            <v>0</v>
          </cell>
          <cell r="AI602">
            <v>0</v>
          </cell>
          <cell r="AJ602">
            <v>0</v>
          </cell>
          <cell r="AK602">
            <v>0</v>
          </cell>
        </row>
        <row r="603">
          <cell r="AB603" t="str">
            <v xml:space="preserve">SP </v>
          </cell>
          <cell r="AE603">
            <v>0</v>
          </cell>
          <cell r="AF603">
            <v>0</v>
          </cell>
          <cell r="AG603">
            <v>0</v>
          </cell>
          <cell r="AH603">
            <v>0</v>
          </cell>
          <cell r="AI603">
            <v>0</v>
          </cell>
          <cell r="AJ603">
            <v>0</v>
          </cell>
          <cell r="AK603">
            <v>0</v>
          </cell>
        </row>
        <row r="604">
          <cell r="AB604" t="str">
            <v xml:space="preserve">PP </v>
          </cell>
          <cell r="AE604">
            <v>0</v>
          </cell>
          <cell r="AF604">
            <v>0</v>
          </cell>
          <cell r="AG604">
            <v>0</v>
          </cell>
          <cell r="AH604">
            <v>0</v>
          </cell>
          <cell r="AI604">
            <v>0</v>
          </cell>
          <cell r="AJ604">
            <v>0</v>
          </cell>
          <cell r="AK604">
            <v>0</v>
          </cell>
        </row>
        <row r="605">
          <cell r="AB605" t="str">
            <v>xES033SP personal loan</v>
          </cell>
          <cell r="AC605" t="str">
            <v>xES033</v>
          </cell>
          <cell r="AE605">
            <v>0</v>
          </cell>
          <cell r="AF605">
            <v>0</v>
          </cell>
          <cell r="AG605">
            <v>0</v>
          </cell>
          <cell r="AH605">
            <v>0</v>
          </cell>
          <cell r="AI605">
            <v>0</v>
          </cell>
          <cell r="AJ605">
            <v>0</v>
          </cell>
          <cell r="AK605">
            <v>0</v>
          </cell>
        </row>
        <row r="606">
          <cell r="AB606" t="str">
            <v>xES033PP personal loan</v>
          </cell>
          <cell r="AC606" t="str">
            <v>xES033</v>
          </cell>
          <cell r="AE606">
            <v>13.808579569285161</v>
          </cell>
          <cell r="AF606">
            <v>29.041774009656443</v>
          </cell>
          <cell r="AG606">
            <v>29.205985737316162</v>
          </cell>
          <cell r="AH606">
            <v>34.067171898228651</v>
          </cell>
          <cell r="AI606">
            <v>41.697744927810227</v>
          </cell>
          <cell r="AJ606">
            <v>29.451218329055905</v>
          </cell>
          <cell r="AK606">
            <v>26.886388074535354</v>
          </cell>
        </row>
        <row r="607">
          <cell r="AB607" t="str">
            <v>xES037SP personal loan</v>
          </cell>
          <cell r="AC607" t="str">
            <v>xES037</v>
          </cell>
          <cell r="AE607">
            <v>0</v>
          </cell>
          <cell r="AF607">
            <v>0</v>
          </cell>
          <cell r="AG607">
            <v>0</v>
          </cell>
          <cell r="AH607">
            <v>0</v>
          </cell>
          <cell r="AI607">
            <v>0</v>
          </cell>
          <cell r="AJ607">
            <v>0</v>
          </cell>
          <cell r="AK607">
            <v>0</v>
          </cell>
        </row>
        <row r="608">
          <cell r="AB608" t="str">
            <v>xES037PP personal loan</v>
          </cell>
          <cell r="AC608" t="str">
            <v>xES037</v>
          </cell>
          <cell r="AE608">
            <v>28.2</v>
          </cell>
          <cell r="AF608">
            <v>65</v>
          </cell>
          <cell r="AG608">
            <v>60</v>
          </cell>
          <cell r="AH608">
            <v>39.020346369699311</v>
          </cell>
          <cell r="AI608">
            <v>36.034320807396753</v>
          </cell>
          <cell r="AJ608">
            <v>31.959368466141299</v>
          </cell>
          <cell r="AK608">
            <v>28.996577826330565</v>
          </cell>
        </row>
        <row r="609">
          <cell r="AB609" t="str">
            <v xml:space="preserve">SP </v>
          </cell>
          <cell r="AE609">
            <v>0</v>
          </cell>
          <cell r="AF609">
            <v>0</v>
          </cell>
          <cell r="AG609">
            <v>0</v>
          </cell>
          <cell r="AH609">
            <v>0</v>
          </cell>
          <cell r="AI609">
            <v>0</v>
          </cell>
          <cell r="AJ609">
            <v>0</v>
          </cell>
          <cell r="AK609">
            <v>0</v>
          </cell>
        </row>
        <row r="610">
          <cell r="AB610" t="str">
            <v xml:space="preserve">PP </v>
          </cell>
          <cell r="AE610">
            <v>0</v>
          </cell>
          <cell r="AF610">
            <v>0</v>
          </cell>
          <cell r="AG610">
            <v>0</v>
          </cell>
          <cell r="AH610">
            <v>0</v>
          </cell>
          <cell r="AI610">
            <v>0</v>
          </cell>
          <cell r="AJ610">
            <v>0</v>
          </cell>
          <cell r="AK610">
            <v>0</v>
          </cell>
        </row>
        <row r="611">
          <cell r="AB611" t="str">
            <v>xES005SP personal loan</v>
          </cell>
          <cell r="AC611" t="str">
            <v>xES005</v>
          </cell>
          <cell r="AE611">
            <v>0</v>
          </cell>
          <cell r="AF611">
            <v>0</v>
          </cell>
          <cell r="AG611">
            <v>0</v>
          </cell>
          <cell r="AH611">
            <v>0</v>
          </cell>
          <cell r="AI611">
            <v>0</v>
          </cell>
          <cell r="AJ611">
            <v>0</v>
          </cell>
          <cell r="AK611">
            <v>0</v>
          </cell>
        </row>
        <row r="612">
          <cell r="AB612" t="str">
            <v>xES005PP personal loan</v>
          </cell>
          <cell r="AC612" t="str">
            <v>xES005</v>
          </cell>
          <cell r="AE612">
            <v>157.22999999999999</v>
          </cell>
          <cell r="AF612">
            <v>420</v>
          </cell>
          <cell r="AG612">
            <v>450</v>
          </cell>
          <cell r="AH612">
            <v>290.18179999999654</v>
          </cell>
          <cell r="AI612">
            <v>334.74162812499998</v>
          </cell>
          <cell r="AJ612">
            <v>309.80234999999999</v>
          </cell>
          <cell r="AK612">
            <v>348.79381875000001</v>
          </cell>
        </row>
        <row r="613">
          <cell r="AB613" t="str">
            <v xml:space="preserve">SP </v>
          </cell>
          <cell r="AE613">
            <v>0</v>
          </cell>
          <cell r="AF613">
            <v>0</v>
          </cell>
          <cell r="AG613">
            <v>0</v>
          </cell>
          <cell r="AH613">
            <v>0</v>
          </cell>
          <cell r="AI613">
            <v>0</v>
          </cell>
          <cell r="AJ613">
            <v>0</v>
          </cell>
          <cell r="AK613">
            <v>0</v>
          </cell>
        </row>
        <row r="614">
          <cell r="AB614" t="str">
            <v xml:space="preserve">PP </v>
          </cell>
          <cell r="AE614">
            <v>0</v>
          </cell>
          <cell r="AF614">
            <v>0</v>
          </cell>
          <cell r="AG614">
            <v>0</v>
          </cell>
          <cell r="AH614">
            <v>0</v>
          </cell>
          <cell r="AI614">
            <v>0</v>
          </cell>
          <cell r="AJ614">
            <v>0</v>
          </cell>
          <cell r="AK614">
            <v>0</v>
          </cell>
        </row>
        <row r="615">
          <cell r="AB615" t="str">
            <v xml:space="preserve">SP </v>
          </cell>
          <cell r="AE615">
            <v>0</v>
          </cell>
          <cell r="AF615">
            <v>0</v>
          </cell>
          <cell r="AG615">
            <v>0</v>
          </cell>
          <cell r="AH615">
            <v>0</v>
          </cell>
          <cell r="AI615">
            <v>0</v>
          </cell>
          <cell r="AJ615">
            <v>0</v>
          </cell>
          <cell r="AK615">
            <v>0</v>
          </cell>
        </row>
        <row r="616">
          <cell r="AB616" t="str">
            <v xml:space="preserve">PP </v>
          </cell>
          <cell r="AE616">
            <v>0</v>
          </cell>
          <cell r="AF616">
            <v>0</v>
          </cell>
          <cell r="AG616">
            <v>0</v>
          </cell>
          <cell r="AH616">
            <v>0</v>
          </cell>
          <cell r="AI616">
            <v>0</v>
          </cell>
          <cell r="AJ616">
            <v>0</v>
          </cell>
          <cell r="AK616">
            <v>0</v>
          </cell>
        </row>
        <row r="617">
          <cell r="AB617" t="str">
            <v xml:space="preserve">SP </v>
          </cell>
          <cell r="AE617">
            <v>0</v>
          </cell>
          <cell r="AF617">
            <v>0</v>
          </cell>
          <cell r="AG617">
            <v>0</v>
          </cell>
          <cell r="AH617">
            <v>0</v>
          </cell>
          <cell r="AI617">
            <v>0</v>
          </cell>
          <cell r="AJ617">
            <v>0</v>
          </cell>
          <cell r="AK617">
            <v>0</v>
          </cell>
        </row>
        <row r="618">
          <cell r="AB618" t="str">
            <v xml:space="preserve">PP </v>
          </cell>
          <cell r="AE618">
            <v>0</v>
          </cell>
          <cell r="AF618">
            <v>0</v>
          </cell>
          <cell r="AG618">
            <v>0</v>
          </cell>
          <cell r="AH618">
            <v>0</v>
          </cell>
          <cell r="AI618">
            <v>0</v>
          </cell>
          <cell r="AJ618">
            <v>0</v>
          </cell>
          <cell r="AK618">
            <v>0</v>
          </cell>
        </row>
        <row r="619">
          <cell r="AB619" t="str">
            <v xml:space="preserve">SP </v>
          </cell>
          <cell r="AE619">
            <v>0</v>
          </cell>
          <cell r="AF619">
            <v>0</v>
          </cell>
          <cell r="AG619">
            <v>0</v>
          </cell>
          <cell r="AH619">
            <v>0</v>
          </cell>
          <cell r="AI619">
            <v>0</v>
          </cell>
          <cell r="AJ619">
            <v>0</v>
          </cell>
          <cell r="AK619">
            <v>0</v>
          </cell>
        </row>
        <row r="620">
          <cell r="AB620" t="str">
            <v xml:space="preserve">PP </v>
          </cell>
          <cell r="AE620">
            <v>0</v>
          </cell>
          <cell r="AF620">
            <v>0</v>
          </cell>
          <cell r="AG620">
            <v>0</v>
          </cell>
          <cell r="AH620">
            <v>0</v>
          </cell>
          <cell r="AI620">
            <v>0</v>
          </cell>
          <cell r="AJ620">
            <v>0</v>
          </cell>
          <cell r="AK620">
            <v>0</v>
          </cell>
        </row>
        <row r="621">
          <cell r="AB621" t="str">
            <v xml:space="preserve">SP </v>
          </cell>
          <cell r="AE621">
            <v>0</v>
          </cell>
          <cell r="AF621">
            <v>0</v>
          </cell>
          <cell r="AG621">
            <v>0</v>
          </cell>
          <cell r="AH621">
            <v>0</v>
          </cell>
          <cell r="AI621">
            <v>0</v>
          </cell>
          <cell r="AJ621">
            <v>0</v>
          </cell>
          <cell r="AK621">
            <v>0</v>
          </cell>
        </row>
        <row r="622">
          <cell r="AB622" t="str">
            <v xml:space="preserve">PP </v>
          </cell>
          <cell r="AE622">
            <v>0</v>
          </cell>
          <cell r="AF622">
            <v>0</v>
          </cell>
          <cell r="AG622">
            <v>0</v>
          </cell>
          <cell r="AH622">
            <v>0</v>
          </cell>
          <cell r="AI622">
            <v>0</v>
          </cell>
          <cell r="AJ622">
            <v>0</v>
          </cell>
          <cell r="AK622">
            <v>0</v>
          </cell>
        </row>
        <row r="623">
          <cell r="AB623" t="str">
            <v xml:space="preserve">SP </v>
          </cell>
          <cell r="AE623">
            <v>0</v>
          </cell>
          <cell r="AF623">
            <v>0</v>
          </cell>
          <cell r="AG623">
            <v>0</v>
          </cell>
          <cell r="AH623">
            <v>0</v>
          </cell>
          <cell r="AI623">
            <v>0</v>
          </cell>
          <cell r="AJ623">
            <v>0</v>
          </cell>
          <cell r="AK623">
            <v>0</v>
          </cell>
        </row>
        <row r="624">
          <cell r="AB624" t="str">
            <v xml:space="preserve">PP </v>
          </cell>
          <cell r="AE624">
            <v>0</v>
          </cell>
          <cell r="AF624">
            <v>0</v>
          </cell>
          <cell r="AG624">
            <v>0</v>
          </cell>
          <cell r="AH624">
            <v>0</v>
          </cell>
          <cell r="AI624">
            <v>0</v>
          </cell>
          <cell r="AJ624">
            <v>0</v>
          </cell>
          <cell r="AK624">
            <v>0</v>
          </cell>
        </row>
        <row r="625">
          <cell r="AB625" t="str">
            <v xml:space="preserve">SP </v>
          </cell>
          <cell r="AE625">
            <v>0</v>
          </cell>
          <cell r="AF625">
            <v>0</v>
          </cell>
          <cell r="AG625">
            <v>0</v>
          </cell>
          <cell r="AH625">
            <v>0</v>
          </cell>
          <cell r="AI625">
            <v>0</v>
          </cell>
          <cell r="AJ625">
            <v>0</v>
          </cell>
          <cell r="AK625">
            <v>0</v>
          </cell>
        </row>
        <row r="626">
          <cell r="AB626" t="str">
            <v xml:space="preserve">PP </v>
          </cell>
          <cell r="AE626">
            <v>0</v>
          </cell>
          <cell r="AF626">
            <v>0</v>
          </cell>
          <cell r="AG626">
            <v>0</v>
          </cell>
          <cell r="AH626">
            <v>0</v>
          </cell>
          <cell r="AI626">
            <v>0</v>
          </cell>
          <cell r="AJ626">
            <v>0</v>
          </cell>
          <cell r="AK626">
            <v>0</v>
          </cell>
        </row>
        <row r="627">
          <cell r="AB627" t="str">
            <v xml:space="preserve">SP </v>
          </cell>
          <cell r="AE627">
            <v>0</v>
          </cell>
          <cell r="AF627">
            <v>0</v>
          </cell>
          <cell r="AG627">
            <v>0</v>
          </cell>
          <cell r="AH627">
            <v>0</v>
          </cell>
          <cell r="AI627">
            <v>0</v>
          </cell>
          <cell r="AJ627">
            <v>0</v>
          </cell>
          <cell r="AK627">
            <v>0</v>
          </cell>
        </row>
        <row r="628">
          <cell r="AB628" t="str">
            <v xml:space="preserve">PP </v>
          </cell>
          <cell r="AE628">
            <v>0</v>
          </cell>
          <cell r="AF628">
            <v>0</v>
          </cell>
          <cell r="AG628">
            <v>0</v>
          </cell>
          <cell r="AH628">
            <v>0</v>
          </cell>
          <cell r="AI628">
            <v>0</v>
          </cell>
          <cell r="AJ628">
            <v>0</v>
          </cell>
          <cell r="AK628">
            <v>0</v>
          </cell>
        </row>
        <row r="629">
          <cell r="AB629" t="str">
            <v xml:space="preserve">SP </v>
          </cell>
          <cell r="AE629">
            <v>0</v>
          </cell>
          <cell r="AF629">
            <v>0</v>
          </cell>
          <cell r="AG629">
            <v>0</v>
          </cell>
          <cell r="AH629">
            <v>0</v>
          </cell>
          <cell r="AI629">
            <v>0</v>
          </cell>
          <cell r="AJ629">
            <v>0</v>
          </cell>
          <cell r="AK629">
            <v>0</v>
          </cell>
        </row>
        <row r="630">
          <cell r="AB630" t="str">
            <v xml:space="preserve">PP </v>
          </cell>
          <cell r="AE630">
            <v>0</v>
          </cell>
          <cell r="AF630">
            <v>0</v>
          </cell>
          <cell r="AG630">
            <v>0</v>
          </cell>
          <cell r="AH630">
            <v>0</v>
          </cell>
          <cell r="AI630">
            <v>0</v>
          </cell>
          <cell r="AJ630">
            <v>0</v>
          </cell>
          <cell r="AK630">
            <v>0</v>
          </cell>
        </row>
        <row r="631">
          <cell r="AB631" t="str">
            <v xml:space="preserve">SP </v>
          </cell>
          <cell r="AE631">
            <v>0</v>
          </cell>
          <cell r="AF631">
            <v>0</v>
          </cell>
          <cell r="AG631">
            <v>0</v>
          </cell>
          <cell r="AH631">
            <v>0</v>
          </cell>
          <cell r="AI631">
            <v>0</v>
          </cell>
          <cell r="AJ631">
            <v>0</v>
          </cell>
          <cell r="AK631">
            <v>0</v>
          </cell>
        </row>
        <row r="632">
          <cell r="AB632" t="str">
            <v xml:space="preserve">PP </v>
          </cell>
          <cell r="AE632">
            <v>0</v>
          </cell>
          <cell r="AF632">
            <v>0</v>
          </cell>
          <cell r="AG632">
            <v>0</v>
          </cell>
          <cell r="AH632">
            <v>0</v>
          </cell>
          <cell r="AI632">
            <v>0</v>
          </cell>
          <cell r="AJ632">
            <v>0</v>
          </cell>
          <cell r="AK632">
            <v>0</v>
          </cell>
        </row>
        <row r="633">
          <cell r="AB633" t="str">
            <v>xES024SP personal loan</v>
          </cell>
          <cell r="AC633" t="str">
            <v>xES024</v>
          </cell>
          <cell r="AE633">
            <v>0</v>
          </cell>
          <cell r="AF633">
            <v>0</v>
          </cell>
          <cell r="AG633">
            <v>0</v>
          </cell>
          <cell r="AH633">
            <v>0</v>
          </cell>
          <cell r="AI633">
            <v>0</v>
          </cell>
          <cell r="AJ633">
            <v>0</v>
          </cell>
          <cell r="AK633">
            <v>0</v>
          </cell>
        </row>
        <row r="634">
          <cell r="AB634" t="str">
            <v>xES024PP personal loan</v>
          </cell>
          <cell r="AC634" t="str">
            <v>xES024</v>
          </cell>
          <cell r="AE634">
            <v>0</v>
          </cell>
          <cell r="AF634">
            <v>0</v>
          </cell>
          <cell r="AG634">
            <v>0</v>
          </cell>
          <cell r="AH634">
            <v>0</v>
          </cell>
          <cell r="AI634">
            <v>0</v>
          </cell>
          <cell r="AJ634">
            <v>0</v>
          </cell>
          <cell r="AK634">
            <v>0</v>
          </cell>
        </row>
        <row r="635">
          <cell r="AB635" t="str">
            <v xml:space="preserve">SP </v>
          </cell>
          <cell r="AE635">
            <v>0</v>
          </cell>
          <cell r="AF635">
            <v>0</v>
          </cell>
          <cell r="AG635">
            <v>0</v>
          </cell>
          <cell r="AH635">
            <v>0</v>
          </cell>
          <cell r="AI635">
            <v>0</v>
          </cell>
          <cell r="AJ635">
            <v>0</v>
          </cell>
          <cell r="AK635">
            <v>0</v>
          </cell>
        </row>
        <row r="636">
          <cell r="AB636" t="str">
            <v xml:space="preserve">PP </v>
          </cell>
          <cell r="AE636">
            <v>0</v>
          </cell>
          <cell r="AF636">
            <v>0</v>
          </cell>
          <cell r="AG636">
            <v>0</v>
          </cell>
          <cell r="AH636">
            <v>0</v>
          </cell>
          <cell r="AI636">
            <v>0</v>
          </cell>
          <cell r="AJ636">
            <v>0</v>
          </cell>
          <cell r="AK636">
            <v>0</v>
          </cell>
        </row>
        <row r="637">
          <cell r="AB637" t="str">
            <v xml:space="preserve">SP </v>
          </cell>
          <cell r="AE637">
            <v>0</v>
          </cell>
          <cell r="AF637">
            <v>0</v>
          </cell>
          <cell r="AG637">
            <v>0</v>
          </cell>
          <cell r="AH637">
            <v>0</v>
          </cell>
          <cell r="AI637">
            <v>0</v>
          </cell>
          <cell r="AJ637">
            <v>0</v>
          </cell>
          <cell r="AK637">
            <v>0</v>
          </cell>
        </row>
        <row r="638">
          <cell r="AB638" t="str">
            <v xml:space="preserve">PP </v>
          </cell>
          <cell r="AE638">
            <v>0</v>
          </cell>
          <cell r="AF638">
            <v>0</v>
          </cell>
          <cell r="AG638">
            <v>0</v>
          </cell>
          <cell r="AH638">
            <v>0</v>
          </cell>
          <cell r="AI638">
            <v>0</v>
          </cell>
          <cell r="AJ638">
            <v>0</v>
          </cell>
          <cell r="AK638">
            <v>0</v>
          </cell>
        </row>
        <row r="639">
          <cell r="AB639" t="str">
            <v xml:space="preserve">SP </v>
          </cell>
          <cell r="AE639">
            <v>0</v>
          </cell>
          <cell r="AF639">
            <v>0</v>
          </cell>
          <cell r="AG639">
            <v>0</v>
          </cell>
          <cell r="AH639">
            <v>0</v>
          </cell>
          <cell r="AI639">
            <v>0</v>
          </cell>
          <cell r="AJ639">
            <v>0</v>
          </cell>
          <cell r="AK639">
            <v>0</v>
          </cell>
        </row>
        <row r="640">
          <cell r="AB640" t="str">
            <v xml:space="preserve">PP </v>
          </cell>
          <cell r="AE640">
            <v>0</v>
          </cell>
          <cell r="AF640">
            <v>0</v>
          </cell>
          <cell r="AG640">
            <v>0</v>
          </cell>
          <cell r="AH640">
            <v>0</v>
          </cell>
          <cell r="AI640">
            <v>0</v>
          </cell>
          <cell r="AJ640">
            <v>0</v>
          </cell>
          <cell r="AK640">
            <v>0</v>
          </cell>
        </row>
        <row r="641">
          <cell r="AB641" t="str">
            <v xml:space="preserve">SP </v>
          </cell>
          <cell r="AE641">
            <v>0</v>
          </cell>
          <cell r="AF641">
            <v>0</v>
          </cell>
          <cell r="AG641">
            <v>0</v>
          </cell>
          <cell r="AH641">
            <v>0</v>
          </cell>
          <cell r="AI641">
            <v>0</v>
          </cell>
          <cell r="AJ641">
            <v>0</v>
          </cell>
          <cell r="AK641">
            <v>0</v>
          </cell>
        </row>
        <row r="642">
          <cell r="AB642" t="str">
            <v xml:space="preserve">PP </v>
          </cell>
          <cell r="AE642">
            <v>0</v>
          </cell>
          <cell r="AF642">
            <v>0</v>
          </cell>
          <cell r="AG642">
            <v>0</v>
          </cell>
          <cell r="AH642">
            <v>0</v>
          </cell>
          <cell r="AI642">
            <v>0</v>
          </cell>
          <cell r="AJ642">
            <v>0</v>
          </cell>
          <cell r="AK642">
            <v>0</v>
          </cell>
        </row>
        <row r="643">
          <cell r="AB643" t="str">
            <v xml:space="preserve">SP </v>
          </cell>
          <cell r="AE643">
            <v>0</v>
          </cell>
          <cell r="AF643">
            <v>0</v>
          </cell>
          <cell r="AG643">
            <v>0</v>
          </cell>
          <cell r="AH643">
            <v>0</v>
          </cell>
          <cell r="AI643">
            <v>0</v>
          </cell>
          <cell r="AJ643">
            <v>0</v>
          </cell>
          <cell r="AK643">
            <v>0</v>
          </cell>
        </row>
        <row r="644">
          <cell r="AB644" t="str">
            <v xml:space="preserve">PP </v>
          </cell>
          <cell r="AE644">
            <v>0</v>
          </cell>
          <cell r="AF644">
            <v>0</v>
          </cell>
          <cell r="AG644">
            <v>0</v>
          </cell>
          <cell r="AH644">
            <v>0</v>
          </cell>
          <cell r="AI644">
            <v>0</v>
          </cell>
          <cell r="AJ644">
            <v>0</v>
          </cell>
          <cell r="AK644">
            <v>0</v>
          </cell>
        </row>
        <row r="645">
          <cell r="AB645" t="str">
            <v xml:space="preserve">SP </v>
          </cell>
          <cell r="AE645">
            <v>0</v>
          </cell>
          <cell r="AF645">
            <v>0</v>
          </cell>
          <cell r="AG645">
            <v>0</v>
          </cell>
          <cell r="AH645">
            <v>0</v>
          </cell>
          <cell r="AI645">
            <v>0</v>
          </cell>
          <cell r="AJ645">
            <v>0</v>
          </cell>
          <cell r="AK645">
            <v>0</v>
          </cell>
        </row>
        <row r="646">
          <cell r="AB646" t="str">
            <v xml:space="preserve">PP </v>
          </cell>
          <cell r="AE646">
            <v>0</v>
          </cell>
          <cell r="AF646">
            <v>0</v>
          </cell>
          <cell r="AG646">
            <v>0</v>
          </cell>
          <cell r="AH646">
            <v>0</v>
          </cell>
          <cell r="AI646">
            <v>0</v>
          </cell>
          <cell r="AJ646">
            <v>0</v>
          </cell>
          <cell r="AK646">
            <v>0</v>
          </cell>
        </row>
        <row r="647">
          <cell r="AB647" t="str">
            <v xml:space="preserve">SP </v>
          </cell>
          <cell r="AE647">
            <v>0</v>
          </cell>
          <cell r="AF647">
            <v>0</v>
          </cell>
          <cell r="AG647">
            <v>0</v>
          </cell>
          <cell r="AH647">
            <v>0</v>
          </cell>
          <cell r="AI647">
            <v>0</v>
          </cell>
          <cell r="AJ647">
            <v>0</v>
          </cell>
          <cell r="AK647">
            <v>0</v>
          </cell>
        </row>
        <row r="648">
          <cell r="AB648" t="str">
            <v xml:space="preserve">PP </v>
          </cell>
          <cell r="AE648">
            <v>0</v>
          </cell>
          <cell r="AF648">
            <v>0</v>
          </cell>
          <cell r="AG648">
            <v>0</v>
          </cell>
          <cell r="AH648">
            <v>0</v>
          </cell>
          <cell r="AI648">
            <v>0</v>
          </cell>
          <cell r="AJ648">
            <v>0</v>
          </cell>
          <cell r="AK648">
            <v>0</v>
          </cell>
        </row>
        <row r="649">
          <cell r="AB649" t="str">
            <v xml:space="preserve">SP </v>
          </cell>
          <cell r="AE649">
            <v>0</v>
          </cell>
          <cell r="AF649">
            <v>0</v>
          </cell>
          <cell r="AG649">
            <v>0</v>
          </cell>
          <cell r="AH649">
            <v>0</v>
          </cell>
          <cell r="AI649">
            <v>0</v>
          </cell>
          <cell r="AJ649">
            <v>0</v>
          </cell>
          <cell r="AK649">
            <v>0</v>
          </cell>
        </row>
        <row r="650">
          <cell r="AB650" t="str">
            <v xml:space="preserve">PP </v>
          </cell>
          <cell r="AE650">
            <v>0</v>
          </cell>
          <cell r="AF650">
            <v>0</v>
          </cell>
          <cell r="AG650">
            <v>0</v>
          </cell>
          <cell r="AH650">
            <v>0</v>
          </cell>
          <cell r="AI650">
            <v>0</v>
          </cell>
          <cell r="AJ650">
            <v>0</v>
          </cell>
          <cell r="AK650">
            <v>0</v>
          </cell>
        </row>
        <row r="651">
          <cell r="AB651" t="str">
            <v xml:space="preserve">SP </v>
          </cell>
          <cell r="AE651">
            <v>0</v>
          </cell>
          <cell r="AF651">
            <v>0</v>
          </cell>
          <cell r="AG651">
            <v>0</v>
          </cell>
          <cell r="AH651">
            <v>0</v>
          </cell>
          <cell r="AI651">
            <v>0</v>
          </cell>
          <cell r="AJ651">
            <v>0</v>
          </cell>
          <cell r="AK651">
            <v>0</v>
          </cell>
        </row>
        <row r="652">
          <cell r="AB652" t="str">
            <v xml:space="preserve">PP </v>
          </cell>
          <cell r="AE652">
            <v>0</v>
          </cell>
          <cell r="AF652">
            <v>0</v>
          </cell>
          <cell r="AG652">
            <v>0</v>
          </cell>
          <cell r="AH652">
            <v>0</v>
          </cell>
          <cell r="AI652">
            <v>0</v>
          </cell>
          <cell r="AJ652">
            <v>0</v>
          </cell>
          <cell r="AK652">
            <v>0</v>
          </cell>
        </row>
        <row r="653">
          <cell r="AB653" t="str">
            <v xml:space="preserve">SP </v>
          </cell>
          <cell r="AE653">
            <v>0</v>
          </cell>
          <cell r="AF653">
            <v>0</v>
          </cell>
          <cell r="AG653">
            <v>0</v>
          </cell>
          <cell r="AH653">
            <v>0</v>
          </cell>
          <cell r="AI653">
            <v>0</v>
          </cell>
          <cell r="AJ653">
            <v>0</v>
          </cell>
          <cell r="AK653">
            <v>0</v>
          </cell>
        </row>
        <row r="654">
          <cell r="AB654" t="str">
            <v xml:space="preserve">PP </v>
          </cell>
          <cell r="AE654">
            <v>0</v>
          </cell>
          <cell r="AF654">
            <v>0</v>
          </cell>
          <cell r="AG654">
            <v>0</v>
          </cell>
          <cell r="AH654">
            <v>0</v>
          </cell>
          <cell r="AI654">
            <v>0</v>
          </cell>
          <cell r="AJ654">
            <v>0</v>
          </cell>
          <cell r="AK654">
            <v>0</v>
          </cell>
        </row>
        <row r="655">
          <cell r="AB655" t="str">
            <v xml:space="preserve">SP </v>
          </cell>
          <cell r="AE655">
            <v>0</v>
          </cell>
          <cell r="AF655">
            <v>0</v>
          </cell>
          <cell r="AG655">
            <v>0</v>
          </cell>
          <cell r="AH655">
            <v>0</v>
          </cell>
          <cell r="AI655">
            <v>0</v>
          </cell>
          <cell r="AJ655">
            <v>0</v>
          </cell>
          <cell r="AK655">
            <v>0</v>
          </cell>
        </row>
        <row r="656">
          <cell r="AB656" t="str">
            <v xml:space="preserve">PP </v>
          </cell>
          <cell r="AE656">
            <v>0</v>
          </cell>
          <cell r="AF656">
            <v>0</v>
          </cell>
          <cell r="AG656">
            <v>0</v>
          </cell>
          <cell r="AH656">
            <v>0</v>
          </cell>
          <cell r="AI656">
            <v>0</v>
          </cell>
          <cell r="AJ656">
            <v>0</v>
          </cell>
          <cell r="AK656">
            <v>0</v>
          </cell>
        </row>
        <row r="657">
          <cell r="AB657" t="str">
            <v xml:space="preserve">SP </v>
          </cell>
          <cell r="AE657">
            <v>0</v>
          </cell>
          <cell r="AF657">
            <v>0</v>
          </cell>
          <cell r="AG657">
            <v>0</v>
          </cell>
          <cell r="AH657">
            <v>0</v>
          </cell>
          <cell r="AI657">
            <v>0</v>
          </cell>
          <cell r="AJ657">
            <v>0</v>
          </cell>
          <cell r="AK657">
            <v>0</v>
          </cell>
        </row>
        <row r="658">
          <cell r="AB658" t="str">
            <v xml:space="preserve">PP </v>
          </cell>
          <cell r="AE658">
            <v>0</v>
          </cell>
          <cell r="AF658">
            <v>0</v>
          </cell>
          <cell r="AG658">
            <v>0</v>
          </cell>
          <cell r="AH658">
            <v>0</v>
          </cell>
          <cell r="AI658">
            <v>0</v>
          </cell>
          <cell r="AJ658">
            <v>0</v>
          </cell>
          <cell r="AK658">
            <v>0</v>
          </cell>
        </row>
        <row r="659">
          <cell r="AB659" t="str">
            <v xml:space="preserve">SP </v>
          </cell>
          <cell r="AE659">
            <v>0</v>
          </cell>
          <cell r="AF659">
            <v>0</v>
          </cell>
          <cell r="AG659">
            <v>0</v>
          </cell>
          <cell r="AH659">
            <v>0</v>
          </cell>
          <cell r="AI659">
            <v>0</v>
          </cell>
          <cell r="AJ659">
            <v>0</v>
          </cell>
          <cell r="AK659">
            <v>0</v>
          </cell>
        </row>
        <row r="660">
          <cell r="AB660" t="str">
            <v xml:space="preserve">PP </v>
          </cell>
          <cell r="AE660">
            <v>0</v>
          </cell>
          <cell r="AF660">
            <v>0</v>
          </cell>
          <cell r="AG660">
            <v>0</v>
          </cell>
          <cell r="AH660">
            <v>0</v>
          </cell>
          <cell r="AI660">
            <v>0</v>
          </cell>
          <cell r="AJ660">
            <v>0</v>
          </cell>
          <cell r="AK660">
            <v>0</v>
          </cell>
        </row>
        <row r="661">
          <cell r="AB661" t="str">
            <v xml:space="preserve">SP </v>
          </cell>
          <cell r="AE661">
            <v>0</v>
          </cell>
          <cell r="AF661">
            <v>0</v>
          </cell>
          <cell r="AG661">
            <v>0</v>
          </cell>
          <cell r="AH661">
            <v>0</v>
          </cell>
          <cell r="AI661">
            <v>0</v>
          </cell>
          <cell r="AJ661">
            <v>0</v>
          </cell>
          <cell r="AK661">
            <v>0</v>
          </cell>
        </row>
        <row r="662">
          <cell r="AB662" t="str">
            <v xml:space="preserve">PP </v>
          </cell>
          <cell r="AE662">
            <v>0</v>
          </cell>
          <cell r="AF662">
            <v>0</v>
          </cell>
          <cell r="AG662">
            <v>0</v>
          </cell>
          <cell r="AH662">
            <v>0</v>
          </cell>
          <cell r="AI662">
            <v>0</v>
          </cell>
          <cell r="AJ662">
            <v>0</v>
          </cell>
          <cell r="AK662">
            <v>0</v>
          </cell>
        </row>
        <row r="663">
          <cell r="AB663" t="str">
            <v xml:space="preserve">SP </v>
          </cell>
          <cell r="AE663">
            <v>0</v>
          </cell>
          <cell r="AF663">
            <v>0</v>
          </cell>
          <cell r="AG663">
            <v>0</v>
          </cell>
          <cell r="AH663">
            <v>0</v>
          </cell>
          <cell r="AI663">
            <v>0</v>
          </cell>
          <cell r="AJ663">
            <v>0</v>
          </cell>
          <cell r="AK663">
            <v>0</v>
          </cell>
        </row>
        <row r="664">
          <cell r="AB664" t="str">
            <v xml:space="preserve">PP </v>
          </cell>
          <cell r="AE664">
            <v>0</v>
          </cell>
          <cell r="AF664">
            <v>0</v>
          </cell>
          <cell r="AG664">
            <v>0</v>
          </cell>
          <cell r="AH664">
            <v>0</v>
          </cell>
          <cell r="AI664">
            <v>0</v>
          </cell>
          <cell r="AJ664">
            <v>0</v>
          </cell>
          <cell r="AK664">
            <v>0</v>
          </cell>
        </row>
        <row r="665">
          <cell r="AB665" t="str">
            <v xml:space="preserve">SP </v>
          </cell>
          <cell r="AE665">
            <v>0</v>
          </cell>
          <cell r="AF665">
            <v>0</v>
          </cell>
          <cell r="AG665">
            <v>0</v>
          </cell>
          <cell r="AH665">
            <v>0</v>
          </cell>
          <cell r="AI665">
            <v>0</v>
          </cell>
          <cell r="AJ665">
            <v>0</v>
          </cell>
          <cell r="AK665">
            <v>0</v>
          </cell>
        </row>
        <row r="666">
          <cell r="AB666" t="str">
            <v xml:space="preserve">PP </v>
          </cell>
          <cell r="AE666">
            <v>0</v>
          </cell>
          <cell r="AF666">
            <v>0</v>
          </cell>
          <cell r="AG666">
            <v>0</v>
          </cell>
          <cell r="AH666">
            <v>0</v>
          </cell>
          <cell r="AI666">
            <v>0</v>
          </cell>
          <cell r="AJ666">
            <v>0</v>
          </cell>
          <cell r="AK666">
            <v>0</v>
          </cell>
        </row>
        <row r="667">
          <cell r="AB667" t="str">
            <v xml:space="preserve">SP </v>
          </cell>
          <cell r="AE667">
            <v>0</v>
          </cell>
          <cell r="AF667">
            <v>0</v>
          </cell>
          <cell r="AG667">
            <v>0</v>
          </cell>
          <cell r="AH667">
            <v>0</v>
          </cell>
          <cell r="AI667">
            <v>0</v>
          </cell>
          <cell r="AJ667">
            <v>0</v>
          </cell>
          <cell r="AK667">
            <v>0</v>
          </cell>
        </row>
        <row r="668">
          <cell r="AB668" t="str">
            <v xml:space="preserve">PP </v>
          </cell>
          <cell r="AE668">
            <v>0</v>
          </cell>
          <cell r="AF668">
            <v>0</v>
          </cell>
          <cell r="AG668">
            <v>0</v>
          </cell>
          <cell r="AH668">
            <v>0</v>
          </cell>
          <cell r="AI668">
            <v>0</v>
          </cell>
          <cell r="AJ668">
            <v>0</v>
          </cell>
          <cell r="AK668">
            <v>0</v>
          </cell>
        </row>
        <row r="669">
          <cell r="AB669" t="str">
            <v xml:space="preserve">Problème </v>
          </cell>
          <cell r="AE669">
            <v>0</v>
          </cell>
          <cell r="AF669">
            <v>0</v>
          </cell>
          <cell r="AG669">
            <v>0</v>
          </cell>
          <cell r="AH669">
            <v>0</v>
          </cell>
          <cell r="AI669">
            <v>0</v>
          </cell>
          <cell r="AJ669">
            <v>0</v>
          </cell>
          <cell r="AK669">
            <v>0</v>
          </cell>
        </row>
        <row r="670">
          <cell r="AB670" t="str">
            <v xml:space="preserve">Problème </v>
          </cell>
          <cell r="AE670">
            <v>0</v>
          </cell>
          <cell r="AF670">
            <v>0</v>
          </cell>
          <cell r="AG670">
            <v>0</v>
          </cell>
          <cell r="AH670">
            <v>0</v>
          </cell>
          <cell r="AI670">
            <v>0</v>
          </cell>
          <cell r="AJ670">
            <v>0</v>
          </cell>
          <cell r="AK670">
            <v>0</v>
          </cell>
        </row>
        <row r="671">
          <cell r="AB671" t="str">
            <v xml:space="preserve">Problème </v>
          </cell>
          <cell r="AE671">
            <v>0</v>
          </cell>
          <cell r="AF671">
            <v>0</v>
          </cell>
          <cell r="AG671">
            <v>0</v>
          </cell>
          <cell r="AH671">
            <v>0</v>
          </cell>
          <cell r="AI671">
            <v>0</v>
          </cell>
          <cell r="AJ671">
            <v>0</v>
          </cell>
          <cell r="AK671">
            <v>0</v>
          </cell>
        </row>
        <row r="672">
          <cell r="AB672" t="str">
            <v xml:space="preserve">Problème </v>
          </cell>
          <cell r="AE672">
            <v>0</v>
          </cell>
          <cell r="AF672">
            <v>0</v>
          </cell>
          <cell r="AG672">
            <v>0</v>
          </cell>
          <cell r="AH672">
            <v>0</v>
          </cell>
          <cell r="AI672">
            <v>0</v>
          </cell>
          <cell r="AJ672">
            <v>0</v>
          </cell>
          <cell r="AK672">
            <v>0</v>
          </cell>
        </row>
        <row r="673">
          <cell r="AB673" t="str">
            <v xml:space="preserve">Problème </v>
          </cell>
          <cell r="AE673">
            <v>0</v>
          </cell>
          <cell r="AF673">
            <v>0</v>
          </cell>
          <cell r="AG673">
            <v>0</v>
          </cell>
          <cell r="AH673">
            <v>0</v>
          </cell>
          <cell r="AI673">
            <v>0</v>
          </cell>
          <cell r="AJ673">
            <v>0</v>
          </cell>
          <cell r="AK673">
            <v>0</v>
          </cell>
        </row>
        <row r="674">
          <cell r="AB674" t="str">
            <v xml:space="preserve">Problème </v>
          </cell>
          <cell r="AE674">
            <v>0</v>
          </cell>
          <cell r="AF674">
            <v>0</v>
          </cell>
          <cell r="AG674">
            <v>0</v>
          </cell>
          <cell r="AH674">
            <v>0</v>
          </cell>
          <cell r="AI674">
            <v>0</v>
          </cell>
          <cell r="AJ674">
            <v>0</v>
          </cell>
          <cell r="AK674">
            <v>0</v>
          </cell>
        </row>
        <row r="675">
          <cell r="AB675" t="str">
            <v xml:space="preserve">Problème </v>
          </cell>
          <cell r="AE675">
            <v>0</v>
          </cell>
          <cell r="AF675">
            <v>0</v>
          </cell>
          <cell r="AG675">
            <v>0</v>
          </cell>
          <cell r="AH675">
            <v>0</v>
          </cell>
          <cell r="AI675">
            <v>0</v>
          </cell>
          <cell r="AJ675">
            <v>0</v>
          </cell>
          <cell r="AK675">
            <v>0</v>
          </cell>
        </row>
        <row r="676">
          <cell r="AB676" t="str">
            <v xml:space="preserve">Problème </v>
          </cell>
          <cell r="AE676">
            <v>0</v>
          </cell>
          <cell r="AF676">
            <v>0</v>
          </cell>
          <cell r="AG676">
            <v>0</v>
          </cell>
          <cell r="AH676">
            <v>0</v>
          </cell>
          <cell r="AI676">
            <v>0</v>
          </cell>
          <cell r="AJ676">
            <v>0</v>
          </cell>
          <cell r="AK676">
            <v>0</v>
          </cell>
        </row>
        <row r="677">
          <cell r="AB677" t="str">
            <v xml:space="preserve">Problème </v>
          </cell>
          <cell r="AE677">
            <v>0</v>
          </cell>
          <cell r="AF677">
            <v>0</v>
          </cell>
          <cell r="AG677">
            <v>0</v>
          </cell>
          <cell r="AH677">
            <v>0</v>
          </cell>
          <cell r="AI677">
            <v>0</v>
          </cell>
          <cell r="AJ677">
            <v>0</v>
          </cell>
          <cell r="AK677">
            <v>0</v>
          </cell>
        </row>
        <row r="678">
          <cell r="AB678" t="str">
            <v xml:space="preserve">Problème </v>
          </cell>
          <cell r="AE678">
            <v>0</v>
          </cell>
          <cell r="AF678">
            <v>0</v>
          </cell>
          <cell r="AG678">
            <v>0</v>
          </cell>
          <cell r="AH678">
            <v>0</v>
          </cell>
          <cell r="AI678">
            <v>0</v>
          </cell>
          <cell r="AJ678">
            <v>0</v>
          </cell>
          <cell r="AK678">
            <v>0</v>
          </cell>
        </row>
        <row r="679">
          <cell r="AB679" t="str">
            <v xml:space="preserve">Problème </v>
          </cell>
          <cell r="AE679">
            <v>0</v>
          </cell>
          <cell r="AF679">
            <v>0</v>
          </cell>
          <cell r="AG679">
            <v>0</v>
          </cell>
          <cell r="AH679">
            <v>0</v>
          </cell>
          <cell r="AI679">
            <v>0</v>
          </cell>
          <cell r="AJ679">
            <v>0</v>
          </cell>
          <cell r="AK679">
            <v>0</v>
          </cell>
        </row>
        <row r="680">
          <cell r="AB680" t="str">
            <v xml:space="preserve">Problème </v>
          </cell>
          <cell r="AE680">
            <v>0</v>
          </cell>
          <cell r="AF680">
            <v>0</v>
          </cell>
          <cell r="AG680">
            <v>0</v>
          </cell>
          <cell r="AH680">
            <v>0</v>
          </cell>
          <cell r="AI680">
            <v>0</v>
          </cell>
          <cell r="AJ680">
            <v>0</v>
          </cell>
          <cell r="AK680">
            <v>0</v>
          </cell>
        </row>
        <row r="681">
          <cell r="AB681" t="str">
            <v xml:space="preserve">Problème </v>
          </cell>
          <cell r="AE681">
            <v>0</v>
          </cell>
          <cell r="AF681">
            <v>0</v>
          </cell>
          <cell r="AG681">
            <v>0</v>
          </cell>
          <cell r="AH681">
            <v>0</v>
          </cell>
          <cell r="AI681">
            <v>0</v>
          </cell>
          <cell r="AJ681">
            <v>0</v>
          </cell>
          <cell r="AK681">
            <v>0</v>
          </cell>
        </row>
        <row r="682">
          <cell r="AB682" t="str">
            <v xml:space="preserve">Problème </v>
          </cell>
          <cell r="AE682">
            <v>0</v>
          </cell>
          <cell r="AF682">
            <v>0</v>
          </cell>
          <cell r="AG682">
            <v>0</v>
          </cell>
          <cell r="AH682">
            <v>0</v>
          </cell>
          <cell r="AI682">
            <v>0</v>
          </cell>
          <cell r="AJ682">
            <v>0</v>
          </cell>
          <cell r="AK682">
            <v>0</v>
          </cell>
        </row>
        <row r="683">
          <cell r="AB683" t="str">
            <v xml:space="preserve">Problème </v>
          </cell>
          <cell r="AE683">
            <v>0</v>
          </cell>
          <cell r="AF683">
            <v>0</v>
          </cell>
          <cell r="AG683">
            <v>0</v>
          </cell>
          <cell r="AH683">
            <v>0</v>
          </cell>
          <cell r="AI683">
            <v>0</v>
          </cell>
          <cell r="AJ683">
            <v>0</v>
          </cell>
          <cell r="AK683">
            <v>0</v>
          </cell>
        </row>
        <row r="684">
          <cell r="AB684" t="str">
            <v xml:space="preserve">Problème </v>
          </cell>
          <cell r="AE684">
            <v>0</v>
          </cell>
          <cell r="AF684">
            <v>0</v>
          </cell>
          <cell r="AG684">
            <v>0</v>
          </cell>
          <cell r="AH684">
            <v>0</v>
          </cell>
          <cell r="AI684">
            <v>0</v>
          </cell>
          <cell r="AJ684">
            <v>0</v>
          </cell>
          <cell r="AK684">
            <v>0</v>
          </cell>
        </row>
        <row r="685">
          <cell r="AB685" t="str">
            <v xml:space="preserve">Problème </v>
          </cell>
          <cell r="AE685">
            <v>0</v>
          </cell>
          <cell r="AF685">
            <v>0</v>
          </cell>
          <cell r="AG685">
            <v>0</v>
          </cell>
          <cell r="AH685">
            <v>0</v>
          </cell>
          <cell r="AI685">
            <v>0</v>
          </cell>
          <cell r="AJ685">
            <v>0</v>
          </cell>
          <cell r="AK685">
            <v>0</v>
          </cell>
        </row>
        <row r="686">
          <cell r="AB686" t="str">
            <v xml:space="preserve">Problème </v>
          </cell>
          <cell r="AE686">
            <v>0</v>
          </cell>
          <cell r="AF686">
            <v>0</v>
          </cell>
          <cell r="AG686">
            <v>0</v>
          </cell>
          <cell r="AH686">
            <v>0</v>
          </cell>
          <cell r="AI686">
            <v>0</v>
          </cell>
          <cell r="AJ686">
            <v>0</v>
          </cell>
          <cell r="AK686">
            <v>0</v>
          </cell>
        </row>
        <row r="687">
          <cell r="AB687" t="str">
            <v xml:space="preserve">Problème </v>
          </cell>
          <cell r="AE687">
            <v>0</v>
          </cell>
          <cell r="AF687">
            <v>0</v>
          </cell>
          <cell r="AG687">
            <v>0</v>
          </cell>
          <cell r="AH687">
            <v>0</v>
          </cell>
          <cell r="AI687">
            <v>0</v>
          </cell>
          <cell r="AJ687">
            <v>0</v>
          </cell>
          <cell r="AK687">
            <v>0</v>
          </cell>
        </row>
        <row r="688">
          <cell r="AB688" t="str">
            <v xml:space="preserve">Problème </v>
          </cell>
          <cell r="AE688">
            <v>0</v>
          </cell>
          <cell r="AF688">
            <v>0</v>
          </cell>
          <cell r="AG688">
            <v>0</v>
          </cell>
          <cell r="AH688">
            <v>0</v>
          </cell>
          <cell r="AI688">
            <v>0</v>
          </cell>
          <cell r="AJ688">
            <v>0</v>
          </cell>
          <cell r="AK688">
            <v>0</v>
          </cell>
        </row>
        <row r="689">
          <cell r="AB689" t="str">
            <v xml:space="preserve">Problème </v>
          </cell>
          <cell r="AE689">
            <v>0</v>
          </cell>
          <cell r="AF689">
            <v>0</v>
          </cell>
          <cell r="AG689">
            <v>0</v>
          </cell>
          <cell r="AH689">
            <v>0</v>
          </cell>
          <cell r="AI689">
            <v>0</v>
          </cell>
          <cell r="AJ689">
            <v>0</v>
          </cell>
          <cell r="AK689">
            <v>0</v>
          </cell>
        </row>
        <row r="690">
          <cell r="AB690" t="str">
            <v xml:space="preserve">Problème </v>
          </cell>
          <cell r="AE690">
            <v>0</v>
          </cell>
          <cell r="AF690">
            <v>0</v>
          </cell>
          <cell r="AG690">
            <v>0</v>
          </cell>
          <cell r="AH690">
            <v>0</v>
          </cell>
          <cell r="AI690">
            <v>0</v>
          </cell>
          <cell r="AJ690">
            <v>0</v>
          </cell>
          <cell r="AK690">
            <v>0</v>
          </cell>
        </row>
        <row r="691">
          <cell r="AB691" t="str">
            <v xml:space="preserve">Problème </v>
          </cell>
          <cell r="AE691">
            <v>0</v>
          </cell>
          <cell r="AF691">
            <v>0</v>
          </cell>
          <cell r="AG691">
            <v>0</v>
          </cell>
          <cell r="AH691">
            <v>0</v>
          </cell>
          <cell r="AI691">
            <v>0</v>
          </cell>
          <cell r="AJ691">
            <v>0</v>
          </cell>
          <cell r="AK691">
            <v>0</v>
          </cell>
        </row>
        <row r="692">
          <cell r="AB692" t="str">
            <v xml:space="preserve">Problème </v>
          </cell>
          <cell r="AE692">
            <v>0</v>
          </cell>
          <cell r="AF692">
            <v>0</v>
          </cell>
          <cell r="AG692">
            <v>0</v>
          </cell>
          <cell r="AH692">
            <v>0</v>
          </cell>
          <cell r="AI692">
            <v>0</v>
          </cell>
          <cell r="AJ692">
            <v>0</v>
          </cell>
          <cell r="AK692">
            <v>0</v>
          </cell>
        </row>
        <row r="693">
          <cell r="AB693" t="str">
            <v xml:space="preserve">Problème </v>
          </cell>
          <cell r="AE693">
            <v>0</v>
          </cell>
          <cell r="AF693">
            <v>0</v>
          </cell>
          <cell r="AG693">
            <v>0</v>
          </cell>
          <cell r="AH693">
            <v>0</v>
          </cell>
          <cell r="AI693">
            <v>0</v>
          </cell>
          <cell r="AJ693">
            <v>0</v>
          </cell>
          <cell r="AK693">
            <v>0</v>
          </cell>
        </row>
        <row r="694">
          <cell r="AB694" t="str">
            <v xml:space="preserve">Problème </v>
          </cell>
          <cell r="AE694">
            <v>0</v>
          </cell>
          <cell r="AF694">
            <v>0</v>
          </cell>
          <cell r="AG694">
            <v>0</v>
          </cell>
          <cell r="AH694">
            <v>0</v>
          </cell>
          <cell r="AI694">
            <v>0</v>
          </cell>
          <cell r="AJ694">
            <v>0</v>
          </cell>
          <cell r="AK694">
            <v>0</v>
          </cell>
        </row>
        <row r="695">
          <cell r="AB695" t="str">
            <v xml:space="preserve">Problème </v>
          </cell>
          <cell r="AE695">
            <v>0</v>
          </cell>
          <cell r="AF695">
            <v>0</v>
          </cell>
          <cell r="AG695">
            <v>0</v>
          </cell>
          <cell r="AH695">
            <v>0</v>
          </cell>
          <cell r="AI695">
            <v>0</v>
          </cell>
          <cell r="AJ695">
            <v>0</v>
          </cell>
          <cell r="AK695">
            <v>0</v>
          </cell>
        </row>
        <row r="696">
          <cell r="AB696" t="str">
            <v xml:space="preserve">Problème </v>
          </cell>
          <cell r="AE696">
            <v>0</v>
          </cell>
          <cell r="AF696">
            <v>0</v>
          </cell>
          <cell r="AG696">
            <v>0</v>
          </cell>
          <cell r="AH696">
            <v>0</v>
          </cell>
          <cell r="AI696">
            <v>0</v>
          </cell>
          <cell r="AJ696">
            <v>0</v>
          </cell>
          <cell r="AK696">
            <v>0</v>
          </cell>
        </row>
        <row r="697">
          <cell r="AB697" t="str">
            <v xml:space="preserve">Problème </v>
          </cell>
          <cell r="AE697">
            <v>0</v>
          </cell>
          <cell r="AF697">
            <v>0</v>
          </cell>
          <cell r="AG697">
            <v>0</v>
          </cell>
          <cell r="AH697">
            <v>0</v>
          </cell>
          <cell r="AI697">
            <v>0</v>
          </cell>
          <cell r="AJ697">
            <v>0</v>
          </cell>
          <cell r="AK697">
            <v>0</v>
          </cell>
        </row>
        <row r="698">
          <cell r="AB698" t="str">
            <v xml:space="preserve">Problème </v>
          </cell>
          <cell r="AE698">
            <v>0</v>
          </cell>
          <cell r="AF698">
            <v>0</v>
          </cell>
          <cell r="AG698">
            <v>0</v>
          </cell>
          <cell r="AH698">
            <v>0</v>
          </cell>
          <cell r="AI698">
            <v>0</v>
          </cell>
          <cell r="AJ698">
            <v>0</v>
          </cell>
          <cell r="AK698">
            <v>0</v>
          </cell>
        </row>
        <row r="699">
          <cell r="AB699" t="str">
            <v xml:space="preserve">Problème </v>
          </cell>
          <cell r="AE699">
            <v>0</v>
          </cell>
          <cell r="AF699">
            <v>0</v>
          </cell>
          <cell r="AG699">
            <v>0</v>
          </cell>
          <cell r="AH699">
            <v>0</v>
          </cell>
          <cell r="AI699">
            <v>0</v>
          </cell>
          <cell r="AJ699">
            <v>0</v>
          </cell>
          <cell r="AK699">
            <v>0</v>
          </cell>
        </row>
        <row r="700">
          <cell r="AB700" t="str">
            <v xml:space="preserve">Problème </v>
          </cell>
          <cell r="AE700">
            <v>0</v>
          </cell>
          <cell r="AF700">
            <v>0</v>
          </cell>
          <cell r="AG700">
            <v>0</v>
          </cell>
          <cell r="AH700">
            <v>0</v>
          </cell>
          <cell r="AI700">
            <v>0</v>
          </cell>
          <cell r="AJ700">
            <v>0</v>
          </cell>
          <cell r="AK700">
            <v>0</v>
          </cell>
        </row>
        <row r="701">
          <cell r="AB701" t="str">
            <v xml:space="preserve">Problème </v>
          </cell>
          <cell r="AE701">
            <v>0</v>
          </cell>
          <cell r="AF701">
            <v>0</v>
          </cell>
          <cell r="AG701">
            <v>0</v>
          </cell>
          <cell r="AH701">
            <v>0</v>
          </cell>
          <cell r="AI701">
            <v>0</v>
          </cell>
          <cell r="AJ701">
            <v>0</v>
          </cell>
          <cell r="AK701">
            <v>0</v>
          </cell>
        </row>
        <row r="702">
          <cell r="AB702" t="str">
            <v xml:space="preserve">Problème </v>
          </cell>
          <cell r="AE702">
            <v>0</v>
          </cell>
          <cell r="AF702">
            <v>0</v>
          </cell>
          <cell r="AG702">
            <v>0</v>
          </cell>
          <cell r="AH702">
            <v>0</v>
          </cell>
          <cell r="AI702">
            <v>0</v>
          </cell>
          <cell r="AJ702">
            <v>0</v>
          </cell>
          <cell r="AK702">
            <v>0</v>
          </cell>
        </row>
        <row r="703">
          <cell r="AB703" t="str">
            <v xml:space="preserve">Problème </v>
          </cell>
          <cell r="AE703">
            <v>0</v>
          </cell>
          <cell r="AF703">
            <v>0</v>
          </cell>
          <cell r="AG703">
            <v>0</v>
          </cell>
          <cell r="AH703">
            <v>0</v>
          </cell>
          <cell r="AI703">
            <v>0</v>
          </cell>
          <cell r="AJ703">
            <v>0</v>
          </cell>
          <cell r="AK703">
            <v>0</v>
          </cell>
        </row>
        <row r="704">
          <cell r="AB704" t="str">
            <v xml:space="preserve">Problème </v>
          </cell>
          <cell r="AE704">
            <v>0</v>
          </cell>
          <cell r="AF704">
            <v>0</v>
          </cell>
          <cell r="AG704">
            <v>0</v>
          </cell>
          <cell r="AH704">
            <v>0</v>
          </cell>
          <cell r="AI704">
            <v>0</v>
          </cell>
          <cell r="AJ704">
            <v>0</v>
          </cell>
          <cell r="AK704">
            <v>0</v>
          </cell>
        </row>
        <row r="705">
          <cell r="AB705" t="str">
            <v xml:space="preserve">Problème </v>
          </cell>
          <cell r="AE705">
            <v>0</v>
          </cell>
          <cell r="AF705">
            <v>0</v>
          </cell>
          <cell r="AG705">
            <v>0</v>
          </cell>
          <cell r="AH705">
            <v>0</v>
          </cell>
          <cell r="AI705">
            <v>0</v>
          </cell>
          <cell r="AJ705">
            <v>0</v>
          </cell>
          <cell r="AK705">
            <v>0</v>
          </cell>
        </row>
        <row r="706">
          <cell r="AB706" t="str">
            <v xml:space="preserve">Problème </v>
          </cell>
          <cell r="AE706">
            <v>0</v>
          </cell>
          <cell r="AF706">
            <v>0</v>
          </cell>
          <cell r="AG706">
            <v>0</v>
          </cell>
          <cell r="AH706">
            <v>0</v>
          </cell>
          <cell r="AI706">
            <v>0</v>
          </cell>
          <cell r="AJ706">
            <v>0</v>
          </cell>
          <cell r="AK706">
            <v>0</v>
          </cell>
        </row>
        <row r="707">
          <cell r="AB707" t="str">
            <v xml:space="preserve">Problème </v>
          </cell>
          <cell r="AE707">
            <v>0</v>
          </cell>
          <cell r="AF707">
            <v>0</v>
          </cell>
          <cell r="AG707">
            <v>0</v>
          </cell>
          <cell r="AH707">
            <v>0</v>
          </cell>
          <cell r="AI707">
            <v>0</v>
          </cell>
          <cell r="AJ707">
            <v>0</v>
          </cell>
          <cell r="AK707">
            <v>0</v>
          </cell>
        </row>
        <row r="708">
          <cell r="AB708" t="str">
            <v xml:space="preserve">Problème </v>
          </cell>
          <cell r="AE708">
            <v>0</v>
          </cell>
          <cell r="AF708">
            <v>0</v>
          </cell>
          <cell r="AG708">
            <v>0</v>
          </cell>
          <cell r="AH708">
            <v>0</v>
          </cell>
          <cell r="AI708">
            <v>0</v>
          </cell>
          <cell r="AJ708">
            <v>0</v>
          </cell>
          <cell r="AK708">
            <v>0</v>
          </cell>
        </row>
        <row r="709">
          <cell r="AB709" t="str">
            <v xml:space="preserve">Problème </v>
          </cell>
          <cell r="AE709">
            <v>0</v>
          </cell>
          <cell r="AF709">
            <v>0</v>
          </cell>
          <cell r="AG709">
            <v>0</v>
          </cell>
          <cell r="AH709">
            <v>0</v>
          </cell>
          <cell r="AI709">
            <v>0</v>
          </cell>
          <cell r="AJ709">
            <v>0</v>
          </cell>
          <cell r="AK709">
            <v>0</v>
          </cell>
        </row>
        <row r="710">
          <cell r="AB710" t="str">
            <v xml:space="preserve">Problème </v>
          </cell>
          <cell r="AE710">
            <v>0</v>
          </cell>
          <cell r="AF710">
            <v>0</v>
          </cell>
          <cell r="AG710">
            <v>0</v>
          </cell>
          <cell r="AH710">
            <v>0</v>
          </cell>
          <cell r="AI710">
            <v>0</v>
          </cell>
          <cell r="AJ710">
            <v>0</v>
          </cell>
          <cell r="AK710">
            <v>0</v>
          </cell>
        </row>
        <row r="711">
          <cell r="AB711" t="str">
            <v xml:space="preserve">Problème </v>
          </cell>
          <cell r="AE711">
            <v>0</v>
          </cell>
          <cell r="AF711">
            <v>0</v>
          </cell>
          <cell r="AG711">
            <v>0</v>
          </cell>
          <cell r="AH711">
            <v>0</v>
          </cell>
          <cell r="AI711">
            <v>0</v>
          </cell>
          <cell r="AJ711">
            <v>0</v>
          </cell>
          <cell r="AK711">
            <v>0</v>
          </cell>
        </row>
        <row r="712">
          <cell r="AB712" t="str">
            <v xml:space="preserve">Problème </v>
          </cell>
          <cell r="AE712">
            <v>0</v>
          </cell>
          <cell r="AF712">
            <v>0</v>
          </cell>
          <cell r="AG712">
            <v>0</v>
          </cell>
          <cell r="AH712">
            <v>0</v>
          </cell>
          <cell r="AI712">
            <v>0</v>
          </cell>
          <cell r="AJ712">
            <v>0</v>
          </cell>
          <cell r="AK712">
            <v>0</v>
          </cell>
        </row>
        <row r="713">
          <cell r="AB713" t="str">
            <v xml:space="preserve">Problème </v>
          </cell>
          <cell r="AE713">
            <v>0</v>
          </cell>
          <cell r="AF713">
            <v>0</v>
          </cell>
          <cell r="AG713">
            <v>0</v>
          </cell>
          <cell r="AH713">
            <v>0</v>
          </cell>
          <cell r="AI713">
            <v>0</v>
          </cell>
          <cell r="AJ713">
            <v>0</v>
          </cell>
          <cell r="AK713">
            <v>0</v>
          </cell>
        </row>
        <row r="714">
          <cell r="AB714" t="str">
            <v xml:space="preserve">Problème </v>
          </cell>
          <cell r="AE714">
            <v>0</v>
          </cell>
          <cell r="AF714">
            <v>0</v>
          </cell>
          <cell r="AG714">
            <v>0</v>
          </cell>
          <cell r="AH714">
            <v>0</v>
          </cell>
          <cell r="AI714">
            <v>0</v>
          </cell>
          <cell r="AJ714">
            <v>0</v>
          </cell>
          <cell r="AK714">
            <v>0</v>
          </cell>
        </row>
        <row r="715">
          <cell r="AB715" t="str">
            <v xml:space="preserve">Problème </v>
          </cell>
          <cell r="AE715">
            <v>0</v>
          </cell>
          <cell r="AF715">
            <v>0</v>
          </cell>
          <cell r="AG715">
            <v>0</v>
          </cell>
          <cell r="AH715">
            <v>0</v>
          </cell>
          <cell r="AI715">
            <v>0</v>
          </cell>
          <cell r="AJ715">
            <v>0</v>
          </cell>
          <cell r="AK715">
            <v>0</v>
          </cell>
        </row>
        <row r="716">
          <cell r="AB716" t="str">
            <v xml:space="preserve">Problème </v>
          </cell>
          <cell r="AE716">
            <v>0</v>
          </cell>
          <cell r="AF716">
            <v>0</v>
          </cell>
          <cell r="AG716">
            <v>0</v>
          </cell>
          <cell r="AH716">
            <v>0</v>
          </cell>
          <cell r="AI716">
            <v>0</v>
          </cell>
          <cell r="AJ716">
            <v>0</v>
          </cell>
          <cell r="AK716">
            <v>0</v>
          </cell>
        </row>
        <row r="717">
          <cell r="AB717" t="str">
            <v xml:space="preserve">Problème </v>
          </cell>
          <cell r="AE717">
            <v>0</v>
          </cell>
          <cell r="AF717">
            <v>0</v>
          </cell>
          <cell r="AG717">
            <v>0</v>
          </cell>
          <cell r="AH717">
            <v>0</v>
          </cell>
          <cell r="AI717">
            <v>0</v>
          </cell>
          <cell r="AJ717">
            <v>0</v>
          </cell>
          <cell r="AK717">
            <v>0</v>
          </cell>
        </row>
        <row r="718">
          <cell r="AB718" t="str">
            <v xml:space="preserve">Problème </v>
          </cell>
          <cell r="AE718">
            <v>0</v>
          </cell>
          <cell r="AF718">
            <v>0</v>
          </cell>
          <cell r="AG718">
            <v>0</v>
          </cell>
          <cell r="AH718">
            <v>0</v>
          </cell>
          <cell r="AI718">
            <v>0</v>
          </cell>
          <cell r="AJ718">
            <v>0</v>
          </cell>
          <cell r="AK718">
            <v>0</v>
          </cell>
        </row>
        <row r="719">
          <cell r="AB719" t="str">
            <v xml:space="preserve">Problème </v>
          </cell>
          <cell r="AE719">
            <v>0</v>
          </cell>
          <cell r="AF719">
            <v>0</v>
          </cell>
          <cell r="AG719">
            <v>0</v>
          </cell>
          <cell r="AH719">
            <v>0</v>
          </cell>
          <cell r="AI719">
            <v>0</v>
          </cell>
          <cell r="AJ719">
            <v>0</v>
          </cell>
          <cell r="AK719">
            <v>0</v>
          </cell>
        </row>
        <row r="720">
          <cell r="AB720" t="str">
            <v xml:space="preserve">Problème </v>
          </cell>
          <cell r="AE720">
            <v>0</v>
          </cell>
          <cell r="AF720">
            <v>0</v>
          </cell>
          <cell r="AG720">
            <v>0</v>
          </cell>
          <cell r="AH720">
            <v>0</v>
          </cell>
          <cell r="AI720">
            <v>0</v>
          </cell>
          <cell r="AJ720">
            <v>0</v>
          </cell>
          <cell r="AK720">
            <v>0</v>
          </cell>
        </row>
        <row r="721">
          <cell r="AB721" t="str">
            <v xml:space="preserve">Problème </v>
          </cell>
          <cell r="AE721">
            <v>0</v>
          </cell>
          <cell r="AF721">
            <v>0</v>
          </cell>
          <cell r="AG721">
            <v>0</v>
          </cell>
          <cell r="AH721">
            <v>0</v>
          </cell>
          <cell r="AI721">
            <v>0</v>
          </cell>
          <cell r="AJ721">
            <v>0</v>
          </cell>
          <cell r="AK721">
            <v>0</v>
          </cell>
        </row>
        <row r="722">
          <cell r="AB722" t="str">
            <v xml:space="preserve">Problème </v>
          </cell>
          <cell r="AE722">
            <v>0</v>
          </cell>
          <cell r="AF722">
            <v>0</v>
          </cell>
          <cell r="AG722">
            <v>0</v>
          </cell>
          <cell r="AH722">
            <v>0</v>
          </cell>
          <cell r="AI722">
            <v>0</v>
          </cell>
          <cell r="AJ722">
            <v>0</v>
          </cell>
          <cell r="AK722">
            <v>0</v>
          </cell>
        </row>
        <row r="723">
          <cell r="AB723" t="str">
            <v xml:space="preserve">Problème </v>
          </cell>
          <cell r="AE723">
            <v>0</v>
          </cell>
          <cell r="AF723">
            <v>0</v>
          </cell>
          <cell r="AG723">
            <v>0</v>
          </cell>
          <cell r="AH723">
            <v>0</v>
          </cell>
          <cell r="AI723">
            <v>0</v>
          </cell>
          <cell r="AJ723">
            <v>0</v>
          </cell>
          <cell r="AK723">
            <v>0</v>
          </cell>
        </row>
        <row r="724">
          <cell r="AB724" t="str">
            <v xml:space="preserve">Problème </v>
          </cell>
          <cell r="AE724">
            <v>0</v>
          </cell>
          <cell r="AF724">
            <v>0</v>
          </cell>
          <cell r="AG724">
            <v>0</v>
          </cell>
          <cell r="AH724">
            <v>0</v>
          </cell>
          <cell r="AI724">
            <v>0</v>
          </cell>
          <cell r="AJ724">
            <v>0</v>
          </cell>
          <cell r="AK724">
            <v>0</v>
          </cell>
        </row>
        <row r="725">
          <cell r="AB725" t="str">
            <v xml:space="preserve">Problème </v>
          </cell>
          <cell r="AE725">
            <v>0</v>
          </cell>
          <cell r="AF725">
            <v>0</v>
          </cell>
          <cell r="AG725">
            <v>0</v>
          </cell>
          <cell r="AH725">
            <v>0</v>
          </cell>
          <cell r="AI725">
            <v>0</v>
          </cell>
          <cell r="AJ725">
            <v>0</v>
          </cell>
          <cell r="AK725">
            <v>0</v>
          </cell>
        </row>
        <row r="726">
          <cell r="AB726" t="str">
            <v xml:space="preserve">Problème </v>
          </cell>
          <cell r="AE726">
            <v>0</v>
          </cell>
          <cell r="AF726">
            <v>0</v>
          </cell>
          <cell r="AG726">
            <v>0</v>
          </cell>
          <cell r="AH726">
            <v>0</v>
          </cell>
          <cell r="AI726">
            <v>0</v>
          </cell>
          <cell r="AJ726">
            <v>0</v>
          </cell>
          <cell r="AK726">
            <v>0</v>
          </cell>
        </row>
        <row r="727">
          <cell r="AB727" t="str">
            <v xml:space="preserve">Problème </v>
          </cell>
          <cell r="AE727">
            <v>0</v>
          </cell>
          <cell r="AF727">
            <v>0</v>
          </cell>
          <cell r="AG727">
            <v>0</v>
          </cell>
          <cell r="AH727">
            <v>0</v>
          </cell>
          <cell r="AI727">
            <v>0</v>
          </cell>
          <cell r="AJ727">
            <v>0</v>
          </cell>
          <cell r="AK727">
            <v>0</v>
          </cell>
        </row>
        <row r="728">
          <cell r="AB728" t="str">
            <v xml:space="preserve">Problème </v>
          </cell>
          <cell r="AE728">
            <v>0</v>
          </cell>
          <cell r="AF728">
            <v>0</v>
          </cell>
          <cell r="AG728">
            <v>0</v>
          </cell>
          <cell r="AH728">
            <v>0</v>
          </cell>
          <cell r="AI728">
            <v>0</v>
          </cell>
          <cell r="AJ728">
            <v>0</v>
          </cell>
          <cell r="AK728">
            <v>0</v>
          </cell>
        </row>
        <row r="729">
          <cell r="AB729" t="str">
            <v xml:space="preserve">Problème </v>
          </cell>
          <cell r="AE729">
            <v>0</v>
          </cell>
          <cell r="AF729">
            <v>0</v>
          </cell>
          <cell r="AG729">
            <v>0</v>
          </cell>
          <cell r="AH729">
            <v>0</v>
          </cell>
          <cell r="AI729">
            <v>0</v>
          </cell>
          <cell r="AJ729">
            <v>0</v>
          </cell>
          <cell r="AK729">
            <v>0</v>
          </cell>
        </row>
        <row r="730">
          <cell r="AB730" t="str">
            <v xml:space="preserve">Problème </v>
          </cell>
          <cell r="AE730">
            <v>0</v>
          </cell>
          <cell r="AF730">
            <v>0</v>
          </cell>
          <cell r="AG730">
            <v>0</v>
          </cell>
          <cell r="AH730">
            <v>0</v>
          </cell>
          <cell r="AI730">
            <v>0</v>
          </cell>
          <cell r="AJ730">
            <v>0</v>
          </cell>
          <cell r="AK730">
            <v>0</v>
          </cell>
        </row>
        <row r="731">
          <cell r="AB731" t="str">
            <v xml:space="preserve">Problème </v>
          </cell>
          <cell r="AE731">
            <v>0</v>
          </cell>
          <cell r="AF731">
            <v>0</v>
          </cell>
          <cell r="AG731">
            <v>0</v>
          </cell>
          <cell r="AH731">
            <v>0</v>
          </cell>
          <cell r="AI731">
            <v>0</v>
          </cell>
          <cell r="AJ731">
            <v>0</v>
          </cell>
          <cell r="AK731">
            <v>0</v>
          </cell>
        </row>
        <row r="732">
          <cell r="AB732" t="str">
            <v xml:space="preserve">Problème </v>
          </cell>
          <cell r="AE732">
            <v>0</v>
          </cell>
          <cell r="AF732">
            <v>0</v>
          </cell>
          <cell r="AG732">
            <v>0</v>
          </cell>
          <cell r="AH732">
            <v>0</v>
          </cell>
          <cell r="AI732">
            <v>0</v>
          </cell>
          <cell r="AJ732">
            <v>0</v>
          </cell>
          <cell r="AK732">
            <v>0</v>
          </cell>
        </row>
        <row r="733">
          <cell r="AB733" t="str">
            <v xml:space="preserve">Problème </v>
          </cell>
          <cell r="AE733">
            <v>0</v>
          </cell>
          <cell r="AF733">
            <v>0</v>
          </cell>
          <cell r="AG733">
            <v>0</v>
          </cell>
          <cell r="AH733">
            <v>0</v>
          </cell>
          <cell r="AI733">
            <v>0</v>
          </cell>
          <cell r="AJ733">
            <v>0</v>
          </cell>
          <cell r="AK733">
            <v>0</v>
          </cell>
        </row>
        <row r="734">
          <cell r="AB734" t="str">
            <v xml:space="preserve">Problème </v>
          </cell>
          <cell r="AE734">
            <v>0</v>
          </cell>
          <cell r="AF734">
            <v>0</v>
          </cell>
          <cell r="AG734">
            <v>0</v>
          </cell>
          <cell r="AH734">
            <v>0</v>
          </cell>
          <cell r="AI734">
            <v>0</v>
          </cell>
          <cell r="AJ734">
            <v>0</v>
          </cell>
          <cell r="AK734">
            <v>0</v>
          </cell>
        </row>
        <row r="735">
          <cell r="AB735" t="str">
            <v xml:space="preserve">Problème </v>
          </cell>
          <cell r="AE735">
            <v>0</v>
          </cell>
          <cell r="AF735">
            <v>0</v>
          </cell>
          <cell r="AG735">
            <v>0</v>
          </cell>
          <cell r="AH735">
            <v>0</v>
          </cell>
          <cell r="AI735">
            <v>0</v>
          </cell>
          <cell r="AJ735">
            <v>0</v>
          </cell>
          <cell r="AK735">
            <v>0</v>
          </cell>
        </row>
        <row r="736">
          <cell r="AB736" t="str">
            <v xml:space="preserve">Problème </v>
          </cell>
          <cell r="AE736">
            <v>0</v>
          </cell>
          <cell r="AF736">
            <v>0</v>
          </cell>
          <cell r="AG736">
            <v>0</v>
          </cell>
          <cell r="AH736">
            <v>0</v>
          </cell>
          <cell r="AI736">
            <v>0</v>
          </cell>
          <cell r="AJ736">
            <v>0</v>
          </cell>
          <cell r="AK736">
            <v>0</v>
          </cell>
        </row>
        <row r="737">
          <cell r="AB737" t="str">
            <v xml:space="preserve">Problème </v>
          </cell>
          <cell r="AE737">
            <v>0</v>
          </cell>
          <cell r="AF737">
            <v>0</v>
          </cell>
          <cell r="AG737">
            <v>0</v>
          </cell>
          <cell r="AH737">
            <v>0</v>
          </cell>
          <cell r="AI737">
            <v>0</v>
          </cell>
          <cell r="AJ737">
            <v>0</v>
          </cell>
          <cell r="AK737">
            <v>0</v>
          </cell>
        </row>
        <row r="738">
          <cell r="AB738" t="str">
            <v xml:space="preserve">Problème </v>
          </cell>
          <cell r="AE738">
            <v>0</v>
          </cell>
          <cell r="AF738">
            <v>0</v>
          </cell>
          <cell r="AG738">
            <v>0</v>
          </cell>
          <cell r="AH738">
            <v>0</v>
          </cell>
          <cell r="AI738">
            <v>0</v>
          </cell>
          <cell r="AJ738">
            <v>0</v>
          </cell>
          <cell r="AK738">
            <v>0</v>
          </cell>
        </row>
        <row r="739">
          <cell r="AB739" t="str">
            <v xml:space="preserve">Problème </v>
          </cell>
          <cell r="AE739">
            <v>0</v>
          </cell>
          <cell r="AF739">
            <v>0</v>
          </cell>
          <cell r="AG739">
            <v>0</v>
          </cell>
          <cell r="AH739">
            <v>0</v>
          </cell>
          <cell r="AI739">
            <v>0</v>
          </cell>
          <cell r="AJ739">
            <v>0</v>
          </cell>
          <cell r="AK739">
            <v>0</v>
          </cell>
        </row>
        <row r="740">
          <cell r="AB740" t="str">
            <v xml:space="preserve">Problème </v>
          </cell>
          <cell r="AE740">
            <v>0</v>
          </cell>
          <cell r="AF740">
            <v>0</v>
          </cell>
          <cell r="AG740">
            <v>0</v>
          </cell>
          <cell r="AH740">
            <v>0</v>
          </cell>
          <cell r="AI740">
            <v>0</v>
          </cell>
          <cell r="AJ740">
            <v>0</v>
          </cell>
          <cell r="AK740">
            <v>0</v>
          </cell>
        </row>
        <row r="741">
          <cell r="AB741" t="str">
            <v xml:space="preserve">Problème </v>
          </cell>
          <cell r="AE741">
            <v>0</v>
          </cell>
          <cell r="AF741">
            <v>0</v>
          </cell>
          <cell r="AG741">
            <v>0</v>
          </cell>
          <cell r="AH741">
            <v>0</v>
          </cell>
          <cell r="AI741">
            <v>0</v>
          </cell>
          <cell r="AJ741">
            <v>0</v>
          </cell>
          <cell r="AK741">
            <v>0</v>
          </cell>
        </row>
        <row r="742">
          <cell r="AB742" t="str">
            <v xml:space="preserve">Problème </v>
          </cell>
          <cell r="AE742">
            <v>0</v>
          </cell>
          <cell r="AF742">
            <v>0</v>
          </cell>
          <cell r="AG742">
            <v>0</v>
          </cell>
          <cell r="AH742">
            <v>0</v>
          </cell>
          <cell r="AI742">
            <v>0</v>
          </cell>
          <cell r="AJ742">
            <v>0</v>
          </cell>
          <cell r="AK742">
            <v>0</v>
          </cell>
        </row>
        <row r="743">
          <cell r="AB743" t="str">
            <v xml:space="preserve">Problème </v>
          </cell>
          <cell r="AE743">
            <v>0</v>
          </cell>
          <cell r="AF743">
            <v>0</v>
          </cell>
          <cell r="AG743">
            <v>0</v>
          </cell>
          <cell r="AH743">
            <v>0</v>
          </cell>
          <cell r="AI743">
            <v>0</v>
          </cell>
          <cell r="AJ743">
            <v>0</v>
          </cell>
          <cell r="AK743">
            <v>0</v>
          </cell>
        </row>
        <row r="744">
          <cell r="AB744" t="str">
            <v xml:space="preserve">Problème </v>
          </cell>
          <cell r="AE744">
            <v>0</v>
          </cell>
          <cell r="AF744">
            <v>0</v>
          </cell>
          <cell r="AG744">
            <v>0</v>
          </cell>
          <cell r="AH744">
            <v>0</v>
          </cell>
          <cell r="AI744">
            <v>0</v>
          </cell>
          <cell r="AJ744">
            <v>0</v>
          </cell>
          <cell r="AK744">
            <v>0</v>
          </cell>
        </row>
        <row r="745">
          <cell r="AB745" t="str">
            <v xml:space="preserve">Problème </v>
          </cell>
          <cell r="AE745">
            <v>0</v>
          </cell>
          <cell r="AF745">
            <v>0</v>
          </cell>
          <cell r="AG745">
            <v>0</v>
          </cell>
          <cell r="AH745">
            <v>0</v>
          </cell>
          <cell r="AI745">
            <v>0</v>
          </cell>
          <cell r="AJ745">
            <v>0</v>
          </cell>
          <cell r="AK745">
            <v>0</v>
          </cell>
        </row>
        <row r="746">
          <cell r="AB746" t="str">
            <v xml:space="preserve">Problème </v>
          </cell>
          <cell r="AE746">
            <v>0</v>
          </cell>
          <cell r="AF746">
            <v>0</v>
          </cell>
          <cell r="AG746">
            <v>0</v>
          </cell>
          <cell r="AH746">
            <v>0</v>
          </cell>
          <cell r="AI746">
            <v>0</v>
          </cell>
          <cell r="AJ746">
            <v>0</v>
          </cell>
          <cell r="AK746">
            <v>0</v>
          </cell>
        </row>
        <row r="747">
          <cell r="AB747" t="str">
            <v xml:space="preserve">Problème </v>
          </cell>
          <cell r="AE747">
            <v>0</v>
          </cell>
          <cell r="AF747">
            <v>0</v>
          </cell>
          <cell r="AG747">
            <v>0</v>
          </cell>
          <cell r="AH747">
            <v>0</v>
          </cell>
          <cell r="AI747">
            <v>0</v>
          </cell>
          <cell r="AJ747">
            <v>0</v>
          </cell>
          <cell r="AK747">
            <v>0</v>
          </cell>
        </row>
        <row r="748">
          <cell r="AB748" t="str">
            <v xml:space="preserve">Problème </v>
          </cell>
          <cell r="AE748">
            <v>0</v>
          </cell>
          <cell r="AF748">
            <v>0</v>
          </cell>
          <cell r="AG748">
            <v>0</v>
          </cell>
          <cell r="AH748">
            <v>0</v>
          </cell>
          <cell r="AI748">
            <v>0</v>
          </cell>
          <cell r="AJ748">
            <v>0</v>
          </cell>
          <cell r="AK748">
            <v>0</v>
          </cell>
        </row>
        <row r="749">
          <cell r="AB749" t="str">
            <v xml:space="preserve">Problème </v>
          </cell>
          <cell r="AE749">
            <v>0</v>
          </cell>
          <cell r="AF749">
            <v>0</v>
          </cell>
          <cell r="AG749">
            <v>0</v>
          </cell>
          <cell r="AH749">
            <v>0</v>
          </cell>
          <cell r="AI749">
            <v>0</v>
          </cell>
          <cell r="AJ749">
            <v>0</v>
          </cell>
          <cell r="AK749">
            <v>0</v>
          </cell>
        </row>
        <row r="750">
          <cell r="AB750" t="str">
            <v xml:space="preserve">Problème </v>
          </cell>
          <cell r="AE750">
            <v>0</v>
          </cell>
          <cell r="AF750">
            <v>0</v>
          </cell>
          <cell r="AG750">
            <v>0</v>
          </cell>
          <cell r="AH750">
            <v>0</v>
          </cell>
          <cell r="AI750">
            <v>0</v>
          </cell>
          <cell r="AJ750">
            <v>0</v>
          </cell>
          <cell r="AK750">
            <v>0</v>
          </cell>
        </row>
        <row r="751">
          <cell r="AB751" t="str">
            <v xml:space="preserve">Problème </v>
          </cell>
          <cell r="AE751">
            <v>0</v>
          </cell>
          <cell r="AF751">
            <v>0</v>
          </cell>
          <cell r="AG751">
            <v>0</v>
          </cell>
          <cell r="AH751">
            <v>0</v>
          </cell>
          <cell r="AI751">
            <v>0</v>
          </cell>
          <cell r="AJ751">
            <v>0</v>
          </cell>
          <cell r="AK751">
            <v>0</v>
          </cell>
        </row>
        <row r="752">
          <cell r="AB752" t="str">
            <v xml:space="preserve">Problème </v>
          </cell>
          <cell r="AE752">
            <v>0</v>
          </cell>
          <cell r="AF752">
            <v>0</v>
          </cell>
          <cell r="AG752">
            <v>0</v>
          </cell>
          <cell r="AH752">
            <v>0</v>
          </cell>
          <cell r="AI752">
            <v>0</v>
          </cell>
          <cell r="AJ752">
            <v>0</v>
          </cell>
          <cell r="AK752">
            <v>0</v>
          </cell>
        </row>
        <row r="753">
          <cell r="AB753" t="str">
            <v xml:space="preserve">Problème </v>
          </cell>
          <cell r="AE753">
            <v>0</v>
          </cell>
          <cell r="AF753">
            <v>0</v>
          </cell>
          <cell r="AG753">
            <v>0</v>
          </cell>
          <cell r="AH753">
            <v>0</v>
          </cell>
          <cell r="AI753">
            <v>0</v>
          </cell>
          <cell r="AJ753">
            <v>0</v>
          </cell>
          <cell r="AK753">
            <v>0</v>
          </cell>
        </row>
        <row r="754">
          <cell r="AB754" t="str">
            <v xml:space="preserve">Problème </v>
          </cell>
          <cell r="AE754">
            <v>0</v>
          </cell>
          <cell r="AF754">
            <v>0</v>
          </cell>
          <cell r="AG754">
            <v>0</v>
          </cell>
          <cell r="AH754">
            <v>0</v>
          </cell>
          <cell r="AI754">
            <v>0</v>
          </cell>
          <cell r="AJ754">
            <v>0</v>
          </cell>
          <cell r="AK754">
            <v>0</v>
          </cell>
        </row>
        <row r="755">
          <cell r="AB755" t="str">
            <v xml:space="preserve">Problème </v>
          </cell>
          <cell r="AE755">
            <v>0</v>
          </cell>
          <cell r="AF755">
            <v>0</v>
          </cell>
          <cell r="AG755">
            <v>0</v>
          </cell>
          <cell r="AH755">
            <v>0</v>
          </cell>
          <cell r="AI755">
            <v>0</v>
          </cell>
          <cell r="AJ755">
            <v>0</v>
          </cell>
          <cell r="AK755">
            <v>0</v>
          </cell>
        </row>
        <row r="756">
          <cell r="AB756" t="str">
            <v xml:space="preserve">Problème </v>
          </cell>
          <cell r="AE756">
            <v>0</v>
          </cell>
          <cell r="AF756">
            <v>0</v>
          </cell>
          <cell r="AG756">
            <v>0</v>
          </cell>
          <cell r="AH756">
            <v>0</v>
          </cell>
          <cell r="AI756">
            <v>0</v>
          </cell>
          <cell r="AJ756">
            <v>0</v>
          </cell>
          <cell r="AK756">
            <v>0</v>
          </cell>
        </row>
        <row r="757">
          <cell r="AB757" t="str">
            <v xml:space="preserve">Problème </v>
          </cell>
          <cell r="AE757">
            <v>0</v>
          </cell>
          <cell r="AF757">
            <v>0</v>
          </cell>
          <cell r="AG757">
            <v>0</v>
          </cell>
          <cell r="AH757">
            <v>0</v>
          </cell>
          <cell r="AI757">
            <v>0</v>
          </cell>
          <cell r="AJ757">
            <v>0</v>
          </cell>
          <cell r="AK757">
            <v>0</v>
          </cell>
        </row>
        <row r="758">
          <cell r="AB758" t="str">
            <v xml:space="preserve">Problème </v>
          </cell>
          <cell r="AE758">
            <v>0</v>
          </cell>
          <cell r="AF758">
            <v>0</v>
          </cell>
          <cell r="AG758">
            <v>0</v>
          </cell>
          <cell r="AH758">
            <v>0</v>
          </cell>
          <cell r="AI758">
            <v>0</v>
          </cell>
          <cell r="AJ758">
            <v>0</v>
          </cell>
          <cell r="AK758">
            <v>0</v>
          </cell>
        </row>
        <row r="759">
          <cell r="AB759" t="str">
            <v xml:space="preserve">Problème </v>
          </cell>
          <cell r="AE759">
            <v>0</v>
          </cell>
          <cell r="AF759">
            <v>0</v>
          </cell>
          <cell r="AG759">
            <v>0</v>
          </cell>
          <cell r="AH759">
            <v>0</v>
          </cell>
          <cell r="AI759">
            <v>0</v>
          </cell>
          <cell r="AJ759">
            <v>0</v>
          </cell>
          <cell r="AK759">
            <v>0</v>
          </cell>
        </row>
        <row r="760">
          <cell r="AB760" t="str">
            <v xml:space="preserve">Problème </v>
          </cell>
          <cell r="AE760">
            <v>0</v>
          </cell>
          <cell r="AF760">
            <v>0</v>
          </cell>
          <cell r="AG760">
            <v>0</v>
          </cell>
          <cell r="AH760">
            <v>0</v>
          </cell>
          <cell r="AI760">
            <v>0</v>
          </cell>
          <cell r="AJ760">
            <v>0</v>
          </cell>
          <cell r="AK760">
            <v>0</v>
          </cell>
        </row>
        <row r="761">
          <cell r="AB761" t="str">
            <v xml:space="preserve">Problème </v>
          </cell>
          <cell r="AE761">
            <v>0</v>
          </cell>
          <cell r="AF761">
            <v>0</v>
          </cell>
          <cell r="AG761">
            <v>0</v>
          </cell>
          <cell r="AH761">
            <v>0</v>
          </cell>
          <cell r="AI761">
            <v>0</v>
          </cell>
          <cell r="AJ761">
            <v>0</v>
          </cell>
          <cell r="AK761">
            <v>0</v>
          </cell>
        </row>
        <row r="762">
          <cell r="AB762" t="str">
            <v xml:space="preserve">Problème </v>
          </cell>
          <cell r="AE762">
            <v>0</v>
          </cell>
          <cell r="AF762">
            <v>0</v>
          </cell>
          <cell r="AG762">
            <v>0</v>
          </cell>
          <cell r="AH762">
            <v>0</v>
          </cell>
          <cell r="AI762">
            <v>0</v>
          </cell>
          <cell r="AJ762">
            <v>0</v>
          </cell>
          <cell r="AK762">
            <v>0</v>
          </cell>
        </row>
        <row r="763">
          <cell r="AB763" t="str">
            <v xml:space="preserve">Problème </v>
          </cell>
          <cell r="AE763">
            <v>0</v>
          </cell>
          <cell r="AF763">
            <v>0</v>
          </cell>
          <cell r="AG763">
            <v>0</v>
          </cell>
          <cell r="AH763">
            <v>0</v>
          </cell>
          <cell r="AI763">
            <v>0</v>
          </cell>
          <cell r="AJ763">
            <v>0</v>
          </cell>
          <cell r="AK763">
            <v>0</v>
          </cell>
        </row>
        <row r="764">
          <cell r="AB764" t="str">
            <v xml:space="preserve">Problème </v>
          </cell>
          <cell r="AE764">
            <v>0</v>
          </cell>
          <cell r="AF764">
            <v>0</v>
          </cell>
          <cell r="AG764">
            <v>0</v>
          </cell>
          <cell r="AH764">
            <v>0</v>
          </cell>
          <cell r="AI764">
            <v>0</v>
          </cell>
          <cell r="AJ764">
            <v>0</v>
          </cell>
          <cell r="AK764">
            <v>0</v>
          </cell>
        </row>
        <row r="765">
          <cell r="AB765" t="str">
            <v xml:space="preserve">ES033SP </v>
          </cell>
          <cell r="AC765" t="str">
            <v>ES033</v>
          </cell>
          <cell r="AE765">
            <v>0</v>
          </cell>
          <cell r="AF765">
            <v>0</v>
          </cell>
          <cell r="AG765">
            <v>0</v>
          </cell>
          <cell r="AH765">
            <v>0</v>
          </cell>
          <cell r="AI765">
            <v>0</v>
          </cell>
          <cell r="AJ765">
            <v>0</v>
          </cell>
          <cell r="AK765">
            <v>0</v>
          </cell>
        </row>
        <row r="766">
          <cell r="AB766" t="str">
            <v xml:space="preserve">ES033PP </v>
          </cell>
          <cell r="AC766" t="str">
            <v>ES033</v>
          </cell>
          <cell r="AE766">
            <v>0</v>
          </cell>
          <cell r="AF766">
            <v>0</v>
          </cell>
          <cell r="AG766">
            <v>0</v>
          </cell>
          <cell r="AH766">
            <v>0</v>
          </cell>
          <cell r="AI766">
            <v>0</v>
          </cell>
          <cell r="AJ766">
            <v>0</v>
          </cell>
          <cell r="AK766">
            <v>0</v>
          </cell>
        </row>
        <row r="767">
          <cell r="AB767" t="str">
            <v>ES044RESP auto loan</v>
          </cell>
          <cell r="AC767" t="str">
            <v>ES044RE</v>
          </cell>
          <cell r="AE767">
            <v>10</v>
          </cell>
          <cell r="AF767">
            <v>129</v>
          </cell>
          <cell r="AG767">
            <v>120</v>
          </cell>
          <cell r="AH767">
            <v>0</v>
          </cell>
          <cell r="AI767">
            <v>0</v>
          </cell>
          <cell r="AJ767">
            <v>0</v>
          </cell>
          <cell r="AK767">
            <v>0</v>
          </cell>
        </row>
        <row r="768">
          <cell r="AB768" t="str">
            <v>ES044RESP Distribution</v>
          </cell>
          <cell r="AC768" t="str">
            <v>ES044RE</v>
          </cell>
          <cell r="AE768">
            <v>0</v>
          </cell>
          <cell r="AF768">
            <v>0</v>
          </cell>
          <cell r="AG768">
            <v>0</v>
          </cell>
          <cell r="AH768">
            <v>0</v>
          </cell>
          <cell r="AI768">
            <v>0</v>
          </cell>
          <cell r="AJ768">
            <v>0</v>
          </cell>
          <cell r="AK768">
            <v>0</v>
          </cell>
        </row>
        <row r="769">
          <cell r="AB769" t="str">
            <v>ES044REPP auto loan</v>
          </cell>
          <cell r="AC769" t="str">
            <v>ES044RE</v>
          </cell>
          <cell r="AE769">
            <v>0</v>
          </cell>
          <cell r="AF769">
            <v>0</v>
          </cell>
          <cell r="AG769">
            <v>0</v>
          </cell>
          <cell r="AH769">
            <v>0</v>
          </cell>
          <cell r="AI769">
            <v>0</v>
          </cell>
          <cell r="AJ769">
            <v>0</v>
          </cell>
          <cell r="AK769">
            <v>0</v>
          </cell>
        </row>
        <row r="770">
          <cell r="AB770" t="str">
            <v>ES044REPP Distribution</v>
          </cell>
          <cell r="AC770" t="str">
            <v>ES044RE</v>
          </cell>
          <cell r="AE770">
            <v>0</v>
          </cell>
          <cell r="AF770">
            <v>0</v>
          </cell>
          <cell r="AG770">
            <v>0</v>
          </cell>
          <cell r="AH770">
            <v>0</v>
          </cell>
          <cell r="AI770">
            <v>0</v>
          </cell>
          <cell r="AJ770">
            <v>0</v>
          </cell>
          <cell r="AK770">
            <v>0</v>
          </cell>
        </row>
        <row r="771">
          <cell r="AB771" t="str">
            <v>ES044SP auto loan</v>
          </cell>
          <cell r="AC771" t="str">
            <v>ES044</v>
          </cell>
          <cell r="AE771">
            <v>0</v>
          </cell>
          <cell r="AF771">
            <v>808</v>
          </cell>
          <cell r="AG771">
            <v>343.5</v>
          </cell>
          <cell r="AH771">
            <v>1388.3308400000001</v>
          </cell>
          <cell r="AI771">
            <v>1512.3308400000001</v>
          </cell>
          <cell r="AJ771">
            <v>1647.3308400000001</v>
          </cell>
          <cell r="AK771">
            <v>5147.3308400000005</v>
          </cell>
        </row>
        <row r="772">
          <cell r="AB772" t="str">
            <v>ES044SP Distribution</v>
          </cell>
          <cell r="AC772" t="str">
            <v>ES044</v>
          </cell>
          <cell r="AE772">
            <v>0</v>
          </cell>
          <cell r="AF772">
            <v>0</v>
          </cell>
          <cell r="AG772">
            <v>0</v>
          </cell>
          <cell r="AH772">
            <v>0</v>
          </cell>
          <cell r="AI772">
            <v>0</v>
          </cell>
          <cell r="AJ772">
            <v>0</v>
          </cell>
          <cell r="AK772">
            <v>0</v>
          </cell>
        </row>
        <row r="773">
          <cell r="AB773" t="str">
            <v>ES044PP auto loan</v>
          </cell>
          <cell r="AC773" t="str">
            <v>ES044</v>
          </cell>
          <cell r="AE773">
            <v>0</v>
          </cell>
          <cell r="AF773">
            <v>0</v>
          </cell>
          <cell r="AG773">
            <v>0</v>
          </cell>
          <cell r="AH773">
            <v>0</v>
          </cell>
          <cell r="AI773">
            <v>0</v>
          </cell>
          <cell r="AJ773">
            <v>0</v>
          </cell>
          <cell r="AK773">
            <v>0</v>
          </cell>
        </row>
        <row r="774">
          <cell r="AB774" t="str">
            <v>ES044PP Distribution</v>
          </cell>
          <cell r="AC774" t="str">
            <v>ES044</v>
          </cell>
          <cell r="AE774">
            <v>0</v>
          </cell>
          <cell r="AF774">
            <v>0</v>
          </cell>
          <cell r="AG774">
            <v>0</v>
          </cell>
          <cell r="AH774">
            <v>0</v>
          </cell>
          <cell r="AI774">
            <v>0</v>
          </cell>
          <cell r="AJ774">
            <v>0</v>
          </cell>
          <cell r="AK774">
            <v>0</v>
          </cell>
        </row>
        <row r="775">
          <cell r="AB775" t="str">
            <v>ES035RESP auto loan</v>
          </cell>
          <cell r="AC775" t="str">
            <v>ES035RE</v>
          </cell>
          <cell r="AE775">
            <v>14</v>
          </cell>
          <cell r="AF775">
            <v>3</v>
          </cell>
          <cell r="AG775">
            <v>0</v>
          </cell>
          <cell r="AH775">
            <v>0</v>
          </cell>
          <cell r="AI775">
            <v>0</v>
          </cell>
          <cell r="AJ775">
            <v>0</v>
          </cell>
          <cell r="AK775">
            <v>0</v>
          </cell>
        </row>
        <row r="776">
          <cell r="AB776" t="str">
            <v>ES035RESP Distribution</v>
          </cell>
          <cell r="AC776" t="str">
            <v>ES035RE</v>
          </cell>
          <cell r="AE776">
            <v>0</v>
          </cell>
          <cell r="AF776">
            <v>0</v>
          </cell>
          <cell r="AG776">
            <v>0</v>
          </cell>
          <cell r="AH776">
            <v>0</v>
          </cell>
          <cell r="AI776">
            <v>0</v>
          </cell>
          <cell r="AJ776">
            <v>0</v>
          </cell>
          <cell r="AK776">
            <v>0</v>
          </cell>
        </row>
        <row r="777">
          <cell r="AB777" t="str">
            <v>ES035REPP auto loan</v>
          </cell>
          <cell r="AC777" t="str">
            <v>ES035RE</v>
          </cell>
          <cell r="AE777">
            <v>0</v>
          </cell>
          <cell r="AF777">
            <v>0</v>
          </cell>
          <cell r="AG777">
            <v>0</v>
          </cell>
          <cell r="AH777">
            <v>0</v>
          </cell>
          <cell r="AI777">
            <v>0</v>
          </cell>
          <cell r="AJ777">
            <v>0</v>
          </cell>
          <cell r="AK777">
            <v>0</v>
          </cell>
        </row>
        <row r="778">
          <cell r="AB778" t="str">
            <v>ES035REPP Distribution</v>
          </cell>
          <cell r="AC778" t="str">
            <v>ES035RE</v>
          </cell>
          <cell r="AE778">
            <v>0</v>
          </cell>
          <cell r="AF778">
            <v>0</v>
          </cell>
          <cell r="AG778">
            <v>0</v>
          </cell>
          <cell r="AH778">
            <v>0</v>
          </cell>
          <cell r="AI778">
            <v>0</v>
          </cell>
          <cell r="AJ778">
            <v>0</v>
          </cell>
          <cell r="AK778">
            <v>0</v>
          </cell>
        </row>
        <row r="779">
          <cell r="AB779" t="str">
            <v>SP auto loan</v>
          </cell>
          <cell r="AE779">
            <v>0</v>
          </cell>
          <cell r="AF779">
            <v>0</v>
          </cell>
          <cell r="AG779">
            <v>0</v>
          </cell>
          <cell r="AH779">
            <v>0</v>
          </cell>
          <cell r="AI779">
            <v>0</v>
          </cell>
          <cell r="AJ779">
            <v>0</v>
          </cell>
          <cell r="AK779">
            <v>0</v>
          </cell>
        </row>
        <row r="780">
          <cell r="AB780" t="str">
            <v>SP Distribution</v>
          </cell>
          <cell r="AE780">
            <v>0</v>
          </cell>
          <cell r="AF780">
            <v>0</v>
          </cell>
          <cell r="AG780">
            <v>0</v>
          </cell>
          <cell r="AH780">
            <v>0</v>
          </cell>
          <cell r="AI780">
            <v>0</v>
          </cell>
          <cell r="AJ780">
            <v>0</v>
          </cell>
          <cell r="AK780">
            <v>0</v>
          </cell>
        </row>
        <row r="781">
          <cell r="AB781" t="str">
            <v>PP auto loan</v>
          </cell>
          <cell r="AE781">
            <v>0</v>
          </cell>
          <cell r="AF781">
            <v>0</v>
          </cell>
          <cell r="AG781">
            <v>0</v>
          </cell>
          <cell r="AH781">
            <v>0</v>
          </cell>
          <cell r="AI781">
            <v>0</v>
          </cell>
          <cell r="AJ781">
            <v>0</v>
          </cell>
          <cell r="AK781">
            <v>0</v>
          </cell>
        </row>
        <row r="782">
          <cell r="AB782" t="str">
            <v>PP Distribution</v>
          </cell>
          <cell r="AE782">
            <v>0</v>
          </cell>
          <cell r="AF782">
            <v>0</v>
          </cell>
          <cell r="AG782">
            <v>0</v>
          </cell>
          <cell r="AH782">
            <v>0</v>
          </cell>
          <cell r="AI782">
            <v>0</v>
          </cell>
          <cell r="AJ782">
            <v>0</v>
          </cell>
          <cell r="AK782">
            <v>0</v>
          </cell>
        </row>
        <row r="783">
          <cell r="AB783" t="str">
            <v>SP auto loan</v>
          </cell>
          <cell r="AE783">
            <v>0</v>
          </cell>
          <cell r="AF783">
            <v>0</v>
          </cell>
          <cell r="AG783">
            <v>0</v>
          </cell>
          <cell r="AH783">
            <v>0</v>
          </cell>
          <cell r="AI783">
            <v>0</v>
          </cell>
          <cell r="AJ783">
            <v>0</v>
          </cell>
          <cell r="AK783">
            <v>0</v>
          </cell>
        </row>
        <row r="784">
          <cell r="AB784" t="str">
            <v>SP Distribution</v>
          </cell>
          <cell r="AE784">
            <v>0</v>
          </cell>
          <cell r="AF784">
            <v>0</v>
          </cell>
          <cell r="AG784">
            <v>0</v>
          </cell>
          <cell r="AH784">
            <v>0</v>
          </cell>
          <cell r="AI784">
            <v>0</v>
          </cell>
          <cell r="AJ784">
            <v>0</v>
          </cell>
          <cell r="AK784">
            <v>0</v>
          </cell>
        </row>
        <row r="785">
          <cell r="AB785" t="str">
            <v>PP auto loan</v>
          </cell>
          <cell r="AE785">
            <v>0</v>
          </cell>
          <cell r="AF785">
            <v>0</v>
          </cell>
          <cell r="AG785">
            <v>0</v>
          </cell>
          <cell r="AH785">
            <v>0</v>
          </cell>
          <cell r="AI785">
            <v>0</v>
          </cell>
          <cell r="AJ785">
            <v>0</v>
          </cell>
          <cell r="AK785">
            <v>0</v>
          </cell>
        </row>
        <row r="786">
          <cell r="AB786" t="str">
            <v>PP Distribution</v>
          </cell>
          <cell r="AE786">
            <v>0</v>
          </cell>
          <cell r="AF786">
            <v>0</v>
          </cell>
          <cell r="AG786">
            <v>0</v>
          </cell>
          <cell r="AH786">
            <v>0</v>
          </cell>
          <cell r="AI786">
            <v>0</v>
          </cell>
          <cell r="AJ786">
            <v>0</v>
          </cell>
          <cell r="AK786">
            <v>0</v>
          </cell>
        </row>
        <row r="788">
          <cell r="AC788" t="str">
            <v>total</v>
          </cell>
          <cell r="AE788">
            <v>8852.0507974950015</v>
          </cell>
          <cell r="AF788">
            <v>26214.026929073352</v>
          </cell>
          <cell r="AG788">
            <v>29619.879723278773</v>
          </cell>
          <cell r="AH788">
            <v>31673.250123518901</v>
          </cell>
          <cell r="AI788">
            <v>33741.833298815458</v>
          </cell>
          <cell r="AJ788">
            <v>32262.154397702849</v>
          </cell>
          <cell r="AK788">
            <v>39379.077962803618</v>
          </cell>
        </row>
        <row r="789">
          <cell r="AB789">
            <v>137056.31578284086</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Specs and pricing&gt;&gt;&gt;"/>
      <sheetName val="Direct_CPI_Spec"/>
      <sheetName val="Direct_CPI_Pricing"/>
      <sheetName val="Auto_CPI_Spec"/>
      <sheetName val="Auto_CPI_Pricing"/>
      <sheetName val="Premium calc&gt;&gt;"/>
      <sheetName val="Steps for prem calc"/>
      <sheetName val="Direct_Assumptions"/>
      <sheetName val="Auto_Assumptions"/>
      <sheetName val="Auto_PremSim"/>
      <sheetName val="Auto_PPI_Pricing"/>
      <sheetName val="Benefit calc&gt;&gt;"/>
      <sheetName val="Steps for Benefit calculation"/>
      <sheetName val="Direct_Benefit_Calc"/>
      <sheetName val="Auto_Benefit_Calc"/>
      <sheetName val="Auto_Parameters"/>
    </sheetNames>
    <sheetDataSet>
      <sheetData sheetId="0"/>
      <sheetData sheetId="1"/>
      <sheetData sheetId="2"/>
      <sheetData sheetId="3"/>
      <sheetData sheetId="4"/>
      <sheetData sheetId="5"/>
      <sheetData sheetId="6"/>
      <sheetData sheetId="7"/>
      <sheetData sheetId="8"/>
      <sheetData sheetId="9"/>
      <sheetData sheetId="10">
        <row r="2">
          <cell r="C2">
            <v>20000</v>
          </cell>
        </row>
      </sheetData>
      <sheetData sheetId="11">
        <row r="9">
          <cell r="B9">
            <v>15000</v>
          </cell>
        </row>
      </sheetData>
      <sheetData sheetId="12"/>
      <sheetData sheetId="13"/>
      <sheetData sheetId="14">
        <row r="3">
          <cell r="D3">
            <v>13</v>
          </cell>
        </row>
      </sheetData>
      <sheetData sheetId="15">
        <row r="2">
          <cell r="C2">
            <v>10000</v>
          </cell>
        </row>
        <row r="3">
          <cell r="C3">
            <v>9000</v>
          </cell>
        </row>
        <row r="4">
          <cell r="C4">
            <v>1000</v>
          </cell>
        </row>
        <row r="5">
          <cell r="C5">
            <v>156</v>
          </cell>
        </row>
        <row r="7">
          <cell r="C7">
            <v>0.1</v>
          </cell>
        </row>
        <row r="8">
          <cell r="C8">
            <v>12</v>
          </cell>
        </row>
        <row r="9">
          <cell r="C9">
            <v>103.30632837951096</v>
          </cell>
        </row>
      </sheetData>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ARAMETROS"/>
      <sheetName val="ROEGrupo"/>
      <sheetName val="ROELatam"/>
      <sheetName val="ROEPortugal"/>
      <sheetName val="PATRIM"/>
      <sheetName val="PATRIMMensual"/>
      <sheetName val="DATOS"/>
      <sheetName val="Portada"/>
      <sheetName val="NORME Ins Dati"/>
    </sheetNames>
    <sheetDataSet>
      <sheetData sheetId="0" refreshError="1"/>
      <sheetData sheetId="1" refreshError="1">
        <row r="1">
          <cell r="AD1">
            <v>10000</v>
          </cell>
          <cell r="AE1">
            <v>13000</v>
          </cell>
          <cell r="AF1">
            <v>13010</v>
          </cell>
          <cell r="AG1">
            <v>13012</v>
          </cell>
          <cell r="AH1">
            <v>14130</v>
          </cell>
          <cell r="AI1">
            <v>14130</v>
          </cell>
          <cell r="AJ1">
            <v>14130</v>
          </cell>
          <cell r="AK1">
            <v>14130</v>
          </cell>
          <cell r="AL1">
            <v>14130</v>
          </cell>
        </row>
        <row r="2">
          <cell r="D2" t="str">
            <v>Enero</v>
          </cell>
          <cell r="E2">
            <v>1</v>
          </cell>
          <cell r="J2">
            <v>2004</v>
          </cell>
        </row>
        <row r="3">
          <cell r="D3" t="str">
            <v>Febrero</v>
          </cell>
          <cell r="E3">
            <v>2</v>
          </cell>
          <cell r="J3">
            <v>2003</v>
          </cell>
          <cell r="N3" t="str">
            <v>Todos los informes para un trimestre</v>
          </cell>
          <cell r="O3">
            <v>1</v>
          </cell>
        </row>
        <row r="4">
          <cell r="D4" t="str">
            <v>Marzo</v>
          </cell>
          <cell r="E4">
            <v>3</v>
          </cell>
          <cell r="N4" t="str">
            <v>Calculo ROE 2004 vs 2003 - Grupo</v>
          </cell>
          <cell r="O4">
            <v>2</v>
          </cell>
          <cell r="AT4" t="str">
            <v>MAR03</v>
          </cell>
          <cell r="AW4" t="str">
            <v>JUN03</v>
          </cell>
          <cell r="AZ4" t="str">
            <v>SEP03</v>
          </cell>
          <cell r="BC4" t="str">
            <v>DIC03</v>
          </cell>
          <cell r="BF4" t="str">
            <v>MAR04</v>
          </cell>
          <cell r="BI4" t="str">
            <v>JUN04</v>
          </cell>
          <cell r="BL4" t="str">
            <v>SEP04</v>
          </cell>
          <cell r="BO4" t="str">
            <v>DIC04</v>
          </cell>
        </row>
        <row r="5">
          <cell r="D5" t="str">
            <v>Abril</v>
          </cell>
          <cell r="E5">
            <v>4</v>
          </cell>
          <cell r="N5" t="str">
            <v>Calculo ROE 2004 vs 2003 - Latam</v>
          </cell>
          <cell r="O5">
            <v>3</v>
          </cell>
          <cell r="AS5" t="str">
            <v>RED</v>
          </cell>
          <cell r="AT5">
            <v>3851049</v>
          </cell>
          <cell r="AW5">
            <v>3938975</v>
          </cell>
          <cell r="AZ5">
            <v>4033570</v>
          </cell>
          <cell r="BC5">
            <v>4129352</v>
          </cell>
          <cell r="BF5">
            <v>4601235</v>
          </cell>
          <cell r="BI5">
            <v>4745349</v>
          </cell>
          <cell r="BL5">
            <v>0</v>
          </cell>
          <cell r="BO5">
            <v>0</v>
          </cell>
        </row>
        <row r="6">
          <cell r="D6" t="str">
            <v>Mayo</v>
          </cell>
          <cell r="E6">
            <v>5</v>
          </cell>
          <cell r="N6" t="str">
            <v>Calculo ROE 2004 vs 2003 - Portugal</v>
          </cell>
          <cell r="O6">
            <v>4</v>
          </cell>
          <cell r="AS6" t="str">
            <v>GEM</v>
          </cell>
          <cell r="AT6">
            <v>558947</v>
          </cell>
          <cell r="AW6">
            <v>552202</v>
          </cell>
          <cell r="AZ6">
            <v>550183</v>
          </cell>
          <cell r="BC6">
            <v>546138</v>
          </cell>
          <cell r="BF6">
            <v>511007.30871073017</v>
          </cell>
          <cell r="BI6">
            <v>509878</v>
          </cell>
          <cell r="BL6">
            <v>181974.15692141018</v>
          </cell>
          <cell r="BO6">
            <v>137586.37033285899</v>
          </cell>
        </row>
        <row r="7">
          <cell r="D7" t="str">
            <v>Junio</v>
          </cell>
          <cell r="E7">
            <v>6</v>
          </cell>
          <cell r="N7" t="str">
            <v>Patrimonio ROE Mensual y Medio 2004 vs 2003</v>
          </cell>
          <cell r="O7">
            <v>5</v>
          </cell>
        </row>
        <row r="8">
          <cell r="D8" t="str">
            <v>Julio</v>
          </cell>
          <cell r="E8">
            <v>7</v>
          </cell>
          <cell r="N8" t="str">
            <v>Patrimonio final mensual 2004</v>
          </cell>
          <cell r="O8">
            <v>6</v>
          </cell>
          <cell r="AD8" t="str">
            <v>NIVEL0</v>
          </cell>
          <cell r="AE8" t="str">
            <v>NIVEL1</v>
          </cell>
          <cell r="AF8" t="str">
            <v>NIVEL2</v>
          </cell>
          <cell r="AG8" t="str">
            <v>NIVEL3</v>
          </cell>
          <cell r="AH8" t="str">
            <v>NIVEL4</v>
          </cell>
          <cell r="AI8" t="str">
            <v>NIVEL5</v>
          </cell>
          <cell r="AJ8" t="str">
            <v>NIVEL6</v>
          </cell>
          <cell r="AK8" t="str">
            <v>NIVEL7</v>
          </cell>
          <cell r="AL8" t="str">
            <v>NIVEL8</v>
          </cell>
          <cell r="AM8" t="str">
            <v>SOCAJ</v>
          </cell>
          <cell r="AN8" t="str">
            <v>SOCNAME</v>
          </cell>
        </row>
        <row r="9">
          <cell r="D9" t="str">
            <v>Agosto</v>
          </cell>
          <cell r="E9">
            <v>8</v>
          </cell>
          <cell r="N9" t="str">
            <v>Patrimonio final mensual 2003</v>
          </cell>
          <cell r="O9">
            <v>7</v>
          </cell>
          <cell r="AD9">
            <v>10000</v>
          </cell>
          <cell r="AE9">
            <v>11000</v>
          </cell>
          <cell r="AF9">
            <v>11400</v>
          </cell>
          <cell r="AG9">
            <v>11009</v>
          </cell>
          <cell r="AH9">
            <v>11009</v>
          </cell>
          <cell r="AI9">
            <v>11009</v>
          </cell>
          <cell r="AJ9">
            <v>11009</v>
          </cell>
          <cell r="AK9">
            <v>11009</v>
          </cell>
          <cell r="AL9">
            <v>11009</v>
          </cell>
          <cell r="AM9">
            <v>11009</v>
          </cell>
          <cell r="AN9" t="str">
            <v>AJUSTES - MINORISTA</v>
          </cell>
        </row>
        <row r="10">
          <cell r="D10" t="str">
            <v>Septiembre</v>
          </cell>
          <cell r="E10">
            <v>9</v>
          </cell>
          <cell r="AD10">
            <v>10000</v>
          </cell>
          <cell r="AE10">
            <v>11000</v>
          </cell>
          <cell r="AF10">
            <v>11400</v>
          </cell>
          <cell r="AG10">
            <v>11600</v>
          </cell>
          <cell r="AH10">
            <v>11600</v>
          </cell>
          <cell r="AI10">
            <v>11600</v>
          </cell>
          <cell r="AJ10">
            <v>11600</v>
          </cell>
          <cell r="AK10">
            <v>11600</v>
          </cell>
          <cell r="AL10">
            <v>11600</v>
          </cell>
          <cell r="AM10">
            <v>11809</v>
          </cell>
          <cell r="AN10" t="str">
            <v>AJUSTES - RED DE SUCURSALES B.C.H.</v>
          </cell>
        </row>
        <row r="11">
          <cell r="D11" t="str">
            <v>Octubre</v>
          </cell>
          <cell r="E11">
            <v>10</v>
          </cell>
          <cell r="AD11">
            <v>10000</v>
          </cell>
          <cell r="AE11">
            <v>11000</v>
          </cell>
          <cell r="AF11">
            <v>11400</v>
          </cell>
          <cell r="AG11">
            <v>11600</v>
          </cell>
          <cell r="AH11">
            <v>11600</v>
          </cell>
          <cell r="AI11">
            <v>11600</v>
          </cell>
          <cell r="AJ11">
            <v>11600</v>
          </cell>
          <cell r="AK11">
            <v>11600</v>
          </cell>
          <cell r="AL11">
            <v>11600</v>
          </cell>
          <cell r="AM11">
            <v>11801</v>
          </cell>
          <cell r="AN11" t="str">
            <v>RED - EMPRESAS BORRAR</v>
          </cell>
        </row>
        <row r="12">
          <cell r="D12" t="str">
            <v>Noviembre</v>
          </cell>
          <cell r="E12">
            <v>11</v>
          </cell>
          <cell r="AD12">
            <v>10000</v>
          </cell>
          <cell r="AE12">
            <v>11000</v>
          </cell>
          <cell r="AF12">
            <v>11400</v>
          </cell>
          <cell r="AG12">
            <v>11600</v>
          </cell>
          <cell r="AH12">
            <v>11600</v>
          </cell>
          <cell r="AI12">
            <v>11600</v>
          </cell>
          <cell r="AJ12">
            <v>11600</v>
          </cell>
          <cell r="AK12">
            <v>11600</v>
          </cell>
          <cell r="AL12">
            <v>11600</v>
          </cell>
          <cell r="AM12">
            <v>11409</v>
          </cell>
          <cell r="AN12" t="str">
            <v>AJUSTES - GRANDES SUPERFICIES</v>
          </cell>
        </row>
        <row r="13">
          <cell r="D13" t="str">
            <v>Diciembre</v>
          </cell>
          <cell r="E13">
            <v>12</v>
          </cell>
          <cell r="AD13">
            <v>10000</v>
          </cell>
          <cell r="AE13">
            <v>11000</v>
          </cell>
          <cell r="AF13">
            <v>11400</v>
          </cell>
          <cell r="AG13">
            <v>11600</v>
          </cell>
          <cell r="AH13">
            <v>11600</v>
          </cell>
          <cell r="AI13">
            <v>11600</v>
          </cell>
          <cell r="AJ13">
            <v>11600</v>
          </cell>
          <cell r="AK13">
            <v>11600</v>
          </cell>
          <cell r="AL13">
            <v>11600</v>
          </cell>
          <cell r="AM13">
            <v>11401</v>
          </cell>
          <cell r="AN13" t="str">
            <v>GRANDES SUPERFICIES BORRAR</v>
          </cell>
        </row>
        <row r="14">
          <cell r="AD14">
            <v>10000</v>
          </cell>
          <cell r="AE14">
            <v>11000</v>
          </cell>
          <cell r="AF14">
            <v>11400</v>
          </cell>
          <cell r="AG14">
            <v>11600</v>
          </cell>
          <cell r="AH14">
            <v>11600</v>
          </cell>
          <cell r="AI14">
            <v>11600</v>
          </cell>
          <cell r="AJ14">
            <v>11600</v>
          </cell>
          <cell r="AK14">
            <v>11600</v>
          </cell>
          <cell r="AL14">
            <v>11600</v>
          </cell>
          <cell r="AM14">
            <v>11109</v>
          </cell>
          <cell r="AN14" t="str">
            <v>AJUSTES - RED DE SUCURSALES BANCO SANTANDER</v>
          </cell>
        </row>
        <row r="15">
          <cell r="AD15">
            <v>10000</v>
          </cell>
          <cell r="AE15">
            <v>11000</v>
          </cell>
          <cell r="AF15">
            <v>11400</v>
          </cell>
          <cell r="AG15">
            <v>11600</v>
          </cell>
          <cell r="AH15">
            <v>11600</v>
          </cell>
          <cell r="AI15">
            <v>11600</v>
          </cell>
          <cell r="AJ15">
            <v>11600</v>
          </cell>
          <cell r="AK15">
            <v>11600</v>
          </cell>
          <cell r="AL15">
            <v>11600</v>
          </cell>
          <cell r="AM15">
            <v>11108</v>
          </cell>
          <cell r="AN15" t="str">
            <v>REASIGNACIONES - AJUSTES RED DE SUCURSALES</v>
          </cell>
        </row>
        <row r="16">
          <cell r="A16" t="str">
            <v>SOC</v>
          </cell>
          <cell r="B16" t="str">
            <v>NIVEL</v>
          </cell>
          <cell r="C16" t="str">
            <v>DESCRIPCION</v>
          </cell>
          <cell r="AD16">
            <v>10000</v>
          </cell>
          <cell r="AE16">
            <v>11000</v>
          </cell>
          <cell r="AF16">
            <v>11400</v>
          </cell>
          <cell r="AG16">
            <v>11600</v>
          </cell>
          <cell r="AH16">
            <v>11600</v>
          </cell>
          <cell r="AI16">
            <v>11600</v>
          </cell>
          <cell r="AJ16">
            <v>11600</v>
          </cell>
          <cell r="AK16">
            <v>11600</v>
          </cell>
          <cell r="AL16">
            <v>11600</v>
          </cell>
          <cell r="AM16">
            <v>11101</v>
          </cell>
          <cell r="AN16" t="str">
            <v>RED - PARTICULARES</v>
          </cell>
        </row>
        <row r="17">
          <cell r="A17">
            <v>10000</v>
          </cell>
          <cell r="B17" t="str">
            <v>NIVEL0</v>
          </cell>
          <cell r="C17" t="str">
            <v>GRUPO SANTANDER CENTRAL HISPANO</v>
          </cell>
          <cell r="AD17">
            <v>10000</v>
          </cell>
          <cell r="AE17">
            <v>11000</v>
          </cell>
          <cell r="AF17">
            <v>11400</v>
          </cell>
          <cell r="AG17">
            <v>11800</v>
          </cell>
          <cell r="AH17">
            <v>11800</v>
          </cell>
          <cell r="AI17">
            <v>11800</v>
          </cell>
          <cell r="AJ17">
            <v>11800</v>
          </cell>
          <cell r="AK17">
            <v>11800</v>
          </cell>
          <cell r="AL17">
            <v>11800</v>
          </cell>
          <cell r="AM17">
            <v>11919</v>
          </cell>
          <cell r="AN17" t="str">
            <v>AJUSTES - OTRAS SOCIEDADES</v>
          </cell>
        </row>
        <row r="18">
          <cell r="A18">
            <v>10001</v>
          </cell>
          <cell r="B18" t="str">
            <v>NIVEL2</v>
          </cell>
          <cell r="C18" t="str">
            <v>AJUSTES - CUADRE BALANCE GRUPO</v>
          </cell>
          <cell r="AD18">
            <v>10000</v>
          </cell>
          <cell r="AE18">
            <v>11000</v>
          </cell>
          <cell r="AF18">
            <v>11400</v>
          </cell>
          <cell r="AG18">
            <v>11800</v>
          </cell>
          <cell r="AH18">
            <v>11800</v>
          </cell>
          <cell r="AI18">
            <v>11800</v>
          </cell>
          <cell r="AJ18">
            <v>11800</v>
          </cell>
          <cell r="AK18">
            <v>11800</v>
          </cell>
          <cell r="AL18">
            <v>11800</v>
          </cell>
          <cell r="AM18">
            <v>11709</v>
          </cell>
          <cell r="AN18" t="str">
            <v>AJUSTES - 4B</v>
          </cell>
        </row>
        <row r="19">
          <cell r="A19">
            <v>10002</v>
          </cell>
          <cell r="B19" t="str">
            <v>NIVEL2</v>
          </cell>
          <cell r="C19" t="str">
            <v>AJUSTES - ELIMINACION LIQUIDEZ GRUPO</v>
          </cell>
          <cell r="AD19">
            <v>10000</v>
          </cell>
          <cell r="AE19">
            <v>11000</v>
          </cell>
          <cell r="AF19">
            <v>11400</v>
          </cell>
          <cell r="AG19">
            <v>11800</v>
          </cell>
          <cell r="AH19">
            <v>11800</v>
          </cell>
          <cell r="AI19">
            <v>11800</v>
          </cell>
          <cell r="AJ19">
            <v>11800</v>
          </cell>
          <cell r="AK19">
            <v>11800</v>
          </cell>
          <cell r="AL19">
            <v>11800</v>
          </cell>
          <cell r="AM19">
            <v>11701</v>
          </cell>
          <cell r="AN19" t="str">
            <v>AJUSTES - 4B</v>
          </cell>
        </row>
        <row r="20">
          <cell r="A20">
            <v>11000</v>
          </cell>
          <cell r="B20" t="str">
            <v>NIVEL1</v>
          </cell>
          <cell r="C20" t="str">
            <v>BANCA COMERCIAL EUROPA</v>
          </cell>
          <cell r="AD20">
            <v>10000</v>
          </cell>
          <cell r="AE20">
            <v>11000</v>
          </cell>
          <cell r="AF20">
            <v>11500</v>
          </cell>
          <cell r="AG20">
            <v>11501</v>
          </cell>
          <cell r="AH20">
            <v>11501</v>
          </cell>
          <cell r="AI20">
            <v>11501</v>
          </cell>
          <cell r="AJ20">
            <v>11501</v>
          </cell>
          <cell r="AK20">
            <v>11501</v>
          </cell>
          <cell r="AL20">
            <v>11501</v>
          </cell>
          <cell r="AM20">
            <v>13409</v>
          </cell>
          <cell r="AN20" t="str">
            <v>AJUSTES - GESTION TARJETAS</v>
          </cell>
        </row>
        <row r="21">
          <cell r="A21">
            <v>11009</v>
          </cell>
          <cell r="B21" t="str">
            <v>NIVEL3</v>
          </cell>
          <cell r="C21" t="str">
            <v>AJUSTES - MINORISTA</v>
          </cell>
          <cell r="AD21">
            <v>10000</v>
          </cell>
          <cell r="AE21">
            <v>11000</v>
          </cell>
          <cell r="AF21">
            <v>11500</v>
          </cell>
          <cell r="AG21">
            <v>11501</v>
          </cell>
          <cell r="AH21">
            <v>11501</v>
          </cell>
          <cell r="AI21">
            <v>11501</v>
          </cell>
          <cell r="AJ21">
            <v>11501</v>
          </cell>
          <cell r="AK21">
            <v>11501</v>
          </cell>
          <cell r="AL21">
            <v>11501</v>
          </cell>
          <cell r="AM21">
            <v>11905</v>
          </cell>
          <cell r="AN21" t="str">
            <v>G.I. HISPAMER</v>
          </cell>
        </row>
        <row r="22">
          <cell r="A22">
            <v>11400</v>
          </cell>
          <cell r="B22" t="str">
            <v>NIVEL2</v>
          </cell>
          <cell r="C22" t="str">
            <v>MINORISTA</v>
          </cell>
          <cell r="AD22">
            <v>10000</v>
          </cell>
          <cell r="AE22">
            <v>11000</v>
          </cell>
          <cell r="AF22">
            <v>11500</v>
          </cell>
          <cell r="AG22">
            <v>11501</v>
          </cell>
          <cell r="AH22">
            <v>11501</v>
          </cell>
          <cell r="AI22">
            <v>11501</v>
          </cell>
          <cell r="AJ22">
            <v>11501</v>
          </cell>
          <cell r="AK22">
            <v>11501</v>
          </cell>
          <cell r="AL22">
            <v>11501</v>
          </cell>
          <cell r="AM22">
            <v>11509</v>
          </cell>
          <cell r="AN22" t="str">
            <v>AJUSTES - HISPAMER</v>
          </cell>
        </row>
        <row r="23">
          <cell r="A23">
            <v>11500</v>
          </cell>
          <cell r="B23" t="str">
            <v>NIVEL2</v>
          </cell>
          <cell r="C23" t="str">
            <v>SANTANDER CONSUMER FINANCE</v>
          </cell>
          <cell r="AD23">
            <v>10000</v>
          </cell>
          <cell r="AE23">
            <v>11000</v>
          </cell>
          <cell r="AF23">
            <v>11500</v>
          </cell>
          <cell r="AG23">
            <v>11501</v>
          </cell>
          <cell r="AH23">
            <v>11501</v>
          </cell>
          <cell r="AI23">
            <v>11501</v>
          </cell>
          <cell r="AJ23">
            <v>11501</v>
          </cell>
          <cell r="AK23">
            <v>11501</v>
          </cell>
          <cell r="AL23">
            <v>11501</v>
          </cell>
          <cell r="AM23">
            <v>11309</v>
          </cell>
          <cell r="AN23" t="str">
            <v>AJUSTES - BANSAFINA</v>
          </cell>
        </row>
        <row r="24">
          <cell r="A24">
            <v>11501</v>
          </cell>
          <cell r="B24" t="str">
            <v>NIVEL3</v>
          </cell>
          <cell r="C24" t="str">
            <v>GRUPO HISPAMER</v>
          </cell>
          <cell r="AD24">
            <v>10000</v>
          </cell>
          <cell r="AE24">
            <v>11000</v>
          </cell>
          <cell r="AF24">
            <v>11500</v>
          </cell>
          <cell r="AG24">
            <v>11502</v>
          </cell>
          <cell r="AH24">
            <v>11502</v>
          </cell>
          <cell r="AI24">
            <v>11502</v>
          </cell>
          <cell r="AJ24">
            <v>11502</v>
          </cell>
          <cell r="AK24">
            <v>11502</v>
          </cell>
          <cell r="AL24">
            <v>11502</v>
          </cell>
          <cell r="AM24">
            <v>12339</v>
          </cell>
          <cell r="AN24" t="str">
            <v>AJUSTES - COMERCIAL GIBRALTAR</v>
          </cell>
        </row>
        <row r="25">
          <cell r="A25">
            <v>11502</v>
          </cell>
          <cell r="B25" t="str">
            <v>NIVEL3</v>
          </cell>
          <cell r="C25" t="str">
            <v>RESTO CONSUMO NO BANCARIO</v>
          </cell>
          <cell r="AD25">
            <v>10000</v>
          </cell>
          <cell r="AE25">
            <v>11000</v>
          </cell>
          <cell r="AF25">
            <v>11500</v>
          </cell>
          <cell r="AG25">
            <v>11502</v>
          </cell>
          <cell r="AH25">
            <v>11502</v>
          </cell>
          <cell r="AI25">
            <v>11502</v>
          </cell>
          <cell r="AJ25">
            <v>11502</v>
          </cell>
          <cell r="AK25">
            <v>11502</v>
          </cell>
          <cell r="AL25">
            <v>11502</v>
          </cell>
          <cell r="AM25">
            <v>11508</v>
          </cell>
          <cell r="AN25" t="str">
            <v>AJUSTES - RESTO CONSUMO NO BANCARIO</v>
          </cell>
        </row>
        <row r="26">
          <cell r="A26">
            <v>11530</v>
          </cell>
          <cell r="B26" t="str">
            <v>NIVEL3</v>
          </cell>
          <cell r="C26" t="str">
            <v>NORUEGA</v>
          </cell>
          <cell r="AD26">
            <v>10000</v>
          </cell>
          <cell r="AE26">
            <v>11000</v>
          </cell>
          <cell r="AF26">
            <v>11500</v>
          </cell>
          <cell r="AG26">
            <v>11530</v>
          </cell>
          <cell r="AH26">
            <v>11530</v>
          </cell>
          <cell r="AI26">
            <v>11530</v>
          </cell>
          <cell r="AJ26">
            <v>11530</v>
          </cell>
          <cell r="AK26">
            <v>11530</v>
          </cell>
          <cell r="AL26">
            <v>11530</v>
          </cell>
          <cell r="AM26">
            <v>11539</v>
          </cell>
          <cell r="AN26" t="str">
            <v>AJUSTES - NORUEGA</v>
          </cell>
        </row>
        <row r="27">
          <cell r="A27">
            <v>11540</v>
          </cell>
          <cell r="B27" t="str">
            <v>NIVEL3</v>
          </cell>
          <cell r="C27" t="str">
            <v>POLONIA</v>
          </cell>
          <cell r="AD27">
            <v>10000</v>
          </cell>
          <cell r="AE27">
            <v>11000</v>
          </cell>
          <cell r="AF27">
            <v>11500</v>
          </cell>
          <cell r="AG27">
            <v>11540</v>
          </cell>
          <cell r="AH27">
            <v>11540</v>
          </cell>
          <cell r="AI27">
            <v>11540</v>
          </cell>
          <cell r="AJ27">
            <v>11540</v>
          </cell>
          <cell r="AK27">
            <v>11540</v>
          </cell>
          <cell r="AL27">
            <v>11540</v>
          </cell>
          <cell r="AM27">
            <v>11549</v>
          </cell>
          <cell r="AN27" t="str">
            <v>AJUSTES - POLONIA</v>
          </cell>
        </row>
        <row r="28">
          <cell r="A28">
            <v>11600</v>
          </cell>
          <cell r="B28" t="str">
            <v>NIVEL3</v>
          </cell>
          <cell r="C28" t="str">
            <v>RED SANTANDER CENTRAL HISPANO</v>
          </cell>
          <cell r="AD28">
            <v>10000</v>
          </cell>
          <cell r="AE28">
            <v>11000</v>
          </cell>
          <cell r="AF28">
            <v>11500</v>
          </cell>
          <cell r="AG28">
            <v>12060</v>
          </cell>
          <cell r="AH28">
            <v>12060</v>
          </cell>
          <cell r="AI28">
            <v>12060</v>
          </cell>
          <cell r="AJ28">
            <v>12060</v>
          </cell>
          <cell r="AK28">
            <v>12060</v>
          </cell>
          <cell r="AL28">
            <v>12060</v>
          </cell>
          <cell r="AM28">
            <v>12198</v>
          </cell>
          <cell r="AN28" t="str">
            <v>AJUSTES - EUROPA</v>
          </cell>
        </row>
        <row r="29">
          <cell r="A29">
            <v>11800</v>
          </cell>
          <cell r="B29" t="str">
            <v>NIVEL3</v>
          </cell>
          <cell r="C29" t="str">
            <v>4B, DINNERS</v>
          </cell>
          <cell r="AD29">
            <v>10000</v>
          </cell>
          <cell r="AE29">
            <v>11000</v>
          </cell>
          <cell r="AF29">
            <v>11500</v>
          </cell>
          <cell r="AG29">
            <v>12060</v>
          </cell>
          <cell r="AH29">
            <v>12060</v>
          </cell>
          <cell r="AI29">
            <v>12060</v>
          </cell>
          <cell r="AJ29">
            <v>12060</v>
          </cell>
          <cell r="AK29">
            <v>12060</v>
          </cell>
          <cell r="AL29">
            <v>12060</v>
          </cell>
          <cell r="AM29">
            <v>12195</v>
          </cell>
          <cell r="AN29" t="str">
            <v>G.I. CC-BANK</v>
          </cell>
        </row>
        <row r="30">
          <cell r="A30">
            <v>12001</v>
          </cell>
          <cell r="B30" t="str">
            <v>NIVEL1</v>
          </cell>
          <cell r="C30" t="str">
            <v>BANCA COMERCIAL AMERICA</v>
          </cell>
          <cell r="AD30">
            <v>10000</v>
          </cell>
          <cell r="AE30">
            <v>11000</v>
          </cell>
          <cell r="AF30">
            <v>11500</v>
          </cell>
          <cell r="AG30">
            <v>12060</v>
          </cell>
          <cell r="AH30">
            <v>12060</v>
          </cell>
          <cell r="AI30">
            <v>12060</v>
          </cell>
          <cell r="AJ30">
            <v>12060</v>
          </cell>
          <cell r="AK30">
            <v>12060</v>
          </cell>
          <cell r="AL30">
            <v>12060</v>
          </cell>
          <cell r="AM30">
            <v>12190</v>
          </cell>
          <cell r="AN30" t="str">
            <v>AJUSTES - NO IMPUTADOS C.EXTRANJERO</v>
          </cell>
        </row>
        <row r="31">
          <cell r="A31">
            <v>12010</v>
          </cell>
          <cell r="B31" t="str">
            <v>NIVEL2</v>
          </cell>
          <cell r="C31" t="str">
            <v>COMERCIAL CHILE</v>
          </cell>
          <cell r="AD31">
            <v>10000</v>
          </cell>
          <cell r="AE31">
            <v>11000</v>
          </cell>
          <cell r="AF31">
            <v>11500</v>
          </cell>
          <cell r="AG31">
            <v>12060</v>
          </cell>
          <cell r="AH31">
            <v>12060</v>
          </cell>
          <cell r="AI31">
            <v>12060</v>
          </cell>
          <cell r="AJ31">
            <v>12060</v>
          </cell>
          <cell r="AK31">
            <v>12060</v>
          </cell>
          <cell r="AL31">
            <v>12060</v>
          </cell>
          <cell r="AM31">
            <v>12069</v>
          </cell>
          <cell r="AN31" t="str">
            <v>AJUSTES - CC BANK - AKB</v>
          </cell>
        </row>
        <row r="32">
          <cell r="A32">
            <v>12020</v>
          </cell>
          <cell r="B32" t="str">
            <v>NIVEL2</v>
          </cell>
          <cell r="C32" t="str">
            <v>COMERCIAL URUGUAY</v>
          </cell>
          <cell r="AD32">
            <v>10000</v>
          </cell>
          <cell r="AE32">
            <v>11000</v>
          </cell>
          <cell r="AF32">
            <v>11500</v>
          </cell>
          <cell r="AG32">
            <v>12060</v>
          </cell>
          <cell r="AH32">
            <v>12060</v>
          </cell>
          <cell r="AI32">
            <v>12060</v>
          </cell>
          <cell r="AJ32">
            <v>12060</v>
          </cell>
          <cell r="AK32">
            <v>12060</v>
          </cell>
          <cell r="AL32">
            <v>12060</v>
          </cell>
          <cell r="AM32">
            <v>12068</v>
          </cell>
          <cell r="AN32" t="str">
            <v>MOROSOS - CC - BANK</v>
          </cell>
        </row>
        <row r="33">
          <cell r="A33">
            <v>12030</v>
          </cell>
          <cell r="B33" t="str">
            <v>NIVEL2</v>
          </cell>
          <cell r="C33" t="str">
            <v>COMERCIAL PUERTO RICO</v>
          </cell>
          <cell r="AD33">
            <v>10000</v>
          </cell>
          <cell r="AE33">
            <v>11000</v>
          </cell>
          <cell r="AF33">
            <v>11500</v>
          </cell>
          <cell r="AG33">
            <v>12120</v>
          </cell>
          <cell r="AH33">
            <v>12120</v>
          </cell>
          <cell r="AI33">
            <v>12120</v>
          </cell>
          <cell r="AJ33">
            <v>12120</v>
          </cell>
          <cell r="AK33">
            <v>12120</v>
          </cell>
          <cell r="AL33">
            <v>12120</v>
          </cell>
          <cell r="AM33">
            <v>12129</v>
          </cell>
          <cell r="AN33" t="str">
            <v>AJUSTES -  FINCONSUMO</v>
          </cell>
        </row>
        <row r="34">
          <cell r="A34">
            <v>12050</v>
          </cell>
          <cell r="B34" t="str">
            <v>NIVEL2</v>
          </cell>
          <cell r="C34" t="str">
            <v>COMERCIAL PORTUGAL</v>
          </cell>
          <cell r="AD34">
            <v>10000</v>
          </cell>
          <cell r="AE34">
            <v>11000</v>
          </cell>
          <cell r="AF34">
            <v>11500</v>
          </cell>
          <cell r="AG34">
            <v>12120</v>
          </cell>
          <cell r="AH34">
            <v>12120</v>
          </cell>
          <cell r="AI34">
            <v>12120</v>
          </cell>
          <cell r="AJ34">
            <v>12120</v>
          </cell>
          <cell r="AK34">
            <v>12120</v>
          </cell>
          <cell r="AL34">
            <v>12120</v>
          </cell>
          <cell r="AM34">
            <v>12125</v>
          </cell>
          <cell r="AN34" t="str">
            <v>G.I. FINCONSUMO</v>
          </cell>
        </row>
        <row r="35">
          <cell r="A35">
            <v>12060</v>
          </cell>
          <cell r="B35" t="str">
            <v>NIVEL3</v>
          </cell>
          <cell r="C35" t="str">
            <v>CC BANK - AKB</v>
          </cell>
          <cell r="AD35">
            <v>10000</v>
          </cell>
          <cell r="AE35">
            <v>11000</v>
          </cell>
          <cell r="AF35">
            <v>11500</v>
          </cell>
          <cell r="AG35">
            <v>21001</v>
          </cell>
          <cell r="AH35">
            <v>21001</v>
          </cell>
          <cell r="AI35">
            <v>21001</v>
          </cell>
          <cell r="AJ35">
            <v>21001</v>
          </cell>
          <cell r="AK35">
            <v>21001</v>
          </cell>
          <cell r="AL35">
            <v>21001</v>
          </cell>
          <cell r="AM35">
            <v>21005</v>
          </cell>
          <cell r="AN35" t="str">
            <v>G.I. PATAGON INTERNET B. ESPAÑA</v>
          </cell>
        </row>
        <row r="36">
          <cell r="A36">
            <v>12080</v>
          </cell>
          <cell r="B36" t="str">
            <v>NIVEL2</v>
          </cell>
          <cell r="C36" t="str">
            <v>COMERCIAL PERU</v>
          </cell>
          <cell r="AD36">
            <v>10000</v>
          </cell>
          <cell r="AE36">
            <v>11000</v>
          </cell>
          <cell r="AF36">
            <v>11500</v>
          </cell>
          <cell r="AG36">
            <v>21001</v>
          </cell>
          <cell r="AH36">
            <v>21001</v>
          </cell>
          <cell r="AI36">
            <v>21001</v>
          </cell>
          <cell r="AJ36">
            <v>21001</v>
          </cell>
          <cell r="AK36">
            <v>21001</v>
          </cell>
          <cell r="AL36">
            <v>21001</v>
          </cell>
          <cell r="AM36">
            <v>11209</v>
          </cell>
          <cell r="AN36" t="str">
            <v>AJUSTES - PATAGON INTERNET BANK</v>
          </cell>
        </row>
        <row r="37">
          <cell r="A37">
            <v>12110</v>
          </cell>
          <cell r="B37" t="str">
            <v>NIVEL2</v>
          </cell>
          <cell r="C37" t="str">
            <v>COMERCIAL VENEZUELA</v>
          </cell>
          <cell r="AD37">
            <v>10000</v>
          </cell>
          <cell r="AE37">
            <v>11000</v>
          </cell>
          <cell r="AF37">
            <v>12050</v>
          </cell>
          <cell r="AG37">
            <v>12310</v>
          </cell>
          <cell r="AH37">
            <v>12310</v>
          </cell>
          <cell r="AI37">
            <v>12310</v>
          </cell>
          <cell r="AJ37">
            <v>12310</v>
          </cell>
          <cell r="AK37">
            <v>12310</v>
          </cell>
          <cell r="AL37">
            <v>30000</v>
          </cell>
          <cell r="AM37">
            <v>12382</v>
          </cell>
          <cell r="AN37" t="str">
            <v>G.I. PORTUGAL</v>
          </cell>
        </row>
        <row r="38">
          <cell r="A38">
            <v>12120</v>
          </cell>
          <cell r="B38" t="str">
            <v>NIVEL3</v>
          </cell>
          <cell r="C38" t="str">
            <v>FINCONSUMO</v>
          </cell>
          <cell r="AD38">
            <v>10000</v>
          </cell>
          <cell r="AE38">
            <v>11000</v>
          </cell>
          <cell r="AF38">
            <v>12050</v>
          </cell>
          <cell r="AG38">
            <v>12310</v>
          </cell>
          <cell r="AH38">
            <v>12310</v>
          </cell>
          <cell r="AI38">
            <v>12310</v>
          </cell>
          <cell r="AJ38">
            <v>12310</v>
          </cell>
          <cell r="AK38">
            <v>12310</v>
          </cell>
          <cell r="AL38">
            <v>30000</v>
          </cell>
          <cell r="AM38">
            <v>12319</v>
          </cell>
          <cell r="AN38" t="str">
            <v>AJUSTES - IMPUTADOS PORTUGAL</v>
          </cell>
        </row>
        <row r="39">
          <cell r="A39">
            <v>12130</v>
          </cell>
          <cell r="B39" t="str">
            <v>NIVEL2</v>
          </cell>
          <cell r="C39" t="str">
            <v>COMERCIAL MEJICO</v>
          </cell>
          <cell r="AD39">
            <v>10000</v>
          </cell>
          <cell r="AE39">
            <v>11000</v>
          </cell>
          <cell r="AF39">
            <v>12050</v>
          </cell>
          <cell r="AG39">
            <v>12370</v>
          </cell>
          <cell r="AH39">
            <v>12370</v>
          </cell>
          <cell r="AI39">
            <v>12370</v>
          </cell>
          <cell r="AJ39">
            <v>12370</v>
          </cell>
          <cell r="AK39">
            <v>12370</v>
          </cell>
          <cell r="AL39">
            <v>30000</v>
          </cell>
          <cell r="AM39">
            <v>12379</v>
          </cell>
          <cell r="AN39" t="str">
            <v>AJUSTES - COMERCIAL TOTTA</v>
          </cell>
        </row>
        <row r="40">
          <cell r="A40">
            <v>12140</v>
          </cell>
          <cell r="B40" t="str">
            <v>NIVEL2</v>
          </cell>
          <cell r="C40" t="str">
            <v>COMERCIAL COLOMBIA</v>
          </cell>
          <cell r="AD40">
            <v>10000</v>
          </cell>
          <cell r="AE40">
            <v>11000</v>
          </cell>
          <cell r="AF40">
            <v>12050</v>
          </cell>
          <cell r="AG40">
            <v>12380</v>
          </cell>
          <cell r="AH40">
            <v>12380</v>
          </cell>
          <cell r="AI40">
            <v>12380</v>
          </cell>
          <cell r="AJ40">
            <v>12380</v>
          </cell>
          <cell r="AK40">
            <v>12380</v>
          </cell>
          <cell r="AL40">
            <v>30000</v>
          </cell>
          <cell r="AM40">
            <v>12059</v>
          </cell>
          <cell r="AN40" t="str">
            <v>AJUSTES - COMERCIAL PORTUGAL</v>
          </cell>
        </row>
        <row r="41">
          <cell r="A41">
            <v>12150</v>
          </cell>
          <cell r="B41" t="str">
            <v>NIVEL2</v>
          </cell>
          <cell r="C41" t="str">
            <v>COMERCIAL ARGENTINA</v>
          </cell>
          <cell r="AD41">
            <v>10000</v>
          </cell>
          <cell r="AE41">
            <v>11000</v>
          </cell>
          <cell r="AF41">
            <v>12050</v>
          </cell>
          <cell r="AG41">
            <v>12380</v>
          </cell>
          <cell r="AH41">
            <v>12380</v>
          </cell>
          <cell r="AI41">
            <v>12380</v>
          </cell>
          <cell r="AJ41">
            <v>12380</v>
          </cell>
          <cell r="AK41">
            <v>12380</v>
          </cell>
          <cell r="AL41">
            <v>30000</v>
          </cell>
          <cell r="AM41">
            <v>12052</v>
          </cell>
          <cell r="AN41" t="str">
            <v>MOROSOS - TRUST</v>
          </cell>
        </row>
        <row r="42">
          <cell r="A42">
            <v>12160</v>
          </cell>
          <cell r="B42" t="str">
            <v>NIVEL2</v>
          </cell>
          <cell r="C42" t="str">
            <v>COMERCIAL BRASIL CONSOLIDADO</v>
          </cell>
          <cell r="AD42">
            <v>10000</v>
          </cell>
          <cell r="AE42">
            <v>11000</v>
          </cell>
          <cell r="AF42">
            <v>12050</v>
          </cell>
          <cell r="AG42">
            <v>12390</v>
          </cell>
          <cell r="AH42">
            <v>12390</v>
          </cell>
          <cell r="AI42">
            <v>12390</v>
          </cell>
          <cell r="AJ42">
            <v>12390</v>
          </cell>
          <cell r="AK42">
            <v>12390</v>
          </cell>
          <cell r="AL42">
            <v>30000</v>
          </cell>
          <cell r="AM42">
            <v>12399</v>
          </cell>
          <cell r="AN42" t="str">
            <v>AJUSTES - COMERCIAL PREDIAL</v>
          </cell>
        </row>
        <row r="43">
          <cell r="A43">
            <v>12200</v>
          </cell>
          <cell r="B43" t="str">
            <v>NIVEL2</v>
          </cell>
          <cell r="C43" t="str">
            <v>COMERCIAL RESTO AMERICA</v>
          </cell>
          <cell r="AD43">
            <v>10000</v>
          </cell>
          <cell r="AE43">
            <v>11000</v>
          </cell>
          <cell r="AF43">
            <v>15000</v>
          </cell>
          <cell r="AG43">
            <v>15000</v>
          </cell>
          <cell r="AH43">
            <v>15000</v>
          </cell>
          <cell r="AI43">
            <v>15000</v>
          </cell>
          <cell r="AJ43">
            <v>15000</v>
          </cell>
          <cell r="AK43">
            <v>15000</v>
          </cell>
          <cell r="AL43">
            <v>15000</v>
          </cell>
          <cell r="AM43">
            <v>15009</v>
          </cell>
          <cell r="AN43" t="str">
            <v>AJUSTES - BANESTO CONSOLIDADO</v>
          </cell>
        </row>
        <row r="44">
          <cell r="A44">
            <v>12310</v>
          </cell>
          <cell r="B44" t="str">
            <v>NIVEL3</v>
          </cell>
          <cell r="C44" t="str">
            <v>AJUSTES IMPUTADOS PORTUGAL</v>
          </cell>
          <cell r="AD44">
            <v>10000</v>
          </cell>
          <cell r="AE44">
            <v>11000</v>
          </cell>
          <cell r="AF44">
            <v>15000</v>
          </cell>
          <cell r="AG44">
            <v>15000</v>
          </cell>
          <cell r="AH44">
            <v>15000</v>
          </cell>
          <cell r="AI44">
            <v>15000</v>
          </cell>
          <cell r="AJ44">
            <v>15000</v>
          </cell>
          <cell r="AK44">
            <v>15000</v>
          </cell>
          <cell r="AL44">
            <v>15000</v>
          </cell>
          <cell r="AM44">
            <v>15001</v>
          </cell>
          <cell r="AN44" t="str">
            <v>G.I. GRUPO BANESTO</v>
          </cell>
        </row>
        <row r="45">
          <cell r="A45">
            <v>12350</v>
          </cell>
          <cell r="B45" t="str">
            <v>NIVEL2</v>
          </cell>
          <cell r="C45" t="str">
            <v>COMERCIAL BOLIVIA</v>
          </cell>
          <cell r="AD45">
            <v>10000</v>
          </cell>
          <cell r="AE45">
            <v>11000</v>
          </cell>
          <cell r="AF45">
            <v>21002</v>
          </cell>
          <cell r="AG45">
            <v>21002</v>
          </cell>
          <cell r="AH45">
            <v>21002</v>
          </cell>
          <cell r="AI45">
            <v>21002</v>
          </cell>
          <cell r="AJ45">
            <v>21002</v>
          </cell>
          <cell r="AK45">
            <v>21002</v>
          </cell>
          <cell r="AL45">
            <v>21002</v>
          </cell>
          <cell r="AM45">
            <v>21025</v>
          </cell>
          <cell r="AN45" t="str">
            <v>G.I. PATAGON ALEMANIA</v>
          </cell>
        </row>
        <row r="46">
          <cell r="A46">
            <v>12360</v>
          </cell>
          <cell r="B46" t="str">
            <v>NIVEL2</v>
          </cell>
          <cell r="C46" t="str">
            <v>COMERCIAL PANAMA</v>
          </cell>
          <cell r="AD46">
            <v>10000</v>
          </cell>
          <cell r="AE46">
            <v>11000</v>
          </cell>
          <cell r="AF46">
            <v>21002</v>
          </cell>
          <cell r="AG46">
            <v>21002</v>
          </cell>
          <cell r="AH46">
            <v>21002</v>
          </cell>
          <cell r="AI46">
            <v>21002</v>
          </cell>
          <cell r="AJ46">
            <v>21002</v>
          </cell>
          <cell r="AK46">
            <v>21002</v>
          </cell>
          <cell r="AL46">
            <v>21002</v>
          </cell>
          <cell r="AM46">
            <v>12099</v>
          </cell>
          <cell r="AN46" t="str">
            <v>AJUSTES - DIREKT BANK</v>
          </cell>
        </row>
        <row r="47">
          <cell r="A47">
            <v>12370</v>
          </cell>
          <cell r="B47" t="str">
            <v>NIVEL3</v>
          </cell>
          <cell r="C47" t="str">
            <v>COMERCIAL TOTTA</v>
          </cell>
          <cell r="AD47">
            <v>10000</v>
          </cell>
          <cell r="AE47">
            <v>12001</v>
          </cell>
          <cell r="AF47">
            <v>12010</v>
          </cell>
          <cell r="AG47">
            <v>12010</v>
          </cell>
          <cell r="AH47">
            <v>12010</v>
          </cell>
          <cell r="AI47">
            <v>12010</v>
          </cell>
          <cell r="AJ47">
            <v>12010</v>
          </cell>
          <cell r="AK47">
            <v>22010</v>
          </cell>
          <cell r="AL47">
            <v>22000</v>
          </cell>
          <cell r="AM47">
            <v>51019</v>
          </cell>
          <cell r="AN47" t="str">
            <v>CHILE - PART/G.FINANCIERA RESTO</v>
          </cell>
        </row>
        <row r="48">
          <cell r="A48">
            <v>12380</v>
          </cell>
          <cell r="B48" t="str">
            <v>NIVEL3</v>
          </cell>
          <cell r="C48" t="str">
            <v>COMERCIAL PORTUGAL RESTO</v>
          </cell>
          <cell r="AD48">
            <v>10000</v>
          </cell>
          <cell r="AE48">
            <v>12001</v>
          </cell>
          <cell r="AF48">
            <v>12010</v>
          </cell>
          <cell r="AG48">
            <v>12010</v>
          </cell>
          <cell r="AH48">
            <v>12010</v>
          </cell>
          <cell r="AI48">
            <v>12010</v>
          </cell>
          <cell r="AJ48">
            <v>12010</v>
          </cell>
          <cell r="AK48">
            <v>22010</v>
          </cell>
          <cell r="AL48">
            <v>22000</v>
          </cell>
          <cell r="AM48">
            <v>51018</v>
          </cell>
          <cell r="AN48" t="str">
            <v>CHILE - PART/G.FINANCIERA POOL DE FONDOS</v>
          </cell>
        </row>
        <row r="49">
          <cell r="A49">
            <v>12390</v>
          </cell>
          <cell r="B49" t="str">
            <v>NIVEL3</v>
          </cell>
          <cell r="C49" t="str">
            <v>COMERCIAL PREDIAL</v>
          </cell>
          <cell r="AD49">
            <v>10000</v>
          </cell>
          <cell r="AE49">
            <v>12001</v>
          </cell>
          <cell r="AF49">
            <v>12010</v>
          </cell>
          <cell r="AG49">
            <v>12010</v>
          </cell>
          <cell r="AH49">
            <v>12010</v>
          </cell>
          <cell r="AI49">
            <v>12010</v>
          </cell>
          <cell r="AJ49">
            <v>12010</v>
          </cell>
          <cell r="AK49">
            <v>22010</v>
          </cell>
          <cell r="AL49">
            <v>22000</v>
          </cell>
          <cell r="AM49">
            <v>51017</v>
          </cell>
          <cell r="AN49" t="str">
            <v>CHILE - PART/G.FINANCIERA CARTERAS ALCO</v>
          </cell>
        </row>
        <row r="50">
          <cell r="A50">
            <v>12420</v>
          </cell>
          <cell r="B50" t="str">
            <v>NIVEL2</v>
          </cell>
          <cell r="C50" t="str">
            <v>COMERCIAL PARAGUAY</v>
          </cell>
          <cell r="AD50">
            <v>10000</v>
          </cell>
          <cell r="AE50">
            <v>12001</v>
          </cell>
          <cell r="AF50">
            <v>12010</v>
          </cell>
          <cell r="AG50">
            <v>12010</v>
          </cell>
          <cell r="AH50">
            <v>12010</v>
          </cell>
          <cell r="AI50">
            <v>12010</v>
          </cell>
          <cell r="AJ50">
            <v>12010</v>
          </cell>
          <cell r="AK50">
            <v>22010</v>
          </cell>
          <cell r="AL50">
            <v>22000</v>
          </cell>
          <cell r="AM50">
            <v>51016</v>
          </cell>
          <cell r="AN50" t="str">
            <v>CHILE - BANCA PRIVADA INT.</v>
          </cell>
        </row>
        <row r="51">
          <cell r="A51">
            <v>13000</v>
          </cell>
          <cell r="B51" t="str">
            <v>NIVEL1</v>
          </cell>
          <cell r="C51" t="str">
            <v>BANCA MAYORISTA GLOBAL</v>
          </cell>
          <cell r="AD51">
            <v>10000</v>
          </cell>
          <cell r="AE51">
            <v>12001</v>
          </cell>
          <cell r="AF51">
            <v>12010</v>
          </cell>
          <cell r="AG51">
            <v>12010</v>
          </cell>
          <cell r="AH51">
            <v>12010</v>
          </cell>
          <cell r="AI51">
            <v>12010</v>
          </cell>
          <cell r="AJ51">
            <v>12010</v>
          </cell>
          <cell r="AK51">
            <v>22010</v>
          </cell>
          <cell r="AL51">
            <v>22000</v>
          </cell>
          <cell r="AM51">
            <v>51015</v>
          </cell>
          <cell r="AN51" t="str">
            <v>CHILE - GESTION DE ACTIVOS SEGUROS</v>
          </cell>
        </row>
        <row r="52">
          <cell r="A52">
            <v>13009</v>
          </cell>
          <cell r="B52" t="str">
            <v>NIVEL2</v>
          </cell>
          <cell r="C52" t="str">
            <v>AJUSTES - BANCA MAYORISTA GLOBAL</v>
          </cell>
          <cell r="AD52">
            <v>10000</v>
          </cell>
          <cell r="AE52">
            <v>12001</v>
          </cell>
          <cell r="AF52">
            <v>12010</v>
          </cell>
          <cell r="AG52">
            <v>12010</v>
          </cell>
          <cell r="AH52">
            <v>12010</v>
          </cell>
          <cell r="AI52">
            <v>12010</v>
          </cell>
          <cell r="AJ52">
            <v>12010</v>
          </cell>
          <cell r="AK52">
            <v>22010</v>
          </cell>
          <cell r="AL52">
            <v>22000</v>
          </cell>
          <cell r="AM52">
            <v>51014</v>
          </cell>
          <cell r="AN52" t="str">
            <v>CHILE - FONDOS DE PENSIONES</v>
          </cell>
        </row>
        <row r="53">
          <cell r="A53">
            <v>13010</v>
          </cell>
          <cell r="B53" t="str">
            <v>NIVEL2</v>
          </cell>
          <cell r="C53" t="str">
            <v>BANCA DE INVERSIONES</v>
          </cell>
          <cell r="AD53">
            <v>10000</v>
          </cell>
          <cell r="AE53">
            <v>12001</v>
          </cell>
          <cell r="AF53">
            <v>12010</v>
          </cell>
          <cell r="AG53">
            <v>12010</v>
          </cell>
          <cell r="AH53">
            <v>12010</v>
          </cell>
          <cell r="AI53">
            <v>12010</v>
          </cell>
          <cell r="AJ53">
            <v>12010</v>
          </cell>
          <cell r="AK53">
            <v>22010</v>
          </cell>
          <cell r="AL53">
            <v>22000</v>
          </cell>
          <cell r="AM53">
            <v>51013</v>
          </cell>
          <cell r="AN53" t="str">
            <v>CHILE - FONDOS DE INVERSION</v>
          </cell>
        </row>
        <row r="54">
          <cell r="A54">
            <v>13011</v>
          </cell>
          <cell r="B54" t="str">
            <v>NIVEL3</v>
          </cell>
          <cell r="C54" t="str">
            <v>BANCA DE INVERSIONES - AMERICA</v>
          </cell>
          <cell r="AD54">
            <v>10000</v>
          </cell>
          <cell r="AE54">
            <v>12001</v>
          </cell>
          <cell r="AF54">
            <v>12010</v>
          </cell>
          <cell r="AG54">
            <v>12010</v>
          </cell>
          <cell r="AH54">
            <v>12010</v>
          </cell>
          <cell r="AI54">
            <v>12010</v>
          </cell>
          <cell r="AJ54">
            <v>12010</v>
          </cell>
          <cell r="AK54">
            <v>22010</v>
          </cell>
          <cell r="AL54">
            <v>22000</v>
          </cell>
          <cell r="AM54">
            <v>51012</v>
          </cell>
          <cell r="AN54" t="str">
            <v>CHILE - TESORERIA CART. DIR.</v>
          </cell>
        </row>
        <row r="55">
          <cell r="A55">
            <v>13012</v>
          </cell>
          <cell r="B55" t="str">
            <v>NIVEL3</v>
          </cell>
          <cell r="C55" t="str">
            <v>BANCA DE INVERSIONES (SIN AMERICA)</v>
          </cell>
          <cell r="AD55">
            <v>10000</v>
          </cell>
          <cell r="AE55">
            <v>12001</v>
          </cell>
          <cell r="AF55">
            <v>12010</v>
          </cell>
          <cell r="AG55">
            <v>12010</v>
          </cell>
          <cell r="AH55">
            <v>12010</v>
          </cell>
          <cell r="AI55">
            <v>12010</v>
          </cell>
          <cell r="AJ55">
            <v>12010</v>
          </cell>
          <cell r="AK55">
            <v>22010</v>
          </cell>
          <cell r="AL55">
            <v>22000</v>
          </cell>
          <cell r="AM55">
            <v>51011</v>
          </cell>
          <cell r="AN55" t="str">
            <v>CHILE - TESORERIA TRADING</v>
          </cell>
        </row>
        <row r="56">
          <cell r="A56">
            <v>13020</v>
          </cell>
          <cell r="B56" t="str">
            <v>NIVEL2</v>
          </cell>
          <cell r="C56" t="str">
            <v>BANCA CORPORATIVA MATRIZ</v>
          </cell>
          <cell r="AD56">
            <v>10000</v>
          </cell>
          <cell r="AE56">
            <v>12001</v>
          </cell>
          <cell r="AF56">
            <v>12010</v>
          </cell>
          <cell r="AG56">
            <v>12010</v>
          </cell>
          <cell r="AH56">
            <v>12010</v>
          </cell>
          <cell r="AI56">
            <v>12010</v>
          </cell>
          <cell r="AJ56">
            <v>12010</v>
          </cell>
          <cell r="AK56">
            <v>22010</v>
          </cell>
          <cell r="AL56">
            <v>22000</v>
          </cell>
          <cell r="AM56">
            <v>51010</v>
          </cell>
          <cell r="AN56" t="str">
            <v>CHILE - TESORERIA CLIENTES</v>
          </cell>
        </row>
        <row r="57">
          <cell r="A57">
            <v>13029</v>
          </cell>
          <cell r="B57" t="str">
            <v>NIVEL3</v>
          </cell>
          <cell r="C57" t="str">
            <v>AJUSTES - BANCA CORPORATIVA</v>
          </cell>
          <cell r="AD57">
            <v>10000</v>
          </cell>
          <cell r="AE57">
            <v>12001</v>
          </cell>
          <cell r="AF57">
            <v>12010</v>
          </cell>
          <cell r="AG57">
            <v>12010</v>
          </cell>
          <cell r="AH57">
            <v>12010</v>
          </cell>
          <cell r="AI57">
            <v>12010</v>
          </cell>
          <cell r="AJ57">
            <v>12010</v>
          </cell>
          <cell r="AK57">
            <v>22010</v>
          </cell>
          <cell r="AL57">
            <v>22000</v>
          </cell>
          <cell r="AM57">
            <v>51009</v>
          </cell>
          <cell r="AN57" t="str">
            <v>CHILE - BCA. INVERSION EMPRESAS</v>
          </cell>
        </row>
        <row r="58">
          <cell r="A58">
            <v>13030</v>
          </cell>
          <cell r="B58" t="str">
            <v>NIVEL2</v>
          </cell>
          <cell r="C58" t="str">
            <v>TESORERIA</v>
          </cell>
          <cell r="AD58">
            <v>10000</v>
          </cell>
          <cell r="AE58">
            <v>12001</v>
          </cell>
          <cell r="AF58">
            <v>12010</v>
          </cell>
          <cell r="AG58">
            <v>12010</v>
          </cell>
          <cell r="AH58">
            <v>12010</v>
          </cell>
          <cell r="AI58">
            <v>12010</v>
          </cell>
          <cell r="AJ58">
            <v>12010</v>
          </cell>
          <cell r="AK58">
            <v>22010</v>
          </cell>
          <cell r="AL58">
            <v>22000</v>
          </cell>
          <cell r="AM58">
            <v>51008</v>
          </cell>
          <cell r="AN58" t="str">
            <v>CHILE - BCA. INVERSION PYMES</v>
          </cell>
        </row>
        <row r="59">
          <cell r="A59">
            <v>13031</v>
          </cell>
          <cell r="B59" t="str">
            <v>NIVEL3</v>
          </cell>
          <cell r="C59" t="str">
            <v>SANTANDER FINANCIAL PRODUCTS</v>
          </cell>
          <cell r="AD59">
            <v>10000</v>
          </cell>
          <cell r="AE59">
            <v>12001</v>
          </cell>
          <cell r="AF59">
            <v>12010</v>
          </cell>
          <cell r="AG59">
            <v>12010</v>
          </cell>
          <cell r="AH59">
            <v>12010</v>
          </cell>
          <cell r="AI59">
            <v>12010</v>
          </cell>
          <cell r="AJ59">
            <v>12010</v>
          </cell>
          <cell r="AK59">
            <v>22010</v>
          </cell>
          <cell r="AL59">
            <v>22000</v>
          </cell>
          <cell r="AM59">
            <v>51007</v>
          </cell>
          <cell r="AN59" t="str">
            <v>CHILE - BCA. INVERSION INDIVIDUOS</v>
          </cell>
        </row>
        <row r="60">
          <cell r="A60">
            <v>13032</v>
          </cell>
          <cell r="B60" t="str">
            <v>NIVEL3</v>
          </cell>
          <cell r="C60" t="str">
            <v>AJUSTES TRASPASO SUCURSALES</v>
          </cell>
          <cell r="AD60">
            <v>10000</v>
          </cell>
          <cell r="AE60">
            <v>12001</v>
          </cell>
          <cell r="AF60">
            <v>12010</v>
          </cell>
          <cell r="AG60">
            <v>12010</v>
          </cell>
          <cell r="AH60">
            <v>12010</v>
          </cell>
          <cell r="AI60">
            <v>12010</v>
          </cell>
          <cell r="AJ60">
            <v>12010</v>
          </cell>
          <cell r="AK60">
            <v>22010</v>
          </cell>
          <cell r="AL60">
            <v>22000</v>
          </cell>
          <cell r="AM60">
            <v>51006</v>
          </cell>
          <cell r="AN60" t="str">
            <v>CHILE - BANCA CORPORATIVA</v>
          </cell>
        </row>
        <row r="61">
          <cell r="A61">
            <v>13039</v>
          </cell>
          <cell r="B61" t="str">
            <v>NIVEL3</v>
          </cell>
          <cell r="C61" t="str">
            <v>AJUSTES - TESORERIA</v>
          </cell>
          <cell r="AD61">
            <v>10000</v>
          </cell>
          <cell r="AE61">
            <v>12001</v>
          </cell>
          <cell r="AF61">
            <v>12010</v>
          </cell>
          <cell r="AG61">
            <v>12010</v>
          </cell>
          <cell r="AH61">
            <v>12010</v>
          </cell>
          <cell r="AI61">
            <v>12010</v>
          </cell>
          <cell r="AJ61">
            <v>12010</v>
          </cell>
          <cell r="AK61">
            <v>22010</v>
          </cell>
          <cell r="AL61">
            <v>22000</v>
          </cell>
          <cell r="AM61">
            <v>51005</v>
          </cell>
          <cell r="AN61" t="str">
            <v>CHILE - B. COMERCIAL EMPRESAS</v>
          </cell>
        </row>
        <row r="62">
          <cell r="A62">
            <v>13040</v>
          </cell>
          <cell r="B62" t="str">
            <v>NIVEL2</v>
          </cell>
          <cell r="C62" t="str">
            <v>CORPORATIVA Y TESORERIA EXTRANJERO</v>
          </cell>
          <cell r="AD62">
            <v>10000</v>
          </cell>
          <cell r="AE62">
            <v>12001</v>
          </cell>
          <cell r="AF62">
            <v>12010</v>
          </cell>
          <cell r="AG62">
            <v>12010</v>
          </cell>
          <cell r="AH62">
            <v>12010</v>
          </cell>
          <cell r="AI62">
            <v>12010</v>
          </cell>
          <cell r="AJ62">
            <v>12010</v>
          </cell>
          <cell r="AK62">
            <v>22010</v>
          </cell>
          <cell r="AL62">
            <v>22000</v>
          </cell>
          <cell r="AM62">
            <v>51004</v>
          </cell>
          <cell r="AN62" t="str">
            <v>CHILE - B. COMERCIAL PYMES</v>
          </cell>
        </row>
        <row r="63">
          <cell r="A63">
            <v>13050</v>
          </cell>
          <cell r="B63" t="str">
            <v>NIVEL2</v>
          </cell>
          <cell r="C63" t="str">
            <v>RESULTADOS POR ARGENTINA</v>
          </cell>
          <cell r="AD63">
            <v>10000</v>
          </cell>
          <cell r="AE63">
            <v>12001</v>
          </cell>
          <cell r="AF63">
            <v>12010</v>
          </cell>
          <cell r="AG63">
            <v>12010</v>
          </cell>
          <cell r="AH63">
            <v>12010</v>
          </cell>
          <cell r="AI63">
            <v>12010</v>
          </cell>
          <cell r="AJ63">
            <v>12010</v>
          </cell>
          <cell r="AK63">
            <v>22010</v>
          </cell>
          <cell r="AL63">
            <v>22000</v>
          </cell>
          <cell r="AM63">
            <v>51003</v>
          </cell>
          <cell r="AN63" t="str">
            <v>CHILE - B. COMERCIAL INDIVIDUOS</v>
          </cell>
        </row>
        <row r="64">
          <cell r="A64">
            <v>13060</v>
          </cell>
          <cell r="B64" t="str">
            <v>NIVEL2</v>
          </cell>
          <cell r="C64" t="str">
            <v>TESORERIA - MANAGEMENT GLOBAL</v>
          </cell>
          <cell r="AD64">
            <v>10000</v>
          </cell>
          <cell r="AE64">
            <v>12001</v>
          </cell>
          <cell r="AF64">
            <v>12010</v>
          </cell>
          <cell r="AG64">
            <v>12010</v>
          </cell>
          <cell r="AH64">
            <v>12010</v>
          </cell>
          <cell r="AI64">
            <v>12010</v>
          </cell>
          <cell r="AJ64">
            <v>12010</v>
          </cell>
          <cell r="AK64">
            <v>22010</v>
          </cell>
          <cell r="AL64">
            <v>22000</v>
          </cell>
          <cell r="AM64">
            <v>51002</v>
          </cell>
          <cell r="AN64" t="str">
            <v>CHILE - INSTITUCIONAL PRIVADO</v>
          </cell>
        </row>
        <row r="65">
          <cell r="A65">
            <v>13100</v>
          </cell>
          <cell r="B65" t="str">
            <v>NIVEL3</v>
          </cell>
          <cell r="C65" t="str">
            <v>GRANDES EMPRESAS MATRIZ</v>
          </cell>
          <cell r="AD65">
            <v>10000</v>
          </cell>
          <cell r="AE65">
            <v>12001</v>
          </cell>
          <cell r="AF65">
            <v>12010</v>
          </cell>
          <cell r="AG65">
            <v>12010</v>
          </cell>
          <cell r="AH65">
            <v>12010</v>
          </cell>
          <cell r="AI65">
            <v>12010</v>
          </cell>
          <cell r="AJ65">
            <v>12010</v>
          </cell>
          <cell r="AK65">
            <v>22010</v>
          </cell>
          <cell r="AL65">
            <v>22000</v>
          </cell>
          <cell r="AM65">
            <v>51001</v>
          </cell>
          <cell r="AN65" t="str">
            <v>CHILE - INSTITUCIONAL PUBLICO</v>
          </cell>
        </row>
        <row r="66">
          <cell r="A66">
            <v>13110</v>
          </cell>
          <cell r="B66" t="str">
            <v>NIVEL3</v>
          </cell>
          <cell r="C66" t="str">
            <v>I.F.I. (FINANCIACION INTERNACI0NAL)</v>
          </cell>
          <cell r="AD66">
            <v>10000</v>
          </cell>
          <cell r="AE66">
            <v>12001</v>
          </cell>
          <cell r="AF66">
            <v>12010</v>
          </cell>
          <cell r="AG66">
            <v>12010</v>
          </cell>
          <cell r="AH66">
            <v>12010</v>
          </cell>
          <cell r="AI66">
            <v>12010</v>
          </cell>
          <cell r="AJ66">
            <v>12010</v>
          </cell>
          <cell r="AK66">
            <v>22010</v>
          </cell>
          <cell r="AL66">
            <v>22000</v>
          </cell>
          <cell r="AM66">
            <v>19999</v>
          </cell>
          <cell r="AN66" t="str">
            <v>SOCIEDAD PARA CUADRE BALANCES CHILE</v>
          </cell>
        </row>
        <row r="67">
          <cell r="A67">
            <v>13120</v>
          </cell>
          <cell r="B67" t="str">
            <v>NIVEL3</v>
          </cell>
          <cell r="C67" t="str">
            <v>A.F.I. (FINANCIACION INTERNACIONAL)</v>
          </cell>
          <cell r="AD67">
            <v>10000</v>
          </cell>
          <cell r="AE67">
            <v>12001</v>
          </cell>
          <cell r="AF67">
            <v>12010</v>
          </cell>
          <cell r="AG67">
            <v>12010</v>
          </cell>
          <cell r="AH67">
            <v>12010</v>
          </cell>
          <cell r="AI67">
            <v>12010</v>
          </cell>
          <cell r="AJ67">
            <v>12010</v>
          </cell>
          <cell r="AK67">
            <v>22010</v>
          </cell>
          <cell r="AL67">
            <v>22000</v>
          </cell>
          <cell r="AM67">
            <v>12419</v>
          </cell>
          <cell r="AN67" t="str">
            <v>AJUSTES - COMERCIAL CHILE SANTIAGO</v>
          </cell>
        </row>
        <row r="68">
          <cell r="A68">
            <v>13200</v>
          </cell>
          <cell r="B68" t="str">
            <v>NIVEL3</v>
          </cell>
          <cell r="C68" t="str">
            <v>TESORERIA - MERCADOS FINANCIEROS</v>
          </cell>
          <cell r="AD68">
            <v>10000</v>
          </cell>
          <cell r="AE68">
            <v>12001</v>
          </cell>
          <cell r="AF68">
            <v>12010</v>
          </cell>
          <cell r="AG68">
            <v>12010</v>
          </cell>
          <cell r="AH68">
            <v>12010</v>
          </cell>
          <cell r="AI68">
            <v>12010</v>
          </cell>
          <cell r="AJ68">
            <v>12010</v>
          </cell>
          <cell r="AK68">
            <v>22010</v>
          </cell>
          <cell r="AL68">
            <v>22000</v>
          </cell>
          <cell r="AM68">
            <v>12418</v>
          </cell>
          <cell r="AN68" t="str">
            <v>AJUSTES - OCHC CHILE (NO USAR) 80003</v>
          </cell>
        </row>
        <row r="69">
          <cell r="A69">
            <v>13301</v>
          </cell>
          <cell r="B69" t="str">
            <v>NIVEL3</v>
          </cell>
          <cell r="C69" t="str">
            <v>RESTO SUCURSALES EN EL EXTRANJERO</v>
          </cell>
          <cell r="AD69">
            <v>10000</v>
          </cell>
          <cell r="AE69">
            <v>12001</v>
          </cell>
          <cell r="AF69">
            <v>12010</v>
          </cell>
          <cell r="AG69">
            <v>12010</v>
          </cell>
          <cell r="AH69">
            <v>12010</v>
          </cell>
          <cell r="AI69">
            <v>12010</v>
          </cell>
          <cell r="AJ69">
            <v>12010</v>
          </cell>
          <cell r="AK69">
            <v>22010</v>
          </cell>
          <cell r="AL69">
            <v>22000</v>
          </cell>
          <cell r="AM69">
            <v>12019</v>
          </cell>
          <cell r="AN69" t="str">
            <v>AJUSTES - COMERCIAL CHILE SANTANDER</v>
          </cell>
        </row>
        <row r="70">
          <cell r="A70">
            <v>13310</v>
          </cell>
          <cell r="B70" t="str">
            <v>NIVEL3</v>
          </cell>
          <cell r="C70" t="str">
            <v>NEGOCIO EN  SUC. NUEVA YORK</v>
          </cell>
          <cell r="AD70">
            <v>10000</v>
          </cell>
          <cell r="AE70">
            <v>12001</v>
          </cell>
          <cell r="AF70">
            <v>12010</v>
          </cell>
          <cell r="AG70">
            <v>12010</v>
          </cell>
          <cell r="AH70">
            <v>12010</v>
          </cell>
          <cell r="AI70">
            <v>12010</v>
          </cell>
          <cell r="AJ70">
            <v>12010</v>
          </cell>
          <cell r="AK70">
            <v>22010</v>
          </cell>
          <cell r="AL70">
            <v>22000</v>
          </cell>
          <cell r="AM70">
            <v>12018</v>
          </cell>
          <cell r="AN70" t="str">
            <v>MOROSOS LEASING</v>
          </cell>
        </row>
        <row r="71">
          <cell r="A71">
            <v>13320</v>
          </cell>
          <cell r="B71" t="str">
            <v>NIVEL3</v>
          </cell>
          <cell r="C71" t="str">
            <v>NEGOCIO EN  SUC. LONDRES</v>
          </cell>
          <cell r="AD71">
            <v>10000</v>
          </cell>
          <cell r="AE71">
            <v>12001</v>
          </cell>
          <cell r="AF71">
            <v>12020</v>
          </cell>
          <cell r="AG71">
            <v>12020</v>
          </cell>
          <cell r="AH71">
            <v>12020</v>
          </cell>
          <cell r="AI71">
            <v>12020</v>
          </cell>
          <cell r="AJ71">
            <v>12020</v>
          </cell>
          <cell r="AK71">
            <v>22020</v>
          </cell>
          <cell r="AL71">
            <v>22000</v>
          </cell>
          <cell r="AM71">
            <v>52019</v>
          </cell>
          <cell r="AN71" t="str">
            <v>URUGUAY - PART/G.FINANCIERA RESTO</v>
          </cell>
        </row>
        <row r="72">
          <cell r="A72">
            <v>13330</v>
          </cell>
          <cell r="B72" t="str">
            <v>NIVEL3</v>
          </cell>
          <cell r="C72" t="str">
            <v>NEGOCIO EN SUC. FRANKFURT</v>
          </cell>
          <cell r="AD72">
            <v>10000</v>
          </cell>
          <cell r="AE72">
            <v>12001</v>
          </cell>
          <cell r="AF72">
            <v>12020</v>
          </cell>
          <cell r="AG72">
            <v>12020</v>
          </cell>
          <cell r="AH72">
            <v>12020</v>
          </cell>
          <cell r="AI72">
            <v>12020</v>
          </cell>
          <cell r="AJ72">
            <v>12020</v>
          </cell>
          <cell r="AK72">
            <v>22020</v>
          </cell>
          <cell r="AL72">
            <v>22000</v>
          </cell>
          <cell r="AM72">
            <v>52018</v>
          </cell>
          <cell r="AN72" t="str">
            <v>URUGUAY - PART/G.FINANCIERA POOL DE FONDOS</v>
          </cell>
        </row>
        <row r="73">
          <cell r="A73">
            <v>13342</v>
          </cell>
          <cell r="B73" t="str">
            <v>NIVEL3</v>
          </cell>
          <cell r="C73" t="str">
            <v>NEGOCIO EN SUC. PARIS</v>
          </cell>
          <cell r="AD73">
            <v>10000</v>
          </cell>
          <cell r="AE73">
            <v>12001</v>
          </cell>
          <cell r="AF73">
            <v>12020</v>
          </cell>
          <cell r="AG73">
            <v>12020</v>
          </cell>
          <cell r="AH73">
            <v>12020</v>
          </cell>
          <cell r="AI73">
            <v>12020</v>
          </cell>
          <cell r="AJ73">
            <v>12020</v>
          </cell>
          <cell r="AK73">
            <v>22020</v>
          </cell>
          <cell r="AL73">
            <v>22000</v>
          </cell>
          <cell r="AM73">
            <v>52017</v>
          </cell>
          <cell r="AN73" t="str">
            <v>URUGUAY - PART/G.FINANCIERA CARTERAS ALCO</v>
          </cell>
        </row>
        <row r="74">
          <cell r="A74">
            <v>13350</v>
          </cell>
          <cell r="B74" t="str">
            <v>NIVEL3</v>
          </cell>
          <cell r="C74" t="str">
            <v>NEGOCIO EN SUC. TOKYO</v>
          </cell>
          <cell r="AD74">
            <v>10000</v>
          </cell>
          <cell r="AE74">
            <v>12001</v>
          </cell>
          <cell r="AF74">
            <v>12020</v>
          </cell>
          <cell r="AG74">
            <v>12020</v>
          </cell>
          <cell r="AH74">
            <v>12020</v>
          </cell>
          <cell r="AI74">
            <v>12020</v>
          </cell>
          <cell r="AJ74">
            <v>12020</v>
          </cell>
          <cell r="AK74">
            <v>22020</v>
          </cell>
          <cell r="AL74">
            <v>22000</v>
          </cell>
          <cell r="AM74">
            <v>52016</v>
          </cell>
          <cell r="AN74" t="str">
            <v>URUGUAY - BANCA PRIVADA INT.</v>
          </cell>
        </row>
        <row r="75">
          <cell r="A75">
            <v>13362</v>
          </cell>
          <cell r="B75" t="str">
            <v>NIVEL3</v>
          </cell>
          <cell r="C75" t="str">
            <v>BANCA CORPORATIVA EN HONG KONG</v>
          </cell>
          <cell r="AD75">
            <v>10000</v>
          </cell>
          <cell r="AE75">
            <v>12001</v>
          </cell>
          <cell r="AF75">
            <v>12020</v>
          </cell>
          <cell r="AG75">
            <v>12020</v>
          </cell>
          <cell r="AH75">
            <v>12020</v>
          </cell>
          <cell r="AI75">
            <v>12020</v>
          </cell>
          <cell r="AJ75">
            <v>12020</v>
          </cell>
          <cell r="AK75">
            <v>22020</v>
          </cell>
          <cell r="AL75">
            <v>22000</v>
          </cell>
          <cell r="AM75">
            <v>52015</v>
          </cell>
          <cell r="AN75" t="str">
            <v>URUGUAY - GESTION DE ACTIVOS SEGUROS</v>
          </cell>
        </row>
        <row r="76">
          <cell r="A76">
            <v>13382</v>
          </cell>
          <cell r="B76" t="str">
            <v>NIVEL3</v>
          </cell>
          <cell r="C76" t="str">
            <v>BANCA CORPORATIVA EN SINGAPUR</v>
          </cell>
          <cell r="AD76">
            <v>10000</v>
          </cell>
          <cell r="AE76">
            <v>12001</v>
          </cell>
          <cell r="AF76">
            <v>12020</v>
          </cell>
          <cell r="AG76">
            <v>12020</v>
          </cell>
          <cell r="AH76">
            <v>12020</v>
          </cell>
          <cell r="AI76">
            <v>12020</v>
          </cell>
          <cell r="AJ76">
            <v>12020</v>
          </cell>
          <cell r="AK76">
            <v>22020</v>
          </cell>
          <cell r="AL76">
            <v>22000</v>
          </cell>
          <cell r="AM76">
            <v>52014</v>
          </cell>
          <cell r="AN76" t="str">
            <v>URUGUAY - FONDOS DE PENSIONES</v>
          </cell>
        </row>
        <row r="77">
          <cell r="A77">
            <v>13390</v>
          </cell>
          <cell r="B77" t="str">
            <v>NIVEL3</v>
          </cell>
          <cell r="C77" t="str">
            <v>NEGOCIO EN SUC. MILAN</v>
          </cell>
          <cell r="AD77">
            <v>10000</v>
          </cell>
          <cell r="AE77">
            <v>12001</v>
          </cell>
          <cell r="AF77">
            <v>12020</v>
          </cell>
          <cell r="AG77">
            <v>12020</v>
          </cell>
          <cell r="AH77">
            <v>12020</v>
          </cell>
          <cell r="AI77">
            <v>12020</v>
          </cell>
          <cell r="AJ77">
            <v>12020</v>
          </cell>
          <cell r="AK77">
            <v>22020</v>
          </cell>
          <cell r="AL77">
            <v>22000</v>
          </cell>
          <cell r="AM77">
            <v>52013</v>
          </cell>
          <cell r="AN77" t="str">
            <v>URUGUAY - FONDOS DE INVERSION</v>
          </cell>
        </row>
        <row r="78">
          <cell r="A78">
            <v>13810</v>
          </cell>
          <cell r="B78" t="str">
            <v>NIVEL3</v>
          </cell>
          <cell r="C78" t="str">
            <v>NEGOCIO EN SUC. BRUSELAS</v>
          </cell>
          <cell r="AD78">
            <v>10000</v>
          </cell>
          <cell r="AE78">
            <v>12001</v>
          </cell>
          <cell r="AF78">
            <v>12020</v>
          </cell>
          <cell r="AG78">
            <v>12020</v>
          </cell>
          <cell r="AH78">
            <v>12020</v>
          </cell>
          <cell r="AI78">
            <v>12020</v>
          </cell>
          <cell r="AJ78">
            <v>12020</v>
          </cell>
          <cell r="AK78">
            <v>22020</v>
          </cell>
          <cell r="AL78">
            <v>22000</v>
          </cell>
          <cell r="AM78">
            <v>52012</v>
          </cell>
          <cell r="AN78" t="str">
            <v>URUGUAY - TESORERIA CART. DIR.</v>
          </cell>
        </row>
        <row r="79">
          <cell r="A79">
            <v>13822</v>
          </cell>
          <cell r="B79" t="str">
            <v>NIVEL3</v>
          </cell>
          <cell r="C79" t="str">
            <v>BANCA CORPORATIVA EN GIBRALTAR</v>
          </cell>
          <cell r="AD79">
            <v>10000</v>
          </cell>
          <cell r="AE79">
            <v>12001</v>
          </cell>
          <cell r="AF79">
            <v>12020</v>
          </cell>
          <cell r="AG79">
            <v>12020</v>
          </cell>
          <cell r="AH79">
            <v>12020</v>
          </cell>
          <cell r="AI79">
            <v>12020</v>
          </cell>
          <cell r="AJ79">
            <v>12020</v>
          </cell>
          <cell r="AK79">
            <v>22020</v>
          </cell>
          <cell r="AL79">
            <v>22000</v>
          </cell>
          <cell r="AM79">
            <v>52011</v>
          </cell>
          <cell r="AN79" t="str">
            <v>URUGUAY - TESORERIA TRADING</v>
          </cell>
        </row>
        <row r="80">
          <cell r="A80">
            <v>14010</v>
          </cell>
          <cell r="B80" t="str">
            <v>NIVEL4</v>
          </cell>
          <cell r="C80" t="str">
            <v>BANCA DE INVERSIONES - ESPAÑA</v>
          </cell>
          <cell r="AD80">
            <v>10000</v>
          </cell>
          <cell r="AE80">
            <v>12001</v>
          </cell>
          <cell r="AF80">
            <v>12020</v>
          </cell>
          <cell r="AG80">
            <v>12020</v>
          </cell>
          <cell r="AH80">
            <v>12020</v>
          </cell>
          <cell r="AI80">
            <v>12020</v>
          </cell>
          <cell r="AJ80">
            <v>12020</v>
          </cell>
          <cell r="AK80">
            <v>22020</v>
          </cell>
          <cell r="AL80">
            <v>22000</v>
          </cell>
          <cell r="AM80">
            <v>52010</v>
          </cell>
          <cell r="AN80" t="str">
            <v>URUGUAY - TESORERIA CLIENTES</v>
          </cell>
        </row>
        <row r="81">
          <cell r="A81">
            <v>14020</v>
          </cell>
          <cell r="B81" t="str">
            <v>NIVEL4</v>
          </cell>
          <cell r="C81" t="str">
            <v>BANCA DE  INVERSIONES - ARGENTINA</v>
          </cell>
          <cell r="AD81">
            <v>10000</v>
          </cell>
          <cell r="AE81">
            <v>12001</v>
          </cell>
          <cell r="AF81">
            <v>12020</v>
          </cell>
          <cell r="AG81">
            <v>12020</v>
          </cell>
          <cell r="AH81">
            <v>12020</v>
          </cell>
          <cell r="AI81">
            <v>12020</v>
          </cell>
          <cell r="AJ81">
            <v>12020</v>
          </cell>
          <cell r="AK81">
            <v>22020</v>
          </cell>
          <cell r="AL81">
            <v>22000</v>
          </cell>
          <cell r="AM81">
            <v>52009</v>
          </cell>
          <cell r="AN81" t="str">
            <v>URUGUAY - BCA. INVERSION EMPRESAS</v>
          </cell>
        </row>
        <row r="82">
          <cell r="A82">
            <v>14030</v>
          </cell>
          <cell r="B82" t="str">
            <v>NIVEL4</v>
          </cell>
          <cell r="C82" t="str">
            <v>BANCA DE INVERSIONES - BRASIL</v>
          </cell>
          <cell r="AD82">
            <v>10000</v>
          </cell>
          <cell r="AE82">
            <v>12001</v>
          </cell>
          <cell r="AF82">
            <v>12020</v>
          </cell>
          <cell r="AG82">
            <v>12020</v>
          </cell>
          <cell r="AH82">
            <v>12020</v>
          </cell>
          <cell r="AI82">
            <v>12020</v>
          </cell>
          <cell r="AJ82">
            <v>12020</v>
          </cell>
          <cell r="AK82">
            <v>22020</v>
          </cell>
          <cell r="AL82">
            <v>22000</v>
          </cell>
          <cell r="AM82">
            <v>52008</v>
          </cell>
          <cell r="AN82" t="str">
            <v>URUGUAY - BCA. INVERSION PYMES</v>
          </cell>
        </row>
        <row r="83">
          <cell r="A83">
            <v>14040</v>
          </cell>
          <cell r="B83" t="str">
            <v>NIVEL4</v>
          </cell>
          <cell r="C83" t="str">
            <v>BANCA DE INVERSIONES - CHILE</v>
          </cell>
          <cell r="AD83">
            <v>10000</v>
          </cell>
          <cell r="AE83">
            <v>12001</v>
          </cell>
          <cell r="AF83">
            <v>12020</v>
          </cell>
          <cell r="AG83">
            <v>12020</v>
          </cell>
          <cell r="AH83">
            <v>12020</v>
          </cell>
          <cell r="AI83">
            <v>12020</v>
          </cell>
          <cell r="AJ83">
            <v>12020</v>
          </cell>
          <cell r="AK83">
            <v>22020</v>
          </cell>
          <cell r="AL83">
            <v>22000</v>
          </cell>
          <cell r="AM83">
            <v>52007</v>
          </cell>
          <cell r="AN83" t="str">
            <v>URUGUAY - BCA. INVERSION INDIVIDUOS</v>
          </cell>
        </row>
        <row r="84">
          <cell r="A84">
            <v>14050</v>
          </cell>
          <cell r="B84" t="str">
            <v>NIVEL4</v>
          </cell>
          <cell r="C84" t="str">
            <v>BANCA DE INVERSIONES - MEJICO</v>
          </cell>
          <cell r="AD84">
            <v>10000</v>
          </cell>
          <cell r="AE84">
            <v>12001</v>
          </cell>
          <cell r="AF84">
            <v>12020</v>
          </cell>
          <cell r="AG84">
            <v>12020</v>
          </cell>
          <cell r="AH84">
            <v>12020</v>
          </cell>
          <cell r="AI84">
            <v>12020</v>
          </cell>
          <cell r="AJ84">
            <v>12020</v>
          </cell>
          <cell r="AK84">
            <v>22020</v>
          </cell>
          <cell r="AL84">
            <v>22000</v>
          </cell>
          <cell r="AM84">
            <v>52006</v>
          </cell>
          <cell r="AN84" t="str">
            <v>URUGUAY - BANCA CORPORATIVA</v>
          </cell>
        </row>
        <row r="85">
          <cell r="A85">
            <v>14060</v>
          </cell>
          <cell r="B85" t="str">
            <v>NIVEL4</v>
          </cell>
          <cell r="C85" t="str">
            <v>BANCA DE INVERSIONES - VENEZUELA</v>
          </cell>
          <cell r="AD85">
            <v>10000</v>
          </cell>
          <cell r="AE85">
            <v>12001</v>
          </cell>
          <cell r="AF85">
            <v>12020</v>
          </cell>
          <cell r="AG85">
            <v>12020</v>
          </cell>
          <cell r="AH85">
            <v>12020</v>
          </cell>
          <cell r="AI85">
            <v>12020</v>
          </cell>
          <cell r="AJ85">
            <v>12020</v>
          </cell>
          <cell r="AK85">
            <v>22020</v>
          </cell>
          <cell r="AL85">
            <v>22000</v>
          </cell>
          <cell r="AM85">
            <v>52005</v>
          </cell>
          <cell r="AN85" t="str">
            <v>URUGUAY - B. COMERCIAL EMPRESAS</v>
          </cell>
        </row>
        <row r="86">
          <cell r="A86">
            <v>14080</v>
          </cell>
          <cell r="B86" t="str">
            <v>NIVEL4</v>
          </cell>
          <cell r="C86" t="str">
            <v>BANCA DE INVERSIONES - NUEVA YORK</v>
          </cell>
          <cell r="AD86">
            <v>10000</v>
          </cell>
          <cell r="AE86">
            <v>12001</v>
          </cell>
          <cell r="AF86">
            <v>12020</v>
          </cell>
          <cell r="AG86">
            <v>12020</v>
          </cell>
          <cell r="AH86">
            <v>12020</v>
          </cell>
          <cell r="AI86">
            <v>12020</v>
          </cell>
          <cell r="AJ86">
            <v>12020</v>
          </cell>
          <cell r="AK86">
            <v>22020</v>
          </cell>
          <cell r="AL86">
            <v>22000</v>
          </cell>
          <cell r="AM86">
            <v>52004</v>
          </cell>
          <cell r="AN86" t="str">
            <v>URUGUAY - B. COMERCIAL PYMES</v>
          </cell>
        </row>
        <row r="87">
          <cell r="A87">
            <v>14090</v>
          </cell>
          <cell r="B87" t="str">
            <v>NIVEL4</v>
          </cell>
          <cell r="C87" t="str">
            <v>BANCA DE INVERSIONES - PORTUGAL</v>
          </cell>
          <cell r="AD87">
            <v>10000</v>
          </cell>
          <cell r="AE87">
            <v>12001</v>
          </cell>
          <cell r="AF87">
            <v>12020</v>
          </cell>
          <cell r="AG87">
            <v>12020</v>
          </cell>
          <cell r="AH87">
            <v>12020</v>
          </cell>
          <cell r="AI87">
            <v>12020</v>
          </cell>
          <cell r="AJ87">
            <v>12020</v>
          </cell>
          <cell r="AK87">
            <v>22020</v>
          </cell>
          <cell r="AL87">
            <v>22000</v>
          </cell>
          <cell r="AM87">
            <v>52003</v>
          </cell>
          <cell r="AN87" t="str">
            <v>URUGUAY - B. COMERCIAL INDIVIDUOS</v>
          </cell>
        </row>
        <row r="88">
          <cell r="A88">
            <v>14100</v>
          </cell>
          <cell r="B88" t="str">
            <v>NIVEL4</v>
          </cell>
          <cell r="C88" t="str">
            <v>BANCA DE INVERSIONES - ITALIA</v>
          </cell>
          <cell r="AD88">
            <v>10000</v>
          </cell>
          <cell r="AE88">
            <v>12001</v>
          </cell>
          <cell r="AF88">
            <v>12020</v>
          </cell>
          <cell r="AG88">
            <v>12020</v>
          </cell>
          <cell r="AH88">
            <v>12020</v>
          </cell>
          <cell r="AI88">
            <v>12020</v>
          </cell>
          <cell r="AJ88">
            <v>12020</v>
          </cell>
          <cell r="AK88">
            <v>22020</v>
          </cell>
          <cell r="AL88">
            <v>22000</v>
          </cell>
          <cell r="AM88">
            <v>52002</v>
          </cell>
          <cell r="AN88" t="str">
            <v>URUGUAY - INSTITUCIONAL PRIVADO</v>
          </cell>
        </row>
        <row r="89">
          <cell r="A89">
            <v>14110</v>
          </cell>
          <cell r="B89" t="str">
            <v>NIVEL4</v>
          </cell>
          <cell r="C89" t="str">
            <v>BANCA DE INVERSIONES - FRANKFURT</v>
          </cell>
          <cell r="AD89">
            <v>10000</v>
          </cell>
          <cell r="AE89">
            <v>12001</v>
          </cell>
          <cell r="AF89">
            <v>12020</v>
          </cell>
          <cell r="AG89">
            <v>12020</v>
          </cell>
          <cell r="AH89">
            <v>12020</v>
          </cell>
          <cell r="AI89">
            <v>12020</v>
          </cell>
          <cell r="AJ89">
            <v>12020</v>
          </cell>
          <cell r="AK89">
            <v>22020</v>
          </cell>
          <cell r="AL89">
            <v>22000</v>
          </cell>
          <cell r="AM89">
            <v>52001</v>
          </cell>
          <cell r="AN89" t="str">
            <v>URUGUAY - INSTITUCIONAL PUBLICO</v>
          </cell>
        </row>
        <row r="90">
          <cell r="A90">
            <v>14130</v>
          </cell>
          <cell r="B90" t="str">
            <v>NIVEL4</v>
          </cell>
          <cell r="C90" t="str">
            <v>BANCA DE INVERSIONES - FILIPINAS</v>
          </cell>
          <cell r="AD90">
            <v>10000</v>
          </cell>
          <cell r="AE90">
            <v>12001</v>
          </cell>
          <cell r="AF90">
            <v>12020</v>
          </cell>
          <cell r="AG90">
            <v>12020</v>
          </cell>
          <cell r="AH90">
            <v>12020</v>
          </cell>
          <cell r="AI90">
            <v>12020</v>
          </cell>
          <cell r="AJ90">
            <v>12020</v>
          </cell>
          <cell r="AK90">
            <v>22020</v>
          </cell>
          <cell r="AL90">
            <v>22000</v>
          </cell>
          <cell r="AM90">
            <v>12459</v>
          </cell>
          <cell r="AN90" t="str">
            <v>AJUSTES GRUPO OHCH - URUGUAY</v>
          </cell>
        </row>
        <row r="91">
          <cell r="A91">
            <v>14140</v>
          </cell>
          <cell r="B91" t="str">
            <v>NIVEL4</v>
          </cell>
          <cell r="C91" t="str">
            <v>BANCA DE INVERSIONES - SDADES. INSTRUMENTALES</v>
          </cell>
          <cell r="AD91">
            <v>10000</v>
          </cell>
          <cell r="AE91">
            <v>12001</v>
          </cell>
          <cell r="AF91">
            <v>12020</v>
          </cell>
          <cell r="AG91">
            <v>12020</v>
          </cell>
          <cell r="AH91">
            <v>12020</v>
          </cell>
          <cell r="AI91">
            <v>12020</v>
          </cell>
          <cell r="AJ91">
            <v>12020</v>
          </cell>
          <cell r="AK91">
            <v>22020</v>
          </cell>
          <cell r="AL91">
            <v>22000</v>
          </cell>
          <cell r="AM91">
            <v>12029</v>
          </cell>
          <cell r="AN91" t="str">
            <v>AJUSTES - COMERCIAL URUGUAY</v>
          </cell>
        </row>
        <row r="92">
          <cell r="A92">
            <v>14150</v>
          </cell>
          <cell r="B92" t="str">
            <v>NIVEL4</v>
          </cell>
          <cell r="C92" t="str">
            <v>BANCA INVERSIONES - LONDRES</v>
          </cell>
          <cell r="AD92">
            <v>10000</v>
          </cell>
          <cell r="AE92">
            <v>12001</v>
          </cell>
          <cell r="AF92">
            <v>12020</v>
          </cell>
          <cell r="AG92">
            <v>12020</v>
          </cell>
          <cell r="AH92">
            <v>12020</v>
          </cell>
          <cell r="AI92">
            <v>12020</v>
          </cell>
          <cell r="AJ92">
            <v>12020</v>
          </cell>
          <cell r="AK92">
            <v>22020</v>
          </cell>
          <cell r="AL92">
            <v>22000</v>
          </cell>
          <cell r="AM92">
            <v>12028</v>
          </cell>
          <cell r="AN92" t="str">
            <v>MOROSOS PLATACARD</v>
          </cell>
        </row>
        <row r="93">
          <cell r="A93">
            <v>14160</v>
          </cell>
          <cell r="B93" t="str">
            <v>NIVEL4</v>
          </cell>
          <cell r="C93" t="str">
            <v>BANCA DE INVERSIONES - PARIS</v>
          </cell>
          <cell r="AD93">
            <v>10000</v>
          </cell>
          <cell r="AE93">
            <v>12001</v>
          </cell>
          <cell r="AF93">
            <v>12030</v>
          </cell>
          <cell r="AG93">
            <v>12030</v>
          </cell>
          <cell r="AH93">
            <v>12030</v>
          </cell>
          <cell r="AI93">
            <v>12030</v>
          </cell>
          <cell r="AJ93">
            <v>12030</v>
          </cell>
          <cell r="AK93">
            <v>22030</v>
          </cell>
          <cell r="AL93">
            <v>22000</v>
          </cell>
          <cell r="AM93">
            <v>53019</v>
          </cell>
          <cell r="AN93" t="str">
            <v>P. RICO - PART/G.FINANCIERA RESTO</v>
          </cell>
        </row>
        <row r="94">
          <cell r="A94">
            <v>14170</v>
          </cell>
          <cell r="B94" t="str">
            <v>NIVEL4</v>
          </cell>
          <cell r="C94" t="str">
            <v>BANCA DE INVERSIONES - PERU</v>
          </cell>
          <cell r="AD94">
            <v>10000</v>
          </cell>
          <cell r="AE94">
            <v>12001</v>
          </cell>
          <cell r="AF94">
            <v>12030</v>
          </cell>
          <cell r="AG94">
            <v>12030</v>
          </cell>
          <cell r="AH94">
            <v>12030</v>
          </cell>
          <cell r="AI94">
            <v>12030</v>
          </cell>
          <cell r="AJ94">
            <v>12030</v>
          </cell>
          <cell r="AK94">
            <v>22030</v>
          </cell>
          <cell r="AL94">
            <v>22000</v>
          </cell>
          <cell r="AM94">
            <v>53018</v>
          </cell>
          <cell r="AN94" t="str">
            <v>P. RICO - PART/G.FINANCIERA POOL DE FONDOS</v>
          </cell>
        </row>
        <row r="95">
          <cell r="A95">
            <v>14180</v>
          </cell>
          <cell r="B95" t="str">
            <v>NIVEL4</v>
          </cell>
          <cell r="C95" t="str">
            <v>BANCA DE INVERSIONES - COLOMBIA</v>
          </cell>
          <cell r="AD95">
            <v>10000</v>
          </cell>
          <cell r="AE95">
            <v>12001</v>
          </cell>
          <cell r="AF95">
            <v>12030</v>
          </cell>
          <cell r="AG95">
            <v>12030</v>
          </cell>
          <cell r="AH95">
            <v>12030</v>
          </cell>
          <cell r="AI95">
            <v>12030</v>
          </cell>
          <cell r="AJ95">
            <v>12030</v>
          </cell>
          <cell r="AK95">
            <v>22030</v>
          </cell>
          <cell r="AL95">
            <v>22000</v>
          </cell>
          <cell r="AM95">
            <v>53017</v>
          </cell>
          <cell r="AN95" t="str">
            <v>P. RICO - PART/G.FINANCIERA CARTERAS ALCO</v>
          </cell>
        </row>
        <row r="96">
          <cell r="A96">
            <v>14190</v>
          </cell>
          <cell r="B96" t="str">
            <v>NIVEL4</v>
          </cell>
          <cell r="C96" t="str">
            <v>BANCA DE INVERSIONES - RESTO LATINOAMERICA</v>
          </cell>
          <cell r="AD96">
            <v>10000</v>
          </cell>
          <cell r="AE96">
            <v>12001</v>
          </cell>
          <cell r="AF96">
            <v>12030</v>
          </cell>
          <cell r="AG96">
            <v>12030</v>
          </cell>
          <cell r="AH96">
            <v>12030</v>
          </cell>
          <cell r="AI96">
            <v>12030</v>
          </cell>
          <cell r="AJ96">
            <v>12030</v>
          </cell>
          <cell r="AK96">
            <v>22030</v>
          </cell>
          <cell r="AL96">
            <v>22000</v>
          </cell>
          <cell r="AM96">
            <v>53016</v>
          </cell>
          <cell r="AN96" t="str">
            <v>P. RICO - BANCA PRIVADA INT.</v>
          </cell>
        </row>
        <row r="97">
          <cell r="A97">
            <v>14200</v>
          </cell>
          <cell r="B97" t="str">
            <v>NIVEL4</v>
          </cell>
          <cell r="C97" t="str">
            <v>AJUSTES CONSOLIDACION - B. INVERSIONES</v>
          </cell>
          <cell r="AD97">
            <v>10000</v>
          </cell>
          <cell r="AE97">
            <v>12001</v>
          </cell>
          <cell r="AF97">
            <v>12030</v>
          </cell>
          <cell r="AG97">
            <v>12030</v>
          </cell>
          <cell r="AH97">
            <v>12030</v>
          </cell>
          <cell r="AI97">
            <v>12030</v>
          </cell>
          <cell r="AJ97">
            <v>12030</v>
          </cell>
          <cell r="AK97">
            <v>22030</v>
          </cell>
          <cell r="AL97">
            <v>22000</v>
          </cell>
          <cell r="AM97">
            <v>53015</v>
          </cell>
          <cell r="AN97" t="str">
            <v>P. RICO - GESTION DE ACTIVOS SEGUROS</v>
          </cell>
        </row>
        <row r="98">
          <cell r="A98">
            <v>15000</v>
          </cell>
          <cell r="B98" t="str">
            <v>NIVEL2</v>
          </cell>
          <cell r="C98" t="str">
            <v>BANESTO CONSOLIDADO</v>
          </cell>
          <cell r="AD98">
            <v>10000</v>
          </cell>
          <cell r="AE98">
            <v>12001</v>
          </cell>
          <cell r="AF98">
            <v>12030</v>
          </cell>
          <cell r="AG98">
            <v>12030</v>
          </cell>
          <cell r="AH98">
            <v>12030</v>
          </cell>
          <cell r="AI98">
            <v>12030</v>
          </cell>
          <cell r="AJ98">
            <v>12030</v>
          </cell>
          <cell r="AK98">
            <v>22030</v>
          </cell>
          <cell r="AL98">
            <v>22000</v>
          </cell>
          <cell r="AM98">
            <v>53014</v>
          </cell>
          <cell r="AN98" t="str">
            <v>P. RICO - FONDOS DE PENSIONES</v>
          </cell>
        </row>
        <row r="99">
          <cell r="A99">
            <v>16000</v>
          </cell>
          <cell r="B99" t="str">
            <v>NIVEL1</v>
          </cell>
          <cell r="C99" t="str">
            <v>GESTION DE ACTIVOS Y BANCA PRIVADA</v>
          </cell>
          <cell r="AD99">
            <v>10000</v>
          </cell>
          <cell r="AE99">
            <v>12001</v>
          </cell>
          <cell r="AF99">
            <v>12030</v>
          </cell>
          <cell r="AG99">
            <v>12030</v>
          </cell>
          <cell r="AH99">
            <v>12030</v>
          </cell>
          <cell r="AI99">
            <v>12030</v>
          </cell>
          <cell r="AJ99">
            <v>12030</v>
          </cell>
          <cell r="AK99">
            <v>22030</v>
          </cell>
          <cell r="AL99">
            <v>22000</v>
          </cell>
          <cell r="AM99">
            <v>53013</v>
          </cell>
          <cell r="AN99" t="str">
            <v>P. RICO - FONDOS DE INVERSION</v>
          </cell>
        </row>
        <row r="100">
          <cell r="A100">
            <v>16001</v>
          </cell>
          <cell r="B100" t="str">
            <v>NIVEL2</v>
          </cell>
          <cell r="C100" t="str">
            <v>GESTION DE ACTIVOS</v>
          </cell>
          <cell r="AD100">
            <v>10000</v>
          </cell>
          <cell r="AE100">
            <v>12001</v>
          </cell>
          <cell r="AF100">
            <v>12030</v>
          </cell>
          <cell r="AG100">
            <v>12030</v>
          </cell>
          <cell r="AH100">
            <v>12030</v>
          </cell>
          <cell r="AI100">
            <v>12030</v>
          </cell>
          <cell r="AJ100">
            <v>12030</v>
          </cell>
          <cell r="AK100">
            <v>22030</v>
          </cell>
          <cell r="AL100">
            <v>22000</v>
          </cell>
          <cell r="AM100">
            <v>53012</v>
          </cell>
          <cell r="AN100" t="str">
            <v>P. RICO - TESORERIA CART. DIR.</v>
          </cell>
        </row>
        <row r="101">
          <cell r="A101">
            <v>16002</v>
          </cell>
          <cell r="B101" t="str">
            <v>NIVEL2</v>
          </cell>
          <cell r="C101" t="str">
            <v>BANCA PRIVADA</v>
          </cell>
          <cell r="AD101">
            <v>10000</v>
          </cell>
          <cell r="AE101">
            <v>12001</v>
          </cell>
          <cell r="AF101">
            <v>12030</v>
          </cell>
          <cell r="AG101">
            <v>12030</v>
          </cell>
          <cell r="AH101">
            <v>12030</v>
          </cell>
          <cell r="AI101">
            <v>12030</v>
          </cell>
          <cell r="AJ101">
            <v>12030</v>
          </cell>
          <cell r="AK101">
            <v>22030</v>
          </cell>
          <cell r="AL101">
            <v>22000</v>
          </cell>
          <cell r="AM101">
            <v>53011</v>
          </cell>
          <cell r="AN101" t="str">
            <v>P. RICO - TESORERIA TRADING</v>
          </cell>
        </row>
        <row r="102">
          <cell r="A102">
            <v>16003</v>
          </cell>
          <cell r="B102" t="str">
            <v>NIVEL3</v>
          </cell>
          <cell r="C102" t="str">
            <v>GESTORAS - AMERICA</v>
          </cell>
          <cell r="AD102">
            <v>10000</v>
          </cell>
          <cell r="AE102">
            <v>12001</v>
          </cell>
          <cell r="AF102">
            <v>12030</v>
          </cell>
          <cell r="AG102">
            <v>12030</v>
          </cell>
          <cell r="AH102">
            <v>12030</v>
          </cell>
          <cell r="AI102">
            <v>12030</v>
          </cell>
          <cell r="AJ102">
            <v>12030</v>
          </cell>
          <cell r="AK102">
            <v>22030</v>
          </cell>
          <cell r="AL102">
            <v>22000</v>
          </cell>
          <cell r="AM102">
            <v>53010</v>
          </cell>
          <cell r="AN102" t="str">
            <v>P. RICO - TESORERIA CLIENTES</v>
          </cell>
        </row>
        <row r="103">
          <cell r="A103">
            <v>16004</v>
          </cell>
          <cell r="B103" t="str">
            <v>NIVEL3</v>
          </cell>
          <cell r="C103" t="str">
            <v>GESTORAS - RESTO</v>
          </cell>
          <cell r="AD103">
            <v>10000</v>
          </cell>
          <cell r="AE103">
            <v>12001</v>
          </cell>
          <cell r="AF103">
            <v>12030</v>
          </cell>
          <cell r="AG103">
            <v>12030</v>
          </cell>
          <cell r="AH103">
            <v>12030</v>
          </cell>
          <cell r="AI103">
            <v>12030</v>
          </cell>
          <cell r="AJ103">
            <v>12030</v>
          </cell>
          <cell r="AK103">
            <v>22030</v>
          </cell>
          <cell r="AL103">
            <v>22000</v>
          </cell>
          <cell r="AM103">
            <v>53009</v>
          </cell>
          <cell r="AN103" t="str">
            <v>P. RICO - BCA. INVERSION EMPRESAS</v>
          </cell>
        </row>
        <row r="104">
          <cell r="A104">
            <v>16008</v>
          </cell>
          <cell r="B104" t="str">
            <v>NIVEL3</v>
          </cell>
          <cell r="C104" t="str">
            <v>AJUSTES - BANCA PRIVADA</v>
          </cell>
          <cell r="AD104">
            <v>10000</v>
          </cell>
          <cell r="AE104">
            <v>12001</v>
          </cell>
          <cell r="AF104">
            <v>12030</v>
          </cell>
          <cell r="AG104">
            <v>12030</v>
          </cell>
          <cell r="AH104">
            <v>12030</v>
          </cell>
          <cell r="AI104">
            <v>12030</v>
          </cell>
          <cell r="AJ104">
            <v>12030</v>
          </cell>
          <cell r="AK104">
            <v>22030</v>
          </cell>
          <cell r="AL104">
            <v>22000</v>
          </cell>
          <cell r="AM104">
            <v>53008</v>
          </cell>
          <cell r="AN104" t="str">
            <v>P. RICO - BCA. INVERSION PYMES</v>
          </cell>
        </row>
        <row r="105">
          <cell r="A105">
            <v>16009</v>
          </cell>
          <cell r="B105" t="str">
            <v>NIVEL3</v>
          </cell>
          <cell r="C105" t="str">
            <v>AJUSTES - GESTION DE ACTIVOS</v>
          </cell>
          <cell r="AD105">
            <v>10000</v>
          </cell>
          <cell r="AE105">
            <v>12001</v>
          </cell>
          <cell r="AF105">
            <v>12030</v>
          </cell>
          <cell r="AG105">
            <v>12030</v>
          </cell>
          <cell r="AH105">
            <v>12030</v>
          </cell>
          <cell r="AI105">
            <v>12030</v>
          </cell>
          <cell r="AJ105">
            <v>12030</v>
          </cell>
          <cell r="AK105">
            <v>22030</v>
          </cell>
          <cell r="AL105">
            <v>22000</v>
          </cell>
          <cell r="AM105">
            <v>53007</v>
          </cell>
          <cell r="AN105" t="str">
            <v>P. RICO - BCA. INVERSION INDIVIDUOS</v>
          </cell>
        </row>
        <row r="106">
          <cell r="A106">
            <v>16010</v>
          </cell>
          <cell r="B106" t="str">
            <v>NIVEL4</v>
          </cell>
          <cell r="C106" t="str">
            <v>GESTION DE ACTIVOS - CHILE</v>
          </cell>
          <cell r="AD106">
            <v>10000</v>
          </cell>
          <cell r="AE106">
            <v>12001</v>
          </cell>
          <cell r="AF106">
            <v>12030</v>
          </cell>
          <cell r="AG106">
            <v>12030</v>
          </cell>
          <cell r="AH106">
            <v>12030</v>
          </cell>
          <cell r="AI106">
            <v>12030</v>
          </cell>
          <cell r="AJ106">
            <v>12030</v>
          </cell>
          <cell r="AK106">
            <v>22030</v>
          </cell>
          <cell r="AL106">
            <v>22000</v>
          </cell>
          <cell r="AM106">
            <v>53006</v>
          </cell>
          <cell r="AN106" t="str">
            <v>P. RICO - BANCA CORPORATIVA</v>
          </cell>
        </row>
        <row r="107">
          <cell r="A107">
            <v>16020</v>
          </cell>
          <cell r="B107" t="str">
            <v>NIVEL4</v>
          </cell>
          <cell r="C107" t="str">
            <v>GESTION DE ACTIVOS - URUGUAY</v>
          </cell>
          <cell r="AD107">
            <v>10000</v>
          </cell>
          <cell r="AE107">
            <v>12001</v>
          </cell>
          <cell r="AF107">
            <v>12030</v>
          </cell>
          <cell r="AG107">
            <v>12030</v>
          </cell>
          <cell r="AH107">
            <v>12030</v>
          </cell>
          <cell r="AI107">
            <v>12030</v>
          </cell>
          <cell r="AJ107">
            <v>12030</v>
          </cell>
          <cell r="AK107">
            <v>22030</v>
          </cell>
          <cell r="AL107">
            <v>22000</v>
          </cell>
          <cell r="AM107">
            <v>53005</v>
          </cell>
          <cell r="AN107" t="str">
            <v>P. RICO - B. COMERCIAL EMPRESAS</v>
          </cell>
        </row>
        <row r="108">
          <cell r="A108">
            <v>16030</v>
          </cell>
          <cell r="B108" t="str">
            <v>NIVEL4</v>
          </cell>
          <cell r="C108" t="str">
            <v>GESTION DE ACTIVOS - PUERTO RICO</v>
          </cell>
          <cell r="AD108">
            <v>10000</v>
          </cell>
          <cell r="AE108">
            <v>12001</v>
          </cell>
          <cell r="AF108">
            <v>12030</v>
          </cell>
          <cell r="AG108">
            <v>12030</v>
          </cell>
          <cell r="AH108">
            <v>12030</v>
          </cell>
          <cell r="AI108">
            <v>12030</v>
          </cell>
          <cell r="AJ108">
            <v>12030</v>
          </cell>
          <cell r="AK108">
            <v>22030</v>
          </cell>
          <cell r="AL108">
            <v>22000</v>
          </cell>
          <cell r="AM108">
            <v>53004</v>
          </cell>
          <cell r="AN108" t="str">
            <v>P. RICO - B. COMERCIAL PYMES</v>
          </cell>
        </row>
        <row r="109">
          <cell r="A109">
            <v>16050</v>
          </cell>
          <cell r="B109" t="str">
            <v>NIVEL4</v>
          </cell>
          <cell r="C109" t="str">
            <v>GESTION DE ACTIVOS - PORTUGAL</v>
          </cell>
          <cell r="AD109">
            <v>10000</v>
          </cell>
          <cell r="AE109">
            <v>12001</v>
          </cell>
          <cell r="AF109">
            <v>12030</v>
          </cell>
          <cell r="AG109">
            <v>12030</v>
          </cell>
          <cell r="AH109">
            <v>12030</v>
          </cell>
          <cell r="AI109">
            <v>12030</v>
          </cell>
          <cell r="AJ109">
            <v>12030</v>
          </cell>
          <cell r="AK109">
            <v>22030</v>
          </cell>
          <cell r="AL109">
            <v>22000</v>
          </cell>
          <cell r="AM109">
            <v>53003</v>
          </cell>
          <cell r="AN109" t="str">
            <v>P. RICO - B. COMERCIAL INDIVIDUOS</v>
          </cell>
        </row>
        <row r="110">
          <cell r="A110">
            <v>16080</v>
          </cell>
          <cell r="B110" t="str">
            <v>NIVEL4</v>
          </cell>
          <cell r="C110" t="str">
            <v>GESTION DE ACTIVOS - PERU</v>
          </cell>
          <cell r="AD110">
            <v>10000</v>
          </cell>
          <cell r="AE110">
            <v>12001</v>
          </cell>
          <cell r="AF110">
            <v>12030</v>
          </cell>
          <cell r="AG110">
            <v>12030</v>
          </cell>
          <cell r="AH110">
            <v>12030</v>
          </cell>
          <cell r="AI110">
            <v>12030</v>
          </cell>
          <cell r="AJ110">
            <v>12030</v>
          </cell>
          <cell r="AK110">
            <v>22030</v>
          </cell>
          <cell r="AL110">
            <v>22000</v>
          </cell>
          <cell r="AM110">
            <v>53002</v>
          </cell>
          <cell r="AN110" t="str">
            <v>P. RICO - INSTITUCIONAL PRIVADO</v>
          </cell>
        </row>
        <row r="111">
          <cell r="A111">
            <v>16110</v>
          </cell>
          <cell r="B111" t="str">
            <v>NIVEL4</v>
          </cell>
          <cell r="C111" t="str">
            <v>GESTION ACTIVOS - VENEZUELA</v>
          </cell>
          <cell r="AD111">
            <v>10000</v>
          </cell>
          <cell r="AE111">
            <v>12001</v>
          </cell>
          <cell r="AF111">
            <v>12030</v>
          </cell>
          <cell r="AG111">
            <v>12030</v>
          </cell>
          <cell r="AH111">
            <v>12030</v>
          </cell>
          <cell r="AI111">
            <v>12030</v>
          </cell>
          <cell r="AJ111">
            <v>12030</v>
          </cell>
          <cell r="AK111">
            <v>22030</v>
          </cell>
          <cell r="AL111">
            <v>22000</v>
          </cell>
          <cell r="AM111">
            <v>53001</v>
          </cell>
          <cell r="AN111" t="str">
            <v>P. RICO - INSTITUCIONAL PUBLICO</v>
          </cell>
        </row>
        <row r="112">
          <cell r="A112">
            <v>16130</v>
          </cell>
          <cell r="B112" t="str">
            <v>NIVEL4</v>
          </cell>
          <cell r="C112" t="str">
            <v>GESTION DE ACTIVOS - MEJICO</v>
          </cell>
          <cell r="AD112">
            <v>10000</v>
          </cell>
          <cell r="AE112">
            <v>12001</v>
          </cell>
          <cell r="AF112">
            <v>12030</v>
          </cell>
          <cell r="AG112">
            <v>12030</v>
          </cell>
          <cell r="AH112">
            <v>12030</v>
          </cell>
          <cell r="AI112">
            <v>12030</v>
          </cell>
          <cell r="AJ112">
            <v>12030</v>
          </cell>
          <cell r="AK112">
            <v>22030</v>
          </cell>
          <cell r="AL112">
            <v>22000</v>
          </cell>
          <cell r="AM112">
            <v>13857</v>
          </cell>
          <cell r="AN112" t="str">
            <v>AJUSTES - BCH. SUC. PUERTO RICO</v>
          </cell>
        </row>
        <row r="113">
          <cell r="A113">
            <v>16140</v>
          </cell>
          <cell r="B113" t="str">
            <v>NIVEL4</v>
          </cell>
          <cell r="C113" t="str">
            <v>GESTION DE ACTIVOS - COLOMBIA</v>
          </cell>
          <cell r="AD113">
            <v>10000</v>
          </cell>
          <cell r="AE113">
            <v>12001</v>
          </cell>
          <cell r="AF113">
            <v>12030</v>
          </cell>
          <cell r="AG113">
            <v>12030</v>
          </cell>
          <cell r="AH113">
            <v>12030</v>
          </cell>
          <cell r="AI113">
            <v>12030</v>
          </cell>
          <cell r="AJ113">
            <v>12030</v>
          </cell>
          <cell r="AK113">
            <v>22030</v>
          </cell>
          <cell r="AL113">
            <v>22000</v>
          </cell>
          <cell r="AM113">
            <v>12039</v>
          </cell>
          <cell r="AN113" t="str">
            <v>AJUSTES - COMERCIAL PUERTO RICO</v>
          </cell>
        </row>
        <row r="114">
          <cell r="A114">
            <v>16150</v>
          </cell>
          <cell r="B114" t="str">
            <v>NIVEL4</v>
          </cell>
          <cell r="C114" t="str">
            <v>GESTION DE ACTIVOS - ARGENTINA</v>
          </cell>
          <cell r="AD114">
            <v>10000</v>
          </cell>
          <cell r="AE114">
            <v>12001</v>
          </cell>
          <cell r="AF114">
            <v>12030</v>
          </cell>
          <cell r="AG114">
            <v>12030</v>
          </cell>
          <cell r="AH114">
            <v>12030</v>
          </cell>
          <cell r="AI114">
            <v>12030</v>
          </cell>
          <cell r="AJ114">
            <v>12030</v>
          </cell>
          <cell r="AK114">
            <v>22030</v>
          </cell>
          <cell r="AL114">
            <v>22000</v>
          </cell>
          <cell r="AM114">
            <v>12038</v>
          </cell>
          <cell r="AN114" t="str">
            <v>MOROSOS PUERTO RICO</v>
          </cell>
        </row>
        <row r="115">
          <cell r="A115">
            <v>16160</v>
          </cell>
          <cell r="B115" t="str">
            <v>NIVEL4</v>
          </cell>
          <cell r="C115" t="str">
            <v>GESTION DE ACTIVOS - BRASIL</v>
          </cell>
          <cell r="AD115">
            <v>10000</v>
          </cell>
          <cell r="AE115">
            <v>12001</v>
          </cell>
          <cell r="AF115">
            <v>12030</v>
          </cell>
          <cell r="AG115">
            <v>12030</v>
          </cell>
          <cell r="AH115">
            <v>12030</v>
          </cell>
          <cell r="AI115">
            <v>12030</v>
          </cell>
          <cell r="AJ115">
            <v>12030</v>
          </cell>
          <cell r="AK115">
            <v>22030</v>
          </cell>
          <cell r="AL115">
            <v>22000</v>
          </cell>
          <cell r="AM115">
            <v>12032</v>
          </cell>
          <cell r="AN115" t="str">
            <v>STDER. OVERSEAS BANK (PUERTO RICO)</v>
          </cell>
        </row>
        <row r="116">
          <cell r="A116">
            <v>16300</v>
          </cell>
          <cell r="B116" t="str">
            <v>NIVEL4</v>
          </cell>
          <cell r="C116" t="str">
            <v>GESTION DE ACTIVOS - ESPAÑA</v>
          </cell>
          <cell r="AD116">
            <v>10000</v>
          </cell>
          <cell r="AE116">
            <v>12001</v>
          </cell>
          <cell r="AF116">
            <v>12080</v>
          </cell>
          <cell r="AG116">
            <v>12080</v>
          </cell>
          <cell r="AH116">
            <v>12080</v>
          </cell>
          <cell r="AI116">
            <v>12080</v>
          </cell>
          <cell r="AJ116">
            <v>12080</v>
          </cell>
          <cell r="AK116">
            <v>22080</v>
          </cell>
          <cell r="AL116">
            <v>22000</v>
          </cell>
          <cell r="AM116">
            <v>58019</v>
          </cell>
          <cell r="AN116" t="str">
            <v>PERU - PART/G.FINANCIERA RESTO</v>
          </cell>
        </row>
        <row r="117">
          <cell r="A117">
            <v>16350</v>
          </cell>
          <cell r="B117" t="str">
            <v>NIVEL4</v>
          </cell>
          <cell r="C117" t="str">
            <v>GESTION DE ACTIVOS - BOLIVIA</v>
          </cell>
          <cell r="AD117">
            <v>10000</v>
          </cell>
          <cell r="AE117">
            <v>12001</v>
          </cell>
          <cell r="AF117">
            <v>12080</v>
          </cell>
          <cell r="AG117">
            <v>12080</v>
          </cell>
          <cell r="AH117">
            <v>12080</v>
          </cell>
          <cell r="AI117">
            <v>12080</v>
          </cell>
          <cell r="AJ117">
            <v>12080</v>
          </cell>
          <cell r="AK117">
            <v>22080</v>
          </cell>
          <cell r="AL117">
            <v>22000</v>
          </cell>
          <cell r="AM117">
            <v>58018</v>
          </cell>
          <cell r="AN117" t="str">
            <v>PERU - PART/G.FINANCIERA POOL DE FONDOS</v>
          </cell>
        </row>
        <row r="118">
          <cell r="A118">
            <v>16400</v>
          </cell>
          <cell r="B118" t="str">
            <v>NIVEL3</v>
          </cell>
          <cell r="C118" t="str">
            <v>BANCA PRIVADA ESPAÑA</v>
          </cell>
          <cell r="AD118">
            <v>10000</v>
          </cell>
          <cell r="AE118">
            <v>12001</v>
          </cell>
          <cell r="AF118">
            <v>12080</v>
          </cell>
          <cell r="AG118">
            <v>12080</v>
          </cell>
          <cell r="AH118">
            <v>12080</v>
          </cell>
          <cell r="AI118">
            <v>12080</v>
          </cell>
          <cell r="AJ118">
            <v>12080</v>
          </cell>
          <cell r="AK118">
            <v>22080</v>
          </cell>
          <cell r="AL118">
            <v>22000</v>
          </cell>
          <cell r="AM118">
            <v>58017</v>
          </cell>
          <cell r="AN118" t="str">
            <v>PERU - PART/G.FINANCIERA CARTERAS ALCO</v>
          </cell>
        </row>
        <row r="119">
          <cell r="A119">
            <v>16410</v>
          </cell>
          <cell r="B119" t="str">
            <v>NIVEL4</v>
          </cell>
          <cell r="C119" t="str">
            <v>B.S.N. BANIF</v>
          </cell>
          <cell r="AD119">
            <v>10000</v>
          </cell>
          <cell r="AE119">
            <v>12001</v>
          </cell>
          <cell r="AF119">
            <v>12080</v>
          </cell>
          <cell r="AG119">
            <v>12080</v>
          </cell>
          <cell r="AH119">
            <v>12080</v>
          </cell>
          <cell r="AI119">
            <v>12080</v>
          </cell>
          <cell r="AJ119">
            <v>12080</v>
          </cell>
          <cell r="AK119">
            <v>22080</v>
          </cell>
          <cell r="AL119">
            <v>22000</v>
          </cell>
          <cell r="AM119">
            <v>58016</v>
          </cell>
          <cell r="AN119" t="str">
            <v>PERU - BANCA PRIVADA INT.</v>
          </cell>
        </row>
        <row r="120">
          <cell r="A120">
            <v>16420</v>
          </cell>
          <cell r="B120" t="str">
            <v>NIVEL4</v>
          </cell>
          <cell r="C120" t="str">
            <v>RESTO BANCA PRIVADA ESPAÑA</v>
          </cell>
          <cell r="AD120">
            <v>10000</v>
          </cell>
          <cell r="AE120">
            <v>12001</v>
          </cell>
          <cell r="AF120">
            <v>12080</v>
          </cell>
          <cell r="AG120">
            <v>12080</v>
          </cell>
          <cell r="AH120">
            <v>12080</v>
          </cell>
          <cell r="AI120">
            <v>12080</v>
          </cell>
          <cell r="AJ120">
            <v>12080</v>
          </cell>
          <cell r="AK120">
            <v>22080</v>
          </cell>
          <cell r="AL120">
            <v>22000</v>
          </cell>
          <cell r="AM120">
            <v>58015</v>
          </cell>
          <cell r="AN120" t="str">
            <v>PERU - GESTION DE ACTIVOS SEGUROS</v>
          </cell>
        </row>
        <row r="121">
          <cell r="A121">
            <v>16500</v>
          </cell>
          <cell r="B121" t="str">
            <v>NIVEL4</v>
          </cell>
          <cell r="C121" t="str">
            <v>RESTO B.P.I.</v>
          </cell>
          <cell r="AD121">
            <v>10000</v>
          </cell>
          <cell r="AE121">
            <v>12001</v>
          </cell>
          <cell r="AF121">
            <v>12080</v>
          </cell>
          <cell r="AG121">
            <v>12080</v>
          </cell>
          <cell r="AH121">
            <v>12080</v>
          </cell>
          <cell r="AI121">
            <v>12080</v>
          </cell>
          <cell r="AJ121">
            <v>12080</v>
          </cell>
          <cell r="AK121">
            <v>22080</v>
          </cell>
          <cell r="AL121">
            <v>22000</v>
          </cell>
          <cell r="AM121">
            <v>58014</v>
          </cell>
          <cell r="AN121" t="str">
            <v>PERU - FONDOS DE PENSIONES</v>
          </cell>
        </row>
        <row r="122">
          <cell r="A122">
            <v>16700</v>
          </cell>
          <cell r="B122" t="str">
            <v>NIVEL3</v>
          </cell>
          <cell r="C122" t="str">
            <v>B.P.I. INTERNACIONAL</v>
          </cell>
          <cell r="AD122">
            <v>10000</v>
          </cell>
          <cell r="AE122">
            <v>12001</v>
          </cell>
          <cell r="AF122">
            <v>12080</v>
          </cell>
          <cell r="AG122">
            <v>12080</v>
          </cell>
          <cell r="AH122">
            <v>12080</v>
          </cell>
          <cell r="AI122">
            <v>12080</v>
          </cell>
          <cell r="AJ122">
            <v>12080</v>
          </cell>
          <cell r="AK122">
            <v>22080</v>
          </cell>
          <cell r="AL122">
            <v>22000</v>
          </cell>
          <cell r="AM122">
            <v>58013</v>
          </cell>
          <cell r="AN122" t="str">
            <v>PERU - FONDOS DE INVERSION</v>
          </cell>
        </row>
        <row r="123">
          <cell r="A123">
            <v>16900</v>
          </cell>
          <cell r="B123" t="str">
            <v>NIVEL4</v>
          </cell>
          <cell r="C123" t="str">
            <v>RESTO GESTION ACTIVOS AMERICA</v>
          </cell>
          <cell r="AD123">
            <v>10000</v>
          </cell>
          <cell r="AE123">
            <v>12001</v>
          </cell>
          <cell r="AF123">
            <v>12080</v>
          </cell>
          <cell r="AG123">
            <v>12080</v>
          </cell>
          <cell r="AH123">
            <v>12080</v>
          </cell>
          <cell r="AI123">
            <v>12080</v>
          </cell>
          <cell r="AJ123">
            <v>12080</v>
          </cell>
          <cell r="AK123">
            <v>22080</v>
          </cell>
          <cell r="AL123">
            <v>22000</v>
          </cell>
          <cell r="AM123">
            <v>58012</v>
          </cell>
          <cell r="AN123" t="str">
            <v>PERU - TESORERIA CART. DIR.</v>
          </cell>
        </row>
        <row r="124">
          <cell r="A124">
            <v>17000</v>
          </cell>
          <cell r="B124" t="str">
            <v>NIVEL1</v>
          </cell>
          <cell r="C124" t="str">
            <v>PARTICIPACIONES / GESTION FINANCIERA</v>
          </cell>
          <cell r="AD124">
            <v>10000</v>
          </cell>
          <cell r="AE124">
            <v>12001</v>
          </cell>
          <cell r="AF124">
            <v>12080</v>
          </cell>
          <cell r="AG124">
            <v>12080</v>
          </cell>
          <cell r="AH124">
            <v>12080</v>
          </cell>
          <cell r="AI124">
            <v>12080</v>
          </cell>
          <cell r="AJ124">
            <v>12080</v>
          </cell>
          <cell r="AK124">
            <v>22080</v>
          </cell>
          <cell r="AL124">
            <v>22000</v>
          </cell>
          <cell r="AM124">
            <v>58011</v>
          </cell>
          <cell r="AN124" t="str">
            <v>PERU - TESORERIA TRADING</v>
          </cell>
        </row>
        <row r="125">
          <cell r="A125">
            <v>17010</v>
          </cell>
          <cell r="B125" t="str">
            <v>NIVEL3</v>
          </cell>
          <cell r="C125" t="str">
            <v>ALCO MATRIZ</v>
          </cell>
          <cell r="AD125">
            <v>10000</v>
          </cell>
          <cell r="AE125">
            <v>12001</v>
          </cell>
          <cell r="AF125">
            <v>12080</v>
          </cell>
          <cell r="AG125">
            <v>12080</v>
          </cell>
          <cell r="AH125">
            <v>12080</v>
          </cell>
          <cell r="AI125">
            <v>12080</v>
          </cell>
          <cell r="AJ125">
            <v>12080</v>
          </cell>
          <cell r="AK125">
            <v>22080</v>
          </cell>
          <cell r="AL125">
            <v>22000</v>
          </cell>
          <cell r="AM125">
            <v>58010</v>
          </cell>
          <cell r="AN125" t="str">
            <v>PERU - TESORERIA CLIENTES</v>
          </cell>
        </row>
        <row r="126">
          <cell r="A126">
            <v>17020</v>
          </cell>
          <cell r="B126" t="str">
            <v>NIVEL2</v>
          </cell>
          <cell r="C126" t="str">
            <v>CARTERA CENTRAL</v>
          </cell>
          <cell r="AD126">
            <v>10000</v>
          </cell>
          <cell r="AE126">
            <v>12001</v>
          </cell>
          <cell r="AF126">
            <v>12080</v>
          </cell>
          <cell r="AG126">
            <v>12080</v>
          </cell>
          <cell r="AH126">
            <v>12080</v>
          </cell>
          <cell r="AI126">
            <v>12080</v>
          </cell>
          <cell r="AJ126">
            <v>12080</v>
          </cell>
          <cell r="AK126">
            <v>22080</v>
          </cell>
          <cell r="AL126">
            <v>22000</v>
          </cell>
          <cell r="AM126">
            <v>58009</v>
          </cell>
          <cell r="AN126" t="str">
            <v>PERU - BCA. INVERSION EMPRESAS</v>
          </cell>
        </row>
        <row r="127">
          <cell r="A127">
            <v>17030</v>
          </cell>
          <cell r="B127" t="str">
            <v>NIVEL4</v>
          </cell>
          <cell r="C127" t="str">
            <v>GESTION INVERSIONES - TRADING</v>
          </cell>
          <cell r="AD127">
            <v>10000</v>
          </cell>
          <cell r="AE127">
            <v>12001</v>
          </cell>
          <cell r="AF127">
            <v>12080</v>
          </cell>
          <cell r="AG127">
            <v>12080</v>
          </cell>
          <cell r="AH127">
            <v>12080</v>
          </cell>
          <cell r="AI127">
            <v>12080</v>
          </cell>
          <cell r="AJ127">
            <v>12080</v>
          </cell>
          <cell r="AK127">
            <v>22080</v>
          </cell>
          <cell r="AL127">
            <v>22000</v>
          </cell>
          <cell r="AM127">
            <v>58008</v>
          </cell>
          <cell r="AN127" t="str">
            <v>PERU - BCA. INVERSION PYMES</v>
          </cell>
        </row>
        <row r="128">
          <cell r="A128">
            <v>17040</v>
          </cell>
          <cell r="B128" t="str">
            <v>NIVEL2</v>
          </cell>
          <cell r="C128" t="str">
            <v>GESTION FINANCIERA</v>
          </cell>
          <cell r="AD128">
            <v>10000</v>
          </cell>
          <cell r="AE128">
            <v>12001</v>
          </cell>
          <cell r="AF128">
            <v>12080</v>
          </cell>
          <cell r="AG128">
            <v>12080</v>
          </cell>
          <cell r="AH128">
            <v>12080</v>
          </cell>
          <cell r="AI128">
            <v>12080</v>
          </cell>
          <cell r="AJ128">
            <v>12080</v>
          </cell>
          <cell r="AK128">
            <v>22080</v>
          </cell>
          <cell r="AL128">
            <v>22000</v>
          </cell>
          <cell r="AM128">
            <v>58007</v>
          </cell>
          <cell r="AN128" t="str">
            <v>PERU - BCA. INVERSION INDIVIDUOS</v>
          </cell>
        </row>
        <row r="129">
          <cell r="A129">
            <v>17041</v>
          </cell>
          <cell r="B129" t="str">
            <v>NIVEL3</v>
          </cell>
          <cell r="C129" t="str">
            <v>POSICION DE CAMBIO</v>
          </cell>
          <cell r="AD129">
            <v>10000</v>
          </cell>
          <cell r="AE129">
            <v>12001</v>
          </cell>
          <cell r="AF129">
            <v>12080</v>
          </cell>
          <cell r="AG129">
            <v>12080</v>
          </cell>
          <cell r="AH129">
            <v>12080</v>
          </cell>
          <cell r="AI129">
            <v>12080</v>
          </cell>
          <cell r="AJ129">
            <v>12080</v>
          </cell>
          <cell r="AK129">
            <v>22080</v>
          </cell>
          <cell r="AL129">
            <v>22000</v>
          </cell>
          <cell r="AM129">
            <v>58006</v>
          </cell>
          <cell r="AN129" t="str">
            <v>PERU - BANCA CORPORATIVA</v>
          </cell>
        </row>
        <row r="130">
          <cell r="A130">
            <v>17042</v>
          </cell>
          <cell r="B130" t="str">
            <v>NIVEL3</v>
          </cell>
          <cell r="C130" t="str">
            <v>EMISIONES / TITULIZACIONES</v>
          </cell>
          <cell r="AD130">
            <v>10000</v>
          </cell>
          <cell r="AE130">
            <v>12001</v>
          </cell>
          <cell r="AF130">
            <v>12080</v>
          </cell>
          <cell r="AG130">
            <v>12080</v>
          </cell>
          <cell r="AH130">
            <v>12080</v>
          </cell>
          <cell r="AI130">
            <v>12080</v>
          </cell>
          <cell r="AJ130">
            <v>12080</v>
          </cell>
          <cell r="AK130">
            <v>22080</v>
          </cell>
          <cell r="AL130">
            <v>22000</v>
          </cell>
          <cell r="AM130">
            <v>58005</v>
          </cell>
          <cell r="AN130" t="str">
            <v>PERU - B. COMERCIAL EMPRESAS</v>
          </cell>
        </row>
        <row r="131">
          <cell r="A131">
            <v>17050</v>
          </cell>
          <cell r="B131" t="str">
            <v>NIVEL4</v>
          </cell>
          <cell r="C131" t="str">
            <v>GESTION INVERSIONES - RESTO</v>
          </cell>
          <cell r="AD131">
            <v>10000</v>
          </cell>
          <cell r="AE131">
            <v>12001</v>
          </cell>
          <cell r="AF131">
            <v>12080</v>
          </cell>
          <cell r="AG131">
            <v>12080</v>
          </cell>
          <cell r="AH131">
            <v>12080</v>
          </cell>
          <cell r="AI131">
            <v>12080</v>
          </cell>
          <cell r="AJ131">
            <v>12080</v>
          </cell>
          <cell r="AK131">
            <v>22080</v>
          </cell>
          <cell r="AL131">
            <v>22000</v>
          </cell>
          <cell r="AM131">
            <v>58004</v>
          </cell>
          <cell r="AN131" t="str">
            <v>PERU - B. COMERCIAL PYMES</v>
          </cell>
        </row>
        <row r="132">
          <cell r="A132">
            <v>17060</v>
          </cell>
          <cell r="B132" t="str">
            <v>NIVEL2</v>
          </cell>
          <cell r="C132" t="str">
            <v>PROYECTOS EN LIQUIDACION/CREACION</v>
          </cell>
          <cell r="AD132">
            <v>10000</v>
          </cell>
          <cell r="AE132">
            <v>12001</v>
          </cell>
          <cell r="AF132">
            <v>12080</v>
          </cell>
          <cell r="AG132">
            <v>12080</v>
          </cell>
          <cell r="AH132">
            <v>12080</v>
          </cell>
          <cell r="AI132">
            <v>12080</v>
          </cell>
          <cell r="AJ132">
            <v>12080</v>
          </cell>
          <cell r="AK132">
            <v>22080</v>
          </cell>
          <cell r="AL132">
            <v>22000</v>
          </cell>
          <cell r="AM132">
            <v>58003</v>
          </cell>
          <cell r="AN132" t="str">
            <v>PERU - B. COMERCIAL INDIVIDUOS</v>
          </cell>
        </row>
        <row r="133">
          <cell r="A133">
            <v>17090</v>
          </cell>
          <cell r="B133" t="str">
            <v>NIVEL2</v>
          </cell>
          <cell r="C133" t="str">
            <v>HOLDING</v>
          </cell>
          <cell r="AD133">
            <v>10000</v>
          </cell>
          <cell r="AE133">
            <v>12001</v>
          </cell>
          <cell r="AF133">
            <v>12080</v>
          </cell>
          <cell r="AG133">
            <v>12080</v>
          </cell>
          <cell r="AH133">
            <v>12080</v>
          </cell>
          <cell r="AI133">
            <v>12080</v>
          </cell>
          <cell r="AJ133">
            <v>12080</v>
          </cell>
          <cell r="AK133">
            <v>22080</v>
          </cell>
          <cell r="AL133">
            <v>22000</v>
          </cell>
          <cell r="AM133">
            <v>58002</v>
          </cell>
          <cell r="AN133" t="str">
            <v>PERU - INSTITUCIONAL PRIVADO</v>
          </cell>
        </row>
        <row r="134">
          <cell r="A134">
            <v>17091</v>
          </cell>
          <cell r="B134" t="str">
            <v>NIVEL3</v>
          </cell>
          <cell r="C134" t="str">
            <v>ACTIVIDADES CORPORATIVAS IBEROAMERICA</v>
          </cell>
          <cell r="AD134">
            <v>10000</v>
          </cell>
          <cell r="AE134">
            <v>12001</v>
          </cell>
          <cell r="AF134">
            <v>12080</v>
          </cell>
          <cell r="AG134">
            <v>12080</v>
          </cell>
          <cell r="AH134">
            <v>12080</v>
          </cell>
          <cell r="AI134">
            <v>12080</v>
          </cell>
          <cell r="AJ134">
            <v>12080</v>
          </cell>
          <cell r="AK134">
            <v>22080</v>
          </cell>
          <cell r="AL134">
            <v>22000</v>
          </cell>
          <cell r="AM134">
            <v>58001</v>
          </cell>
          <cell r="AN134" t="str">
            <v>PERU - INSTITUCIONAL PUBLICO</v>
          </cell>
        </row>
        <row r="135">
          <cell r="A135">
            <v>17100</v>
          </cell>
          <cell r="B135" t="str">
            <v>NIVEL3</v>
          </cell>
          <cell r="C135" t="str">
            <v>AJUSTES DE CONSOLIDACION</v>
          </cell>
          <cell r="AD135">
            <v>10000</v>
          </cell>
          <cell r="AE135">
            <v>12001</v>
          </cell>
          <cell r="AF135">
            <v>12080</v>
          </cell>
          <cell r="AG135">
            <v>12080</v>
          </cell>
          <cell r="AH135">
            <v>12080</v>
          </cell>
          <cell r="AI135">
            <v>12080</v>
          </cell>
          <cell r="AJ135">
            <v>12080</v>
          </cell>
          <cell r="AK135">
            <v>22080</v>
          </cell>
          <cell r="AL135">
            <v>22000</v>
          </cell>
          <cell r="AM135">
            <v>12449</v>
          </cell>
          <cell r="AN135" t="str">
            <v>AJUSTES GRUPO OHCH - PERU</v>
          </cell>
        </row>
        <row r="136">
          <cell r="A136">
            <v>17200</v>
          </cell>
          <cell r="B136" t="str">
            <v>NIVEL3</v>
          </cell>
          <cell r="C136" t="str">
            <v>PROYECTO PARTENON</v>
          </cell>
          <cell r="AD136">
            <v>10000</v>
          </cell>
          <cell r="AE136">
            <v>12001</v>
          </cell>
          <cell r="AF136">
            <v>12080</v>
          </cell>
          <cell r="AG136">
            <v>12080</v>
          </cell>
          <cell r="AH136">
            <v>12080</v>
          </cell>
          <cell r="AI136">
            <v>12080</v>
          </cell>
          <cell r="AJ136">
            <v>12080</v>
          </cell>
          <cell r="AK136">
            <v>22080</v>
          </cell>
          <cell r="AL136">
            <v>22000</v>
          </cell>
          <cell r="AM136">
            <v>12448</v>
          </cell>
          <cell r="AN136" t="str">
            <v>AJUSTES - OHCH PERU (NO USAR) 80003</v>
          </cell>
        </row>
        <row r="137">
          <cell r="A137">
            <v>17300</v>
          </cell>
          <cell r="B137" t="str">
            <v>NIVEL3</v>
          </cell>
          <cell r="C137" t="str">
            <v>IMPUESTOS FUERA DE CALCULO AUTOMATICO</v>
          </cell>
          <cell r="AD137">
            <v>10000</v>
          </cell>
          <cell r="AE137">
            <v>12001</v>
          </cell>
          <cell r="AF137">
            <v>12080</v>
          </cell>
          <cell r="AG137">
            <v>12080</v>
          </cell>
          <cell r="AH137">
            <v>12080</v>
          </cell>
          <cell r="AI137">
            <v>12080</v>
          </cell>
          <cell r="AJ137">
            <v>12080</v>
          </cell>
          <cell r="AK137">
            <v>22080</v>
          </cell>
          <cell r="AL137">
            <v>22000</v>
          </cell>
          <cell r="AM137">
            <v>12089</v>
          </cell>
          <cell r="AN137" t="str">
            <v>AJUSTES - COMERCIAL PERU</v>
          </cell>
        </row>
        <row r="138">
          <cell r="A138">
            <v>17500</v>
          </cell>
          <cell r="B138" t="str">
            <v>NIVEL3</v>
          </cell>
          <cell r="C138" t="str">
            <v>ENTIDADES EN ESPAÑA</v>
          </cell>
          <cell r="AD138">
            <v>10000</v>
          </cell>
          <cell r="AE138">
            <v>12001</v>
          </cell>
          <cell r="AF138">
            <v>12080</v>
          </cell>
          <cell r="AG138">
            <v>12080</v>
          </cell>
          <cell r="AH138">
            <v>12080</v>
          </cell>
          <cell r="AI138">
            <v>12080</v>
          </cell>
          <cell r="AJ138">
            <v>12080</v>
          </cell>
          <cell r="AK138">
            <v>22080</v>
          </cell>
          <cell r="AL138">
            <v>22000</v>
          </cell>
          <cell r="AM138">
            <v>12088</v>
          </cell>
          <cell r="AN138" t="str">
            <v>MOROSOS PANAMERICAN</v>
          </cell>
        </row>
        <row r="139">
          <cell r="A139">
            <v>17600</v>
          </cell>
          <cell r="B139" t="str">
            <v>NIVEL3</v>
          </cell>
          <cell r="C139" t="str">
            <v>RESTO SOCIEDADES EN EL EXTRANJERO</v>
          </cell>
          <cell r="AD139">
            <v>10000</v>
          </cell>
          <cell r="AE139">
            <v>12001</v>
          </cell>
          <cell r="AF139">
            <v>12080</v>
          </cell>
          <cell r="AG139">
            <v>12080</v>
          </cell>
          <cell r="AH139">
            <v>12080</v>
          </cell>
          <cell r="AI139">
            <v>12080</v>
          </cell>
          <cell r="AJ139">
            <v>12080</v>
          </cell>
          <cell r="AK139">
            <v>22080</v>
          </cell>
          <cell r="AL139">
            <v>22000</v>
          </cell>
          <cell r="AM139">
            <v>12087</v>
          </cell>
          <cell r="AN139" t="str">
            <v>MOROSOS - PERU (SIN PANAMERICAN BANK)</v>
          </cell>
        </row>
        <row r="140">
          <cell r="A140">
            <v>17620</v>
          </cell>
          <cell r="B140" t="str">
            <v>NIVEL4</v>
          </cell>
          <cell r="C140" t="str">
            <v>EMISIONES</v>
          </cell>
          <cell r="AD140">
            <v>10000</v>
          </cell>
          <cell r="AE140">
            <v>12001</v>
          </cell>
          <cell r="AF140">
            <v>12110</v>
          </cell>
          <cell r="AG140">
            <v>12110</v>
          </cell>
          <cell r="AH140">
            <v>12110</v>
          </cell>
          <cell r="AI140">
            <v>12110</v>
          </cell>
          <cell r="AJ140">
            <v>12110</v>
          </cell>
          <cell r="AK140">
            <v>22110</v>
          </cell>
          <cell r="AL140">
            <v>22000</v>
          </cell>
          <cell r="AM140">
            <v>51119</v>
          </cell>
          <cell r="AN140" t="str">
            <v>VENEZUELA - PART/G.FINANCIERA RESTO</v>
          </cell>
        </row>
        <row r="141">
          <cell r="A141">
            <v>17630</v>
          </cell>
          <cell r="B141" t="str">
            <v>NIVEL4</v>
          </cell>
          <cell r="C141" t="str">
            <v>TITULIZACIONES</v>
          </cell>
          <cell r="AD141">
            <v>10000</v>
          </cell>
          <cell r="AE141">
            <v>12001</v>
          </cell>
          <cell r="AF141">
            <v>12110</v>
          </cell>
          <cell r="AG141">
            <v>12110</v>
          </cell>
          <cell r="AH141">
            <v>12110</v>
          </cell>
          <cell r="AI141">
            <v>12110</v>
          </cell>
          <cell r="AJ141">
            <v>12110</v>
          </cell>
          <cell r="AK141">
            <v>22110</v>
          </cell>
          <cell r="AL141">
            <v>22000</v>
          </cell>
          <cell r="AM141">
            <v>51118</v>
          </cell>
          <cell r="AN141" t="str">
            <v>VENEZUELA - PART/G.FINANCIERA POOL DE FONDOS</v>
          </cell>
        </row>
        <row r="142">
          <cell r="A142">
            <v>17650</v>
          </cell>
          <cell r="B142" t="str">
            <v>NIVEL4</v>
          </cell>
          <cell r="C142" t="str">
            <v>TESORERIA CORPORATIVA</v>
          </cell>
          <cell r="AD142">
            <v>10000</v>
          </cell>
          <cell r="AE142">
            <v>12001</v>
          </cell>
          <cell r="AF142">
            <v>12110</v>
          </cell>
          <cell r="AG142">
            <v>12110</v>
          </cell>
          <cell r="AH142">
            <v>12110</v>
          </cell>
          <cell r="AI142">
            <v>12110</v>
          </cell>
          <cell r="AJ142">
            <v>12110</v>
          </cell>
          <cell r="AK142">
            <v>22110</v>
          </cell>
          <cell r="AL142">
            <v>22000</v>
          </cell>
          <cell r="AM142">
            <v>51117</v>
          </cell>
          <cell r="AN142" t="str">
            <v>VENEZUELA - PART/G.FINANCIERA CARTERAS ALCO</v>
          </cell>
        </row>
        <row r="143">
          <cell r="A143">
            <v>17810</v>
          </cell>
          <cell r="B143" t="str">
            <v>NIVEL3</v>
          </cell>
          <cell r="C143" t="str">
            <v>GRUPO INDUSTRIAL</v>
          </cell>
          <cell r="AD143">
            <v>10000</v>
          </cell>
          <cell r="AE143">
            <v>12001</v>
          </cell>
          <cell r="AF143">
            <v>12110</v>
          </cell>
          <cell r="AG143">
            <v>12110</v>
          </cell>
          <cell r="AH143">
            <v>12110</v>
          </cell>
          <cell r="AI143">
            <v>12110</v>
          </cell>
          <cell r="AJ143">
            <v>12110</v>
          </cell>
          <cell r="AK143">
            <v>22110</v>
          </cell>
          <cell r="AL143">
            <v>22000</v>
          </cell>
          <cell r="AM143">
            <v>51116</v>
          </cell>
          <cell r="AN143" t="str">
            <v>VENEZUELA - BANCA PRIVADA INT.</v>
          </cell>
        </row>
        <row r="144">
          <cell r="A144">
            <v>17820</v>
          </cell>
          <cell r="B144" t="str">
            <v>NIVEL3</v>
          </cell>
          <cell r="C144" t="str">
            <v>ALIANZAS</v>
          </cell>
          <cell r="AD144">
            <v>10000</v>
          </cell>
          <cell r="AE144">
            <v>12001</v>
          </cell>
          <cell r="AF144">
            <v>12110</v>
          </cell>
          <cell r="AG144">
            <v>12110</v>
          </cell>
          <cell r="AH144">
            <v>12110</v>
          </cell>
          <cell r="AI144">
            <v>12110</v>
          </cell>
          <cell r="AJ144">
            <v>12110</v>
          </cell>
          <cell r="AK144">
            <v>22110</v>
          </cell>
          <cell r="AL144">
            <v>22000</v>
          </cell>
          <cell r="AM144">
            <v>51115</v>
          </cell>
          <cell r="AN144" t="str">
            <v>VENEZUELA - GESTION DE ACTIVOS SEGUROS</v>
          </cell>
        </row>
        <row r="145">
          <cell r="A145">
            <v>17830</v>
          </cell>
          <cell r="B145" t="str">
            <v>NIVEL3</v>
          </cell>
          <cell r="C145" t="str">
            <v>GESTION DE INVERSIONES</v>
          </cell>
          <cell r="AD145">
            <v>10000</v>
          </cell>
          <cell r="AE145">
            <v>12001</v>
          </cell>
          <cell r="AF145">
            <v>12110</v>
          </cell>
          <cell r="AG145">
            <v>12110</v>
          </cell>
          <cell r="AH145">
            <v>12110</v>
          </cell>
          <cell r="AI145">
            <v>12110</v>
          </cell>
          <cell r="AJ145">
            <v>12110</v>
          </cell>
          <cell r="AK145">
            <v>22110</v>
          </cell>
          <cell r="AL145">
            <v>22000</v>
          </cell>
          <cell r="AM145">
            <v>51114</v>
          </cell>
          <cell r="AN145" t="str">
            <v>VENEZUELA - FONDOS DE PENSIONES</v>
          </cell>
        </row>
        <row r="146">
          <cell r="A146">
            <v>18000</v>
          </cell>
          <cell r="B146" t="str">
            <v>NIVEL1</v>
          </cell>
          <cell r="C146" t="str">
            <v>ELIMINACION INTERGRUPO</v>
          </cell>
          <cell r="AD146">
            <v>10000</v>
          </cell>
          <cell r="AE146">
            <v>12001</v>
          </cell>
          <cell r="AF146">
            <v>12110</v>
          </cell>
          <cell r="AG146">
            <v>12110</v>
          </cell>
          <cell r="AH146">
            <v>12110</v>
          </cell>
          <cell r="AI146">
            <v>12110</v>
          </cell>
          <cell r="AJ146">
            <v>12110</v>
          </cell>
          <cell r="AK146">
            <v>22110</v>
          </cell>
          <cell r="AL146">
            <v>22000</v>
          </cell>
          <cell r="AM146">
            <v>51113</v>
          </cell>
          <cell r="AN146" t="str">
            <v>VENEZUELA - FONDOS DE INVERSION</v>
          </cell>
        </row>
        <row r="147">
          <cell r="A147">
            <v>21000</v>
          </cell>
          <cell r="B147" t="str">
            <v>NIVEL3</v>
          </cell>
          <cell r="C147" t="str">
            <v>PROYECTOS EN LIQUIDACION - PATAGON AMERICA</v>
          </cell>
          <cell r="AD147">
            <v>10000</v>
          </cell>
          <cell r="AE147">
            <v>12001</v>
          </cell>
          <cell r="AF147">
            <v>12110</v>
          </cell>
          <cell r="AG147">
            <v>12110</v>
          </cell>
          <cell r="AH147">
            <v>12110</v>
          </cell>
          <cell r="AI147">
            <v>12110</v>
          </cell>
          <cell r="AJ147">
            <v>12110</v>
          </cell>
          <cell r="AK147">
            <v>22110</v>
          </cell>
          <cell r="AL147">
            <v>22000</v>
          </cell>
          <cell r="AM147">
            <v>51112</v>
          </cell>
          <cell r="AN147" t="str">
            <v>VENEZUELA - TESORERIA CART. DIR.</v>
          </cell>
        </row>
        <row r="148">
          <cell r="A148">
            <v>21001</v>
          </cell>
          <cell r="B148" t="str">
            <v>NIVEL3</v>
          </cell>
          <cell r="C148" t="str">
            <v>PATAGON - ESPAÑA</v>
          </cell>
          <cell r="AD148">
            <v>10000</v>
          </cell>
          <cell r="AE148">
            <v>12001</v>
          </cell>
          <cell r="AF148">
            <v>12110</v>
          </cell>
          <cell r="AG148">
            <v>12110</v>
          </cell>
          <cell r="AH148">
            <v>12110</v>
          </cell>
          <cell r="AI148">
            <v>12110</v>
          </cell>
          <cell r="AJ148">
            <v>12110</v>
          </cell>
          <cell r="AK148">
            <v>22110</v>
          </cell>
          <cell r="AL148">
            <v>22000</v>
          </cell>
          <cell r="AM148">
            <v>51111</v>
          </cell>
          <cell r="AN148" t="str">
            <v>VENEZUELA - TESORERIA TRADING</v>
          </cell>
        </row>
        <row r="149">
          <cell r="A149">
            <v>21002</v>
          </cell>
          <cell r="B149" t="str">
            <v>NIVEL2</v>
          </cell>
          <cell r="C149" t="str">
            <v>DIREKT - ALEMANIA</v>
          </cell>
          <cell r="AD149">
            <v>10000</v>
          </cell>
          <cell r="AE149">
            <v>12001</v>
          </cell>
          <cell r="AF149">
            <v>12110</v>
          </cell>
          <cell r="AG149">
            <v>12110</v>
          </cell>
          <cell r="AH149">
            <v>12110</v>
          </cell>
          <cell r="AI149">
            <v>12110</v>
          </cell>
          <cell r="AJ149">
            <v>12110</v>
          </cell>
          <cell r="AK149">
            <v>22110</v>
          </cell>
          <cell r="AL149">
            <v>22000</v>
          </cell>
          <cell r="AM149">
            <v>51110</v>
          </cell>
          <cell r="AN149" t="str">
            <v>VENEZUELA - TESORERIA CLIENTES</v>
          </cell>
        </row>
        <row r="150">
          <cell r="A150">
            <v>21003</v>
          </cell>
          <cell r="B150" t="str">
            <v>NIVEL4</v>
          </cell>
          <cell r="C150" t="str">
            <v>PATAGON - AMERICA</v>
          </cell>
          <cell r="AD150">
            <v>10000</v>
          </cell>
          <cell r="AE150">
            <v>12001</v>
          </cell>
          <cell r="AF150">
            <v>12110</v>
          </cell>
          <cell r="AG150">
            <v>12110</v>
          </cell>
          <cell r="AH150">
            <v>12110</v>
          </cell>
          <cell r="AI150">
            <v>12110</v>
          </cell>
          <cell r="AJ150">
            <v>12110</v>
          </cell>
          <cell r="AK150">
            <v>22110</v>
          </cell>
          <cell r="AL150">
            <v>22000</v>
          </cell>
          <cell r="AM150">
            <v>51109</v>
          </cell>
          <cell r="AN150" t="str">
            <v>VENEZUELA - BCA. INVERSION EMPRESAS</v>
          </cell>
        </row>
        <row r="151">
          <cell r="A151">
            <v>21004</v>
          </cell>
          <cell r="B151" t="str">
            <v>NIVEL4</v>
          </cell>
          <cell r="C151" t="str">
            <v>PATAGON - U.S.A.</v>
          </cell>
          <cell r="AD151">
            <v>10000</v>
          </cell>
          <cell r="AE151">
            <v>12001</v>
          </cell>
          <cell r="AF151">
            <v>12110</v>
          </cell>
          <cell r="AG151">
            <v>12110</v>
          </cell>
          <cell r="AH151">
            <v>12110</v>
          </cell>
          <cell r="AI151">
            <v>12110</v>
          </cell>
          <cell r="AJ151">
            <v>12110</v>
          </cell>
          <cell r="AK151">
            <v>22110</v>
          </cell>
          <cell r="AL151">
            <v>22000</v>
          </cell>
          <cell r="AM151">
            <v>51108</v>
          </cell>
          <cell r="AN151" t="str">
            <v>VENEZUELA - BCA. INVERSION PYMES</v>
          </cell>
        </row>
        <row r="152">
          <cell r="A152">
            <v>21006</v>
          </cell>
          <cell r="B152" t="str">
            <v>NIVEL4</v>
          </cell>
          <cell r="C152" t="str">
            <v>PATAGON - SOPORTE OPERATIVO</v>
          </cell>
          <cell r="AD152">
            <v>10000</v>
          </cell>
          <cell r="AE152">
            <v>12001</v>
          </cell>
          <cell r="AF152">
            <v>12110</v>
          </cell>
          <cell r="AG152">
            <v>12110</v>
          </cell>
          <cell r="AH152">
            <v>12110</v>
          </cell>
          <cell r="AI152">
            <v>12110</v>
          </cell>
          <cell r="AJ152">
            <v>12110</v>
          </cell>
          <cell r="AK152">
            <v>22110</v>
          </cell>
          <cell r="AL152">
            <v>22000</v>
          </cell>
          <cell r="AM152">
            <v>51107</v>
          </cell>
          <cell r="AN152" t="str">
            <v>VENEZUELA - BCA. INVERSION INDIVIDUOS</v>
          </cell>
        </row>
        <row r="153">
          <cell r="A153">
            <v>22000</v>
          </cell>
          <cell r="B153" t="str">
            <v>NIVEL8</v>
          </cell>
          <cell r="C153" t="str">
            <v>LATINOAMERICA - PROFORMA</v>
          </cell>
          <cell r="AD153">
            <v>10000</v>
          </cell>
          <cell r="AE153">
            <v>12001</v>
          </cell>
          <cell r="AF153">
            <v>12110</v>
          </cell>
          <cell r="AG153">
            <v>12110</v>
          </cell>
          <cell r="AH153">
            <v>12110</v>
          </cell>
          <cell r="AI153">
            <v>12110</v>
          </cell>
          <cell r="AJ153">
            <v>12110</v>
          </cell>
          <cell r="AK153">
            <v>22110</v>
          </cell>
          <cell r="AL153">
            <v>22000</v>
          </cell>
          <cell r="AM153">
            <v>51106</v>
          </cell>
          <cell r="AN153" t="str">
            <v>VENEZUELA - BANCA CORPORATIVA</v>
          </cell>
        </row>
        <row r="154">
          <cell r="A154">
            <v>22010</v>
          </cell>
          <cell r="B154" t="str">
            <v>NIVEL7</v>
          </cell>
          <cell r="C154" t="str">
            <v>LATINOAMERICA PROFORMA - CHILE</v>
          </cell>
          <cell r="AD154">
            <v>10000</v>
          </cell>
          <cell r="AE154">
            <v>12001</v>
          </cell>
          <cell r="AF154">
            <v>12110</v>
          </cell>
          <cell r="AG154">
            <v>12110</v>
          </cell>
          <cell r="AH154">
            <v>12110</v>
          </cell>
          <cell r="AI154">
            <v>12110</v>
          </cell>
          <cell r="AJ154">
            <v>12110</v>
          </cell>
          <cell r="AK154">
            <v>22110</v>
          </cell>
          <cell r="AL154">
            <v>22000</v>
          </cell>
          <cell r="AM154">
            <v>51105</v>
          </cell>
          <cell r="AN154" t="str">
            <v>VENEZUELA - B. COMERCIAL EMPRESAS</v>
          </cell>
        </row>
        <row r="155">
          <cell r="A155">
            <v>22020</v>
          </cell>
          <cell r="B155" t="str">
            <v>NIVEL7</v>
          </cell>
          <cell r="C155" t="str">
            <v>LATINOAMERICA PROFORMA - URUGUAY</v>
          </cell>
          <cell r="AD155">
            <v>10000</v>
          </cell>
          <cell r="AE155">
            <v>12001</v>
          </cell>
          <cell r="AF155">
            <v>12110</v>
          </cell>
          <cell r="AG155">
            <v>12110</v>
          </cell>
          <cell r="AH155">
            <v>12110</v>
          </cell>
          <cell r="AI155">
            <v>12110</v>
          </cell>
          <cell r="AJ155">
            <v>12110</v>
          </cell>
          <cell r="AK155">
            <v>22110</v>
          </cell>
          <cell r="AL155">
            <v>22000</v>
          </cell>
          <cell r="AM155">
            <v>51104</v>
          </cell>
          <cell r="AN155" t="str">
            <v>VENEZUELA - B. COMERCIAL PYMES</v>
          </cell>
        </row>
        <row r="156">
          <cell r="A156">
            <v>22030</v>
          </cell>
          <cell r="B156" t="str">
            <v>NIVEL7</v>
          </cell>
          <cell r="C156" t="str">
            <v>LATINOAMERICA PROFORMA - PUERTO RICO</v>
          </cell>
          <cell r="AD156">
            <v>10000</v>
          </cell>
          <cell r="AE156">
            <v>12001</v>
          </cell>
          <cell r="AF156">
            <v>12110</v>
          </cell>
          <cell r="AG156">
            <v>12110</v>
          </cell>
          <cell r="AH156">
            <v>12110</v>
          </cell>
          <cell r="AI156">
            <v>12110</v>
          </cell>
          <cell r="AJ156">
            <v>12110</v>
          </cell>
          <cell r="AK156">
            <v>22110</v>
          </cell>
          <cell r="AL156">
            <v>22000</v>
          </cell>
          <cell r="AM156">
            <v>51103</v>
          </cell>
          <cell r="AN156" t="str">
            <v>VENEZUELA - B. COMERCIAL INDIVIDUOS</v>
          </cell>
        </row>
        <row r="157">
          <cell r="A157">
            <v>22080</v>
          </cell>
          <cell r="B157" t="str">
            <v>NIVEL7</v>
          </cell>
          <cell r="C157" t="str">
            <v>LATINOAMERICA PROFORMA - PERU</v>
          </cell>
          <cell r="AD157">
            <v>10000</v>
          </cell>
          <cell r="AE157">
            <v>12001</v>
          </cell>
          <cell r="AF157">
            <v>12110</v>
          </cell>
          <cell r="AG157">
            <v>12110</v>
          </cell>
          <cell r="AH157">
            <v>12110</v>
          </cell>
          <cell r="AI157">
            <v>12110</v>
          </cell>
          <cell r="AJ157">
            <v>12110</v>
          </cell>
          <cell r="AK157">
            <v>22110</v>
          </cell>
          <cell r="AL157">
            <v>22000</v>
          </cell>
          <cell r="AM157">
            <v>51102</v>
          </cell>
          <cell r="AN157" t="str">
            <v>VENEZUELA - INSTITUCIOINAL PRIVADO</v>
          </cell>
        </row>
        <row r="158">
          <cell r="A158">
            <v>22110</v>
          </cell>
          <cell r="B158" t="str">
            <v>NIVEL7</v>
          </cell>
          <cell r="C158" t="str">
            <v>LATINOAMERICA PROFORMA - VENEZUELA</v>
          </cell>
          <cell r="AD158">
            <v>10000</v>
          </cell>
          <cell r="AE158">
            <v>12001</v>
          </cell>
          <cell r="AF158">
            <v>12110</v>
          </cell>
          <cell r="AG158">
            <v>12110</v>
          </cell>
          <cell r="AH158">
            <v>12110</v>
          </cell>
          <cell r="AI158">
            <v>12110</v>
          </cell>
          <cell r="AJ158">
            <v>12110</v>
          </cell>
          <cell r="AK158">
            <v>22110</v>
          </cell>
          <cell r="AL158">
            <v>22000</v>
          </cell>
          <cell r="AM158">
            <v>51101</v>
          </cell>
          <cell r="AN158" t="str">
            <v>VENEZUELA - INSTITUCIOINAL PUBLICO</v>
          </cell>
        </row>
        <row r="159">
          <cell r="A159">
            <v>22130</v>
          </cell>
          <cell r="B159" t="str">
            <v>NIVEL7</v>
          </cell>
          <cell r="C159" t="str">
            <v>LATINOAMERICA PROFORMA - MEJICO</v>
          </cell>
          <cell r="AD159">
            <v>10000</v>
          </cell>
          <cell r="AE159">
            <v>12001</v>
          </cell>
          <cell r="AF159">
            <v>12110</v>
          </cell>
          <cell r="AG159">
            <v>12110</v>
          </cell>
          <cell r="AH159">
            <v>12110</v>
          </cell>
          <cell r="AI159">
            <v>12110</v>
          </cell>
          <cell r="AJ159">
            <v>12110</v>
          </cell>
          <cell r="AK159">
            <v>22110</v>
          </cell>
          <cell r="AL159">
            <v>22000</v>
          </cell>
          <cell r="AM159">
            <v>12119</v>
          </cell>
          <cell r="AN159" t="str">
            <v>AJUSTES - COMERCIAL VENEZUELA (VEB)</v>
          </cell>
        </row>
        <row r="160">
          <cell r="A160">
            <v>22140</v>
          </cell>
          <cell r="B160" t="str">
            <v>NIVEL7</v>
          </cell>
          <cell r="C160" t="str">
            <v>LATINOAMERICA PROFORMA - COLOMBIA</v>
          </cell>
          <cell r="AD160">
            <v>10000</v>
          </cell>
          <cell r="AE160">
            <v>12001</v>
          </cell>
          <cell r="AF160">
            <v>12110</v>
          </cell>
          <cell r="AG160">
            <v>12110</v>
          </cell>
          <cell r="AH160">
            <v>12110</v>
          </cell>
          <cell r="AI160">
            <v>12110</v>
          </cell>
          <cell r="AJ160">
            <v>12110</v>
          </cell>
          <cell r="AK160">
            <v>22110</v>
          </cell>
          <cell r="AL160">
            <v>22000</v>
          </cell>
          <cell r="AM160">
            <v>12118</v>
          </cell>
          <cell r="AN160" t="str">
            <v>MOROSOS BANCO VENEZUELA</v>
          </cell>
        </row>
        <row r="161">
          <cell r="A161">
            <v>22150</v>
          </cell>
          <cell r="B161" t="str">
            <v>NIVEL7</v>
          </cell>
          <cell r="C161" t="str">
            <v>LATINOAMERICA PROFORMA - ARGENTINA</v>
          </cell>
          <cell r="AD161">
            <v>10000</v>
          </cell>
          <cell r="AE161">
            <v>12001</v>
          </cell>
          <cell r="AF161">
            <v>12110</v>
          </cell>
          <cell r="AG161">
            <v>12110</v>
          </cell>
          <cell r="AH161">
            <v>12110</v>
          </cell>
          <cell r="AI161">
            <v>12110</v>
          </cell>
          <cell r="AJ161">
            <v>12110</v>
          </cell>
          <cell r="AK161">
            <v>22110</v>
          </cell>
          <cell r="AL161">
            <v>22000</v>
          </cell>
          <cell r="AM161">
            <v>12117</v>
          </cell>
          <cell r="AN161" t="str">
            <v>AJUSTES - COMERCIAL VENEZUELA CARACAS</v>
          </cell>
        </row>
        <row r="162">
          <cell r="A162">
            <v>22160</v>
          </cell>
          <cell r="B162" t="str">
            <v>NIVEL7</v>
          </cell>
          <cell r="C162" t="str">
            <v>LATINOAMERICA PROFORMA - BRASIL</v>
          </cell>
          <cell r="AD162">
            <v>10000</v>
          </cell>
          <cell r="AE162">
            <v>12001</v>
          </cell>
          <cell r="AF162">
            <v>12130</v>
          </cell>
          <cell r="AG162">
            <v>12130</v>
          </cell>
          <cell r="AH162">
            <v>12130</v>
          </cell>
          <cell r="AI162">
            <v>12130</v>
          </cell>
          <cell r="AJ162">
            <v>12130</v>
          </cell>
          <cell r="AK162">
            <v>22130</v>
          </cell>
          <cell r="AL162">
            <v>22000</v>
          </cell>
          <cell r="AM162">
            <v>51319</v>
          </cell>
          <cell r="AN162" t="str">
            <v>MEJICO - PART/G.FINANCIERA RESTO</v>
          </cell>
        </row>
        <row r="163">
          <cell r="A163">
            <v>22200</v>
          </cell>
          <cell r="B163" t="str">
            <v>NIVEL7</v>
          </cell>
          <cell r="C163" t="str">
            <v>LATINOAMERICA PROFORMA - RESTO</v>
          </cell>
          <cell r="AD163">
            <v>10000</v>
          </cell>
          <cell r="AE163">
            <v>12001</v>
          </cell>
          <cell r="AF163">
            <v>12130</v>
          </cell>
          <cell r="AG163">
            <v>12130</v>
          </cell>
          <cell r="AH163">
            <v>12130</v>
          </cell>
          <cell r="AI163">
            <v>12130</v>
          </cell>
          <cell r="AJ163">
            <v>12130</v>
          </cell>
          <cell r="AK163">
            <v>22130</v>
          </cell>
          <cell r="AL163">
            <v>22000</v>
          </cell>
          <cell r="AM163">
            <v>51318</v>
          </cell>
          <cell r="AN163" t="str">
            <v>MEJICO - PART/G.FINANCIERA POOL DE FONDOS</v>
          </cell>
        </row>
        <row r="164">
          <cell r="A164">
            <v>22350</v>
          </cell>
          <cell r="B164" t="str">
            <v>NIVEL7</v>
          </cell>
          <cell r="C164" t="str">
            <v>LATINOAMERICA PROFORMA - BOLIVIA</v>
          </cell>
          <cell r="AD164">
            <v>10000</v>
          </cell>
          <cell r="AE164">
            <v>12001</v>
          </cell>
          <cell r="AF164">
            <v>12130</v>
          </cell>
          <cell r="AG164">
            <v>12130</v>
          </cell>
          <cell r="AH164">
            <v>12130</v>
          </cell>
          <cell r="AI164">
            <v>12130</v>
          </cell>
          <cell r="AJ164">
            <v>12130</v>
          </cell>
          <cell r="AK164">
            <v>22130</v>
          </cell>
          <cell r="AL164">
            <v>22000</v>
          </cell>
          <cell r="AM164">
            <v>51317</v>
          </cell>
          <cell r="AN164" t="str">
            <v>MEJICO - PART/G.FINANCIERA CARTERAS ALCO</v>
          </cell>
        </row>
        <row r="165">
          <cell r="A165">
            <v>22360</v>
          </cell>
          <cell r="B165" t="str">
            <v>NIVEL7</v>
          </cell>
          <cell r="C165" t="str">
            <v>LATINOAMERICA PROFORMA - PANAMA</v>
          </cell>
          <cell r="AD165">
            <v>10000</v>
          </cell>
          <cell r="AE165">
            <v>12001</v>
          </cell>
          <cell r="AF165">
            <v>12130</v>
          </cell>
          <cell r="AG165">
            <v>12130</v>
          </cell>
          <cell r="AH165">
            <v>12130</v>
          </cell>
          <cell r="AI165">
            <v>12130</v>
          </cell>
          <cell r="AJ165">
            <v>12130</v>
          </cell>
          <cell r="AK165">
            <v>22130</v>
          </cell>
          <cell r="AL165">
            <v>22000</v>
          </cell>
          <cell r="AM165">
            <v>51316</v>
          </cell>
          <cell r="AN165" t="str">
            <v>MEJICO - BANCA PRIVADA INT.</v>
          </cell>
        </row>
        <row r="166">
          <cell r="A166">
            <v>22420</v>
          </cell>
          <cell r="B166" t="str">
            <v>NIVEL7</v>
          </cell>
          <cell r="C166" t="str">
            <v>LATINOAMERICA PROFORMA - PARAGUAY</v>
          </cell>
          <cell r="AD166">
            <v>10000</v>
          </cell>
          <cell r="AE166">
            <v>12001</v>
          </cell>
          <cell r="AF166">
            <v>12130</v>
          </cell>
          <cell r="AG166">
            <v>12130</v>
          </cell>
          <cell r="AH166">
            <v>12130</v>
          </cell>
          <cell r="AI166">
            <v>12130</v>
          </cell>
          <cell r="AJ166">
            <v>12130</v>
          </cell>
          <cell r="AK166">
            <v>22130</v>
          </cell>
          <cell r="AL166">
            <v>22000</v>
          </cell>
          <cell r="AM166">
            <v>51315</v>
          </cell>
          <cell r="AN166" t="str">
            <v>MEJICO - GESTION DE ACTIVOS SEGUROS</v>
          </cell>
        </row>
        <row r="167">
          <cell r="A167">
            <v>25000</v>
          </cell>
          <cell r="B167" t="str">
            <v>NIVEL3</v>
          </cell>
          <cell r="C167" t="str">
            <v>E - BUSINESS ESPAÑA</v>
          </cell>
          <cell r="AD167">
            <v>10000</v>
          </cell>
          <cell r="AE167">
            <v>12001</v>
          </cell>
          <cell r="AF167">
            <v>12130</v>
          </cell>
          <cell r="AG167">
            <v>12130</v>
          </cell>
          <cell r="AH167">
            <v>12130</v>
          </cell>
          <cell r="AI167">
            <v>12130</v>
          </cell>
          <cell r="AJ167">
            <v>12130</v>
          </cell>
          <cell r="AK167">
            <v>22130</v>
          </cell>
          <cell r="AL167">
            <v>22000</v>
          </cell>
          <cell r="AM167">
            <v>51314</v>
          </cell>
          <cell r="AN167" t="str">
            <v>MEJICO - FONDOS DE PENSIONES</v>
          </cell>
        </row>
        <row r="168">
          <cell r="A168">
            <v>26000</v>
          </cell>
          <cell r="B168" t="str">
            <v>NIVEL3</v>
          </cell>
          <cell r="C168" t="str">
            <v>E - BUSINESS U.S.A.</v>
          </cell>
          <cell r="AD168">
            <v>10000</v>
          </cell>
          <cell r="AE168">
            <v>12001</v>
          </cell>
          <cell r="AF168">
            <v>12130</v>
          </cell>
          <cell r="AG168">
            <v>12130</v>
          </cell>
          <cell r="AH168">
            <v>12130</v>
          </cell>
          <cell r="AI168">
            <v>12130</v>
          </cell>
          <cell r="AJ168">
            <v>12130</v>
          </cell>
          <cell r="AK168">
            <v>22130</v>
          </cell>
          <cell r="AL168">
            <v>22000</v>
          </cell>
          <cell r="AM168">
            <v>51313</v>
          </cell>
          <cell r="AN168" t="str">
            <v>MEJICO - FONDOS DE INVERSION</v>
          </cell>
        </row>
        <row r="169">
          <cell r="A169">
            <v>27000</v>
          </cell>
          <cell r="B169" t="str">
            <v>NIVEL3</v>
          </cell>
          <cell r="C169" t="str">
            <v>UNIVERSIA</v>
          </cell>
          <cell r="AD169">
            <v>10000</v>
          </cell>
          <cell r="AE169">
            <v>12001</v>
          </cell>
          <cell r="AF169">
            <v>12130</v>
          </cell>
          <cell r="AG169">
            <v>12130</v>
          </cell>
          <cell r="AH169">
            <v>12130</v>
          </cell>
          <cell r="AI169">
            <v>12130</v>
          </cell>
          <cell r="AJ169">
            <v>12130</v>
          </cell>
          <cell r="AK169">
            <v>22130</v>
          </cell>
          <cell r="AL169">
            <v>22000</v>
          </cell>
          <cell r="AM169">
            <v>51312</v>
          </cell>
          <cell r="AN169" t="str">
            <v>MEJICO - TESORERIA CART. DIR.</v>
          </cell>
        </row>
        <row r="170">
          <cell r="A170">
            <v>28000</v>
          </cell>
          <cell r="B170" t="str">
            <v>NIVEL3</v>
          </cell>
          <cell r="C170" t="str">
            <v>B2B</v>
          </cell>
          <cell r="AD170">
            <v>10000</v>
          </cell>
          <cell r="AE170">
            <v>12001</v>
          </cell>
          <cell r="AF170">
            <v>12130</v>
          </cell>
          <cell r="AG170">
            <v>12130</v>
          </cell>
          <cell r="AH170">
            <v>12130</v>
          </cell>
          <cell r="AI170">
            <v>12130</v>
          </cell>
          <cell r="AJ170">
            <v>12130</v>
          </cell>
          <cell r="AK170">
            <v>22130</v>
          </cell>
          <cell r="AL170">
            <v>22000</v>
          </cell>
          <cell r="AM170">
            <v>51311</v>
          </cell>
          <cell r="AN170" t="str">
            <v>MEJICO - TESORERIA TRADING</v>
          </cell>
        </row>
        <row r="171">
          <cell r="A171">
            <v>29000</v>
          </cell>
          <cell r="B171" t="str">
            <v>NIVEL4</v>
          </cell>
          <cell r="C171" t="str">
            <v>BPI - AMERICA</v>
          </cell>
          <cell r="AD171">
            <v>10000</v>
          </cell>
          <cell r="AE171">
            <v>12001</v>
          </cell>
          <cell r="AF171">
            <v>12130</v>
          </cell>
          <cell r="AG171">
            <v>12130</v>
          </cell>
          <cell r="AH171">
            <v>12130</v>
          </cell>
          <cell r="AI171">
            <v>12130</v>
          </cell>
          <cell r="AJ171">
            <v>12130</v>
          </cell>
          <cell r="AK171">
            <v>22130</v>
          </cell>
          <cell r="AL171">
            <v>22000</v>
          </cell>
          <cell r="AM171">
            <v>51310</v>
          </cell>
          <cell r="AN171" t="str">
            <v>MEJICO - TESORERIA CLIENTES</v>
          </cell>
        </row>
        <row r="172">
          <cell r="A172">
            <v>29010</v>
          </cell>
          <cell r="B172" t="str">
            <v>NIVEL5</v>
          </cell>
          <cell r="C172" t="str">
            <v>BPI - CHILE</v>
          </cell>
          <cell r="AD172">
            <v>10000</v>
          </cell>
          <cell r="AE172">
            <v>12001</v>
          </cell>
          <cell r="AF172">
            <v>12130</v>
          </cell>
          <cell r="AG172">
            <v>12130</v>
          </cell>
          <cell r="AH172">
            <v>12130</v>
          </cell>
          <cell r="AI172">
            <v>12130</v>
          </cell>
          <cell r="AJ172">
            <v>12130</v>
          </cell>
          <cell r="AK172">
            <v>22130</v>
          </cell>
          <cell r="AL172">
            <v>22000</v>
          </cell>
          <cell r="AM172">
            <v>51309</v>
          </cell>
          <cell r="AN172" t="str">
            <v>MEJICO - BCA. INVERSION EMPRESAS</v>
          </cell>
        </row>
        <row r="173">
          <cell r="A173">
            <v>29020</v>
          </cell>
          <cell r="B173" t="str">
            <v>NIVEL5</v>
          </cell>
          <cell r="C173" t="str">
            <v>BPI - URUGUAY</v>
          </cell>
          <cell r="AD173">
            <v>10000</v>
          </cell>
          <cell r="AE173">
            <v>12001</v>
          </cell>
          <cell r="AF173">
            <v>12130</v>
          </cell>
          <cell r="AG173">
            <v>12130</v>
          </cell>
          <cell r="AH173">
            <v>12130</v>
          </cell>
          <cell r="AI173">
            <v>12130</v>
          </cell>
          <cell r="AJ173">
            <v>12130</v>
          </cell>
          <cell r="AK173">
            <v>22130</v>
          </cell>
          <cell r="AL173">
            <v>22000</v>
          </cell>
          <cell r="AM173">
            <v>51308</v>
          </cell>
          <cell r="AN173" t="str">
            <v>MEJICO - BCA. INVERSION PYMES</v>
          </cell>
        </row>
        <row r="174">
          <cell r="A174">
            <v>29030</v>
          </cell>
          <cell r="B174" t="str">
            <v>NIVEL5</v>
          </cell>
          <cell r="C174" t="str">
            <v>BPI - PUERTO RICO</v>
          </cell>
          <cell r="AD174">
            <v>10000</v>
          </cell>
          <cell r="AE174">
            <v>12001</v>
          </cell>
          <cell r="AF174">
            <v>12130</v>
          </cell>
          <cell r="AG174">
            <v>12130</v>
          </cell>
          <cell r="AH174">
            <v>12130</v>
          </cell>
          <cell r="AI174">
            <v>12130</v>
          </cell>
          <cell r="AJ174">
            <v>12130</v>
          </cell>
          <cell r="AK174">
            <v>22130</v>
          </cell>
          <cell r="AL174">
            <v>22000</v>
          </cell>
          <cell r="AM174">
            <v>51307</v>
          </cell>
          <cell r="AN174" t="str">
            <v>MEJICO - BCA. INVERSION INDIVIDUOS</v>
          </cell>
        </row>
        <row r="175">
          <cell r="A175">
            <v>29080</v>
          </cell>
          <cell r="B175" t="str">
            <v>NIVEL5</v>
          </cell>
          <cell r="C175" t="str">
            <v>BPI - PERU</v>
          </cell>
          <cell r="AD175">
            <v>10000</v>
          </cell>
          <cell r="AE175">
            <v>12001</v>
          </cell>
          <cell r="AF175">
            <v>12130</v>
          </cell>
          <cell r="AG175">
            <v>12130</v>
          </cell>
          <cell r="AH175">
            <v>12130</v>
          </cell>
          <cell r="AI175">
            <v>12130</v>
          </cell>
          <cell r="AJ175">
            <v>12130</v>
          </cell>
          <cell r="AK175">
            <v>22130</v>
          </cell>
          <cell r="AL175">
            <v>22000</v>
          </cell>
          <cell r="AM175">
            <v>51306</v>
          </cell>
          <cell r="AN175" t="str">
            <v>MEJICO - BANCA CORPORATIVA</v>
          </cell>
        </row>
        <row r="176">
          <cell r="A176">
            <v>29110</v>
          </cell>
          <cell r="B176" t="str">
            <v>NIVEL5</v>
          </cell>
          <cell r="C176" t="str">
            <v>BPI - VENEZUELA</v>
          </cell>
          <cell r="AD176">
            <v>10000</v>
          </cell>
          <cell r="AE176">
            <v>12001</v>
          </cell>
          <cell r="AF176">
            <v>12130</v>
          </cell>
          <cell r="AG176">
            <v>12130</v>
          </cell>
          <cell r="AH176">
            <v>12130</v>
          </cell>
          <cell r="AI176">
            <v>12130</v>
          </cell>
          <cell r="AJ176">
            <v>12130</v>
          </cell>
          <cell r="AK176">
            <v>22130</v>
          </cell>
          <cell r="AL176">
            <v>22000</v>
          </cell>
          <cell r="AM176">
            <v>51305</v>
          </cell>
          <cell r="AN176" t="str">
            <v>MEJICO - B. COMERCIAL EMPRESAS</v>
          </cell>
        </row>
        <row r="177">
          <cell r="A177">
            <v>29130</v>
          </cell>
          <cell r="B177" t="str">
            <v>NIVEL5</v>
          </cell>
          <cell r="C177" t="str">
            <v>BPI - MEJICO</v>
          </cell>
          <cell r="AD177">
            <v>10000</v>
          </cell>
          <cell r="AE177">
            <v>12001</v>
          </cell>
          <cell r="AF177">
            <v>12130</v>
          </cell>
          <cell r="AG177">
            <v>12130</v>
          </cell>
          <cell r="AH177">
            <v>12130</v>
          </cell>
          <cell r="AI177">
            <v>12130</v>
          </cell>
          <cell r="AJ177">
            <v>12130</v>
          </cell>
          <cell r="AK177">
            <v>22130</v>
          </cell>
          <cell r="AL177">
            <v>22000</v>
          </cell>
          <cell r="AM177">
            <v>51304</v>
          </cell>
          <cell r="AN177" t="str">
            <v>MEJICO - B. COMERCIAL PYMES</v>
          </cell>
        </row>
        <row r="178">
          <cell r="A178">
            <v>29140</v>
          </cell>
          <cell r="B178" t="str">
            <v>NIVEL5</v>
          </cell>
          <cell r="C178" t="str">
            <v>BPI - COLOMBIA</v>
          </cell>
          <cell r="AD178">
            <v>10000</v>
          </cell>
          <cell r="AE178">
            <v>12001</v>
          </cell>
          <cell r="AF178">
            <v>12130</v>
          </cell>
          <cell r="AG178">
            <v>12130</v>
          </cell>
          <cell r="AH178">
            <v>12130</v>
          </cell>
          <cell r="AI178">
            <v>12130</v>
          </cell>
          <cell r="AJ178">
            <v>12130</v>
          </cell>
          <cell r="AK178">
            <v>22130</v>
          </cell>
          <cell r="AL178">
            <v>22000</v>
          </cell>
          <cell r="AM178">
            <v>51303</v>
          </cell>
          <cell r="AN178" t="str">
            <v>MEJICO - B. COMERCIAL INDIVIDUOS</v>
          </cell>
        </row>
        <row r="179">
          <cell r="A179">
            <v>29150</v>
          </cell>
          <cell r="B179" t="str">
            <v>NIVEL5</v>
          </cell>
          <cell r="C179" t="str">
            <v>BPI - ARGENTINA</v>
          </cell>
          <cell r="AD179">
            <v>10000</v>
          </cell>
          <cell r="AE179">
            <v>12001</v>
          </cell>
          <cell r="AF179">
            <v>12130</v>
          </cell>
          <cell r="AG179">
            <v>12130</v>
          </cell>
          <cell r="AH179">
            <v>12130</v>
          </cell>
          <cell r="AI179">
            <v>12130</v>
          </cell>
          <cell r="AJ179">
            <v>12130</v>
          </cell>
          <cell r="AK179">
            <v>22130</v>
          </cell>
          <cell r="AL179">
            <v>22000</v>
          </cell>
          <cell r="AM179">
            <v>51302</v>
          </cell>
          <cell r="AN179" t="str">
            <v>MEJICO - INSTITUCIONAL PRIVADO</v>
          </cell>
        </row>
        <row r="180">
          <cell r="A180">
            <v>29160</v>
          </cell>
          <cell r="B180" t="str">
            <v>NIVEL5</v>
          </cell>
          <cell r="C180" t="str">
            <v>BPI - BRASIL</v>
          </cell>
          <cell r="AD180">
            <v>10000</v>
          </cell>
          <cell r="AE180">
            <v>12001</v>
          </cell>
          <cell r="AF180">
            <v>12130</v>
          </cell>
          <cell r="AG180">
            <v>12130</v>
          </cell>
          <cell r="AH180">
            <v>12130</v>
          </cell>
          <cell r="AI180">
            <v>12130</v>
          </cell>
          <cell r="AJ180">
            <v>12130</v>
          </cell>
          <cell r="AK180">
            <v>22130</v>
          </cell>
          <cell r="AL180">
            <v>22000</v>
          </cell>
          <cell r="AM180">
            <v>51301</v>
          </cell>
          <cell r="AN180" t="str">
            <v>MEJICO - INSTITUCIONAL PUBLICO</v>
          </cell>
        </row>
        <row r="181">
          <cell r="A181">
            <v>29350</v>
          </cell>
          <cell r="B181" t="str">
            <v>NIVEL5</v>
          </cell>
          <cell r="C181" t="str">
            <v>BPI - BOLIVIA</v>
          </cell>
          <cell r="AD181">
            <v>10000</v>
          </cell>
          <cell r="AE181">
            <v>12001</v>
          </cell>
          <cell r="AF181">
            <v>12130</v>
          </cell>
          <cell r="AG181">
            <v>12130</v>
          </cell>
          <cell r="AH181">
            <v>12130</v>
          </cell>
          <cell r="AI181">
            <v>12130</v>
          </cell>
          <cell r="AJ181">
            <v>12130</v>
          </cell>
          <cell r="AK181">
            <v>22130</v>
          </cell>
          <cell r="AL181">
            <v>22000</v>
          </cell>
          <cell r="AM181">
            <v>16021</v>
          </cell>
          <cell r="AN181" t="str">
            <v>BORRAR</v>
          </cell>
        </row>
        <row r="182">
          <cell r="A182">
            <v>29360</v>
          </cell>
          <cell r="B182" t="str">
            <v>NIVEL5</v>
          </cell>
          <cell r="C182" t="str">
            <v>RESTO LATINOAMERICA (PAN)</v>
          </cell>
          <cell r="AD182">
            <v>10000</v>
          </cell>
          <cell r="AE182">
            <v>12001</v>
          </cell>
          <cell r="AF182">
            <v>12130</v>
          </cell>
          <cell r="AG182">
            <v>12130</v>
          </cell>
          <cell r="AH182">
            <v>12130</v>
          </cell>
          <cell r="AI182">
            <v>12130</v>
          </cell>
          <cell r="AJ182">
            <v>12130</v>
          </cell>
          <cell r="AK182">
            <v>22130</v>
          </cell>
          <cell r="AL182">
            <v>22000</v>
          </cell>
          <cell r="AM182">
            <v>12139</v>
          </cell>
          <cell r="AN182" t="str">
            <v>AJUSTES - COMERCIAL MEJICO SANTANDER</v>
          </cell>
        </row>
        <row r="183">
          <cell r="A183">
            <v>29420</v>
          </cell>
          <cell r="B183" t="str">
            <v>NIVEL5</v>
          </cell>
          <cell r="C183" t="str">
            <v>BPI - PARAGUAY</v>
          </cell>
          <cell r="AD183">
            <v>10000</v>
          </cell>
          <cell r="AE183">
            <v>12001</v>
          </cell>
          <cell r="AF183">
            <v>12130</v>
          </cell>
          <cell r="AG183">
            <v>12130</v>
          </cell>
          <cell r="AH183">
            <v>12130</v>
          </cell>
          <cell r="AI183">
            <v>12130</v>
          </cell>
          <cell r="AJ183">
            <v>12130</v>
          </cell>
          <cell r="AK183">
            <v>22130</v>
          </cell>
          <cell r="AL183">
            <v>22000</v>
          </cell>
          <cell r="AM183">
            <v>12138</v>
          </cell>
          <cell r="AN183" t="str">
            <v>REASIGNACIONES - AJUSTES MEJICO NBC</v>
          </cell>
        </row>
        <row r="184">
          <cell r="A184">
            <v>30000</v>
          </cell>
          <cell r="B184" t="str">
            <v>NIVEL8</v>
          </cell>
          <cell r="C184" t="str">
            <v>PORTUGAL - PROFORMA</v>
          </cell>
          <cell r="AD184">
            <v>10000</v>
          </cell>
          <cell r="AE184">
            <v>12001</v>
          </cell>
          <cell r="AF184">
            <v>12130</v>
          </cell>
          <cell r="AG184">
            <v>12130</v>
          </cell>
          <cell r="AH184">
            <v>12130</v>
          </cell>
          <cell r="AI184">
            <v>12130</v>
          </cell>
          <cell r="AJ184">
            <v>12130</v>
          </cell>
          <cell r="AK184">
            <v>22130</v>
          </cell>
          <cell r="AL184">
            <v>22000</v>
          </cell>
          <cell r="AM184">
            <v>12137</v>
          </cell>
          <cell r="AN184" t="str">
            <v>MOROSOS - MEJICO</v>
          </cell>
        </row>
        <row r="185">
          <cell r="A185">
            <v>80002</v>
          </cell>
          <cell r="B185" t="str">
            <v>NIVEL2</v>
          </cell>
          <cell r="C185" t="str">
            <v>CONTRAPARTIDA - ELIMINACIONES INTERGRUPO</v>
          </cell>
          <cell r="AD185">
            <v>10000</v>
          </cell>
          <cell r="AE185">
            <v>12001</v>
          </cell>
          <cell r="AF185">
            <v>12130</v>
          </cell>
          <cell r="AG185">
            <v>12130</v>
          </cell>
          <cell r="AH185">
            <v>12130</v>
          </cell>
          <cell r="AI185">
            <v>12130</v>
          </cell>
          <cell r="AJ185">
            <v>12130</v>
          </cell>
          <cell r="AK185">
            <v>22130</v>
          </cell>
          <cell r="AL185">
            <v>22000</v>
          </cell>
          <cell r="AM185">
            <v>12136</v>
          </cell>
          <cell r="AN185" t="str">
            <v>AJUSTES - COMERCIAL MEJICO SERFIN</v>
          </cell>
        </row>
        <row r="186">
          <cell r="A186">
            <v>89997</v>
          </cell>
          <cell r="B186" t="str">
            <v>NIVEL3</v>
          </cell>
          <cell r="C186" t="str">
            <v>SUC. SAN FRANCISCO</v>
          </cell>
          <cell r="AD186">
            <v>10000</v>
          </cell>
          <cell r="AE186">
            <v>12001</v>
          </cell>
          <cell r="AF186">
            <v>12130</v>
          </cell>
          <cell r="AG186">
            <v>12130</v>
          </cell>
          <cell r="AH186">
            <v>12130</v>
          </cell>
          <cell r="AI186">
            <v>12130</v>
          </cell>
          <cell r="AJ186">
            <v>12130</v>
          </cell>
          <cell r="AK186">
            <v>22130</v>
          </cell>
          <cell r="AL186">
            <v>22000</v>
          </cell>
          <cell r="AM186">
            <v>12132</v>
          </cell>
          <cell r="AN186" t="str">
            <v>BORRAR</v>
          </cell>
        </row>
        <row r="187">
          <cell r="AD187">
            <v>10000</v>
          </cell>
          <cell r="AE187">
            <v>12001</v>
          </cell>
          <cell r="AF187">
            <v>12140</v>
          </cell>
          <cell r="AG187">
            <v>12140</v>
          </cell>
          <cell r="AH187">
            <v>12140</v>
          </cell>
          <cell r="AI187">
            <v>12140</v>
          </cell>
          <cell r="AJ187">
            <v>12140</v>
          </cell>
          <cell r="AK187">
            <v>22140</v>
          </cell>
          <cell r="AL187">
            <v>22000</v>
          </cell>
          <cell r="AM187">
            <v>51419</v>
          </cell>
          <cell r="AN187" t="str">
            <v>COLOMBIA - PART/G.FINANCIERA RESTO</v>
          </cell>
        </row>
        <row r="188">
          <cell r="AD188">
            <v>10000</v>
          </cell>
          <cell r="AE188">
            <v>12001</v>
          </cell>
          <cell r="AF188">
            <v>12140</v>
          </cell>
          <cell r="AG188">
            <v>12140</v>
          </cell>
          <cell r="AH188">
            <v>12140</v>
          </cell>
          <cell r="AI188">
            <v>12140</v>
          </cell>
          <cell r="AJ188">
            <v>12140</v>
          </cell>
          <cell r="AK188">
            <v>22140</v>
          </cell>
          <cell r="AL188">
            <v>22000</v>
          </cell>
          <cell r="AM188">
            <v>51418</v>
          </cell>
          <cell r="AN188" t="str">
            <v>COLOMBIA - PART/G.FINANCIERA POOL DE FONDOS</v>
          </cell>
        </row>
        <row r="189">
          <cell r="AD189">
            <v>10000</v>
          </cell>
          <cell r="AE189">
            <v>12001</v>
          </cell>
          <cell r="AF189">
            <v>12140</v>
          </cell>
          <cell r="AG189">
            <v>12140</v>
          </cell>
          <cell r="AH189">
            <v>12140</v>
          </cell>
          <cell r="AI189">
            <v>12140</v>
          </cell>
          <cell r="AJ189">
            <v>12140</v>
          </cell>
          <cell r="AK189">
            <v>22140</v>
          </cell>
          <cell r="AL189">
            <v>22000</v>
          </cell>
          <cell r="AM189">
            <v>51417</v>
          </cell>
          <cell r="AN189" t="str">
            <v>COLOMBIA - PART/G.FINANCIERA CARTERAS ALCO</v>
          </cell>
        </row>
        <row r="190">
          <cell r="AD190">
            <v>10000</v>
          </cell>
          <cell r="AE190">
            <v>12001</v>
          </cell>
          <cell r="AF190">
            <v>12140</v>
          </cell>
          <cell r="AG190">
            <v>12140</v>
          </cell>
          <cell r="AH190">
            <v>12140</v>
          </cell>
          <cell r="AI190">
            <v>12140</v>
          </cell>
          <cell r="AJ190">
            <v>12140</v>
          </cell>
          <cell r="AK190">
            <v>22140</v>
          </cell>
          <cell r="AL190">
            <v>22000</v>
          </cell>
          <cell r="AM190">
            <v>51416</v>
          </cell>
          <cell r="AN190" t="str">
            <v>COLOMBIA - BANCA PRIVADA INT.</v>
          </cell>
        </row>
        <row r="191">
          <cell r="AD191">
            <v>10000</v>
          </cell>
          <cell r="AE191">
            <v>12001</v>
          </cell>
          <cell r="AF191">
            <v>12140</v>
          </cell>
          <cell r="AG191">
            <v>12140</v>
          </cell>
          <cell r="AH191">
            <v>12140</v>
          </cell>
          <cell r="AI191">
            <v>12140</v>
          </cell>
          <cell r="AJ191">
            <v>12140</v>
          </cell>
          <cell r="AK191">
            <v>22140</v>
          </cell>
          <cell r="AL191">
            <v>22000</v>
          </cell>
          <cell r="AM191">
            <v>51415</v>
          </cell>
          <cell r="AN191" t="str">
            <v>COLOMBIA - GESTION DE ACTIVOS SEGUROS</v>
          </cell>
        </row>
        <row r="192">
          <cell r="AD192">
            <v>10000</v>
          </cell>
          <cell r="AE192">
            <v>12001</v>
          </cell>
          <cell r="AF192">
            <v>12140</v>
          </cell>
          <cell r="AG192">
            <v>12140</v>
          </cell>
          <cell r="AH192">
            <v>12140</v>
          </cell>
          <cell r="AI192">
            <v>12140</v>
          </cell>
          <cell r="AJ192">
            <v>12140</v>
          </cell>
          <cell r="AK192">
            <v>22140</v>
          </cell>
          <cell r="AL192">
            <v>22000</v>
          </cell>
          <cell r="AM192">
            <v>51414</v>
          </cell>
          <cell r="AN192" t="str">
            <v>COLOMBIA - FONDOS DE PENSIONES</v>
          </cell>
        </row>
        <row r="193">
          <cell r="AD193">
            <v>10000</v>
          </cell>
          <cell r="AE193">
            <v>12001</v>
          </cell>
          <cell r="AF193">
            <v>12140</v>
          </cell>
          <cell r="AG193">
            <v>12140</v>
          </cell>
          <cell r="AH193">
            <v>12140</v>
          </cell>
          <cell r="AI193">
            <v>12140</v>
          </cell>
          <cell r="AJ193">
            <v>12140</v>
          </cell>
          <cell r="AK193">
            <v>22140</v>
          </cell>
          <cell r="AL193">
            <v>22000</v>
          </cell>
          <cell r="AM193">
            <v>51413</v>
          </cell>
          <cell r="AN193" t="str">
            <v>COLOMBIA - FONDOS DE INVERSION</v>
          </cell>
        </row>
        <row r="194">
          <cell r="AD194">
            <v>10000</v>
          </cell>
          <cell r="AE194">
            <v>12001</v>
          </cell>
          <cell r="AF194">
            <v>12140</v>
          </cell>
          <cell r="AG194">
            <v>12140</v>
          </cell>
          <cell r="AH194">
            <v>12140</v>
          </cell>
          <cell r="AI194">
            <v>12140</v>
          </cell>
          <cell r="AJ194">
            <v>12140</v>
          </cell>
          <cell r="AK194">
            <v>22140</v>
          </cell>
          <cell r="AL194">
            <v>22000</v>
          </cell>
          <cell r="AM194">
            <v>51412</v>
          </cell>
          <cell r="AN194" t="str">
            <v>COLOMBIA - TESORERIA CART. DIR.</v>
          </cell>
        </row>
        <row r="195">
          <cell r="AD195">
            <v>10000</v>
          </cell>
          <cell r="AE195">
            <v>12001</v>
          </cell>
          <cell r="AF195">
            <v>12140</v>
          </cell>
          <cell r="AG195">
            <v>12140</v>
          </cell>
          <cell r="AH195">
            <v>12140</v>
          </cell>
          <cell r="AI195">
            <v>12140</v>
          </cell>
          <cell r="AJ195">
            <v>12140</v>
          </cell>
          <cell r="AK195">
            <v>22140</v>
          </cell>
          <cell r="AL195">
            <v>22000</v>
          </cell>
          <cell r="AM195">
            <v>51411</v>
          </cell>
          <cell r="AN195" t="str">
            <v>COLOMBIA - TESORERIA TRADING</v>
          </cell>
        </row>
        <row r="196">
          <cell r="AD196">
            <v>10000</v>
          </cell>
          <cell r="AE196">
            <v>12001</v>
          </cell>
          <cell r="AF196">
            <v>12140</v>
          </cell>
          <cell r="AG196">
            <v>12140</v>
          </cell>
          <cell r="AH196">
            <v>12140</v>
          </cell>
          <cell r="AI196">
            <v>12140</v>
          </cell>
          <cell r="AJ196">
            <v>12140</v>
          </cell>
          <cell r="AK196">
            <v>22140</v>
          </cell>
          <cell r="AL196">
            <v>22000</v>
          </cell>
          <cell r="AM196">
            <v>51410</v>
          </cell>
          <cell r="AN196" t="str">
            <v>COLOMBIA - TESORERIA</v>
          </cell>
        </row>
        <row r="197">
          <cell r="AD197">
            <v>10000</v>
          </cell>
          <cell r="AE197">
            <v>12001</v>
          </cell>
          <cell r="AF197">
            <v>12140</v>
          </cell>
          <cell r="AG197">
            <v>12140</v>
          </cell>
          <cell r="AH197">
            <v>12140</v>
          </cell>
          <cell r="AI197">
            <v>12140</v>
          </cell>
          <cell r="AJ197">
            <v>12140</v>
          </cell>
          <cell r="AK197">
            <v>22140</v>
          </cell>
          <cell r="AL197">
            <v>22000</v>
          </cell>
          <cell r="AM197">
            <v>51409</v>
          </cell>
          <cell r="AN197" t="str">
            <v>COLOMBIA - BCA. INVERSION EMPRESAS</v>
          </cell>
        </row>
        <row r="198">
          <cell r="AD198">
            <v>10000</v>
          </cell>
          <cell r="AE198">
            <v>12001</v>
          </cell>
          <cell r="AF198">
            <v>12140</v>
          </cell>
          <cell r="AG198">
            <v>12140</v>
          </cell>
          <cell r="AH198">
            <v>12140</v>
          </cell>
          <cell r="AI198">
            <v>12140</v>
          </cell>
          <cell r="AJ198">
            <v>12140</v>
          </cell>
          <cell r="AK198">
            <v>22140</v>
          </cell>
          <cell r="AL198">
            <v>22000</v>
          </cell>
          <cell r="AM198">
            <v>51408</v>
          </cell>
          <cell r="AN198" t="str">
            <v>COLOMBIA - BCA. INVERSION PYMES</v>
          </cell>
        </row>
        <row r="199">
          <cell r="AD199">
            <v>10000</v>
          </cell>
          <cell r="AE199">
            <v>12001</v>
          </cell>
          <cell r="AF199">
            <v>12140</v>
          </cell>
          <cell r="AG199">
            <v>12140</v>
          </cell>
          <cell r="AH199">
            <v>12140</v>
          </cell>
          <cell r="AI199">
            <v>12140</v>
          </cell>
          <cell r="AJ199">
            <v>12140</v>
          </cell>
          <cell r="AK199">
            <v>22140</v>
          </cell>
          <cell r="AL199">
            <v>22000</v>
          </cell>
          <cell r="AM199">
            <v>51407</v>
          </cell>
          <cell r="AN199" t="str">
            <v>COLOMBIA - BCA. INVERSION INDIVIDUOS</v>
          </cell>
        </row>
        <row r="200">
          <cell r="AD200">
            <v>10000</v>
          </cell>
          <cell r="AE200">
            <v>12001</v>
          </cell>
          <cell r="AF200">
            <v>12140</v>
          </cell>
          <cell r="AG200">
            <v>12140</v>
          </cell>
          <cell r="AH200">
            <v>12140</v>
          </cell>
          <cell r="AI200">
            <v>12140</v>
          </cell>
          <cell r="AJ200">
            <v>12140</v>
          </cell>
          <cell r="AK200">
            <v>22140</v>
          </cell>
          <cell r="AL200">
            <v>22000</v>
          </cell>
          <cell r="AM200">
            <v>51406</v>
          </cell>
          <cell r="AN200" t="str">
            <v>COLOMBIA - BANCA CORPORATIVA</v>
          </cell>
        </row>
        <row r="201">
          <cell r="AD201">
            <v>10000</v>
          </cell>
          <cell r="AE201">
            <v>12001</v>
          </cell>
          <cell r="AF201">
            <v>12140</v>
          </cell>
          <cell r="AG201">
            <v>12140</v>
          </cell>
          <cell r="AH201">
            <v>12140</v>
          </cell>
          <cell r="AI201">
            <v>12140</v>
          </cell>
          <cell r="AJ201">
            <v>12140</v>
          </cell>
          <cell r="AK201">
            <v>22140</v>
          </cell>
          <cell r="AL201">
            <v>22000</v>
          </cell>
          <cell r="AM201">
            <v>51405</v>
          </cell>
          <cell r="AN201" t="str">
            <v>COLOMBIA - B. COMERCIAL EMPRESAS</v>
          </cell>
        </row>
        <row r="202">
          <cell r="AD202">
            <v>10000</v>
          </cell>
          <cell r="AE202">
            <v>12001</v>
          </cell>
          <cell r="AF202">
            <v>12140</v>
          </cell>
          <cell r="AG202">
            <v>12140</v>
          </cell>
          <cell r="AH202">
            <v>12140</v>
          </cell>
          <cell r="AI202">
            <v>12140</v>
          </cell>
          <cell r="AJ202">
            <v>12140</v>
          </cell>
          <cell r="AK202">
            <v>22140</v>
          </cell>
          <cell r="AL202">
            <v>22000</v>
          </cell>
          <cell r="AM202">
            <v>51404</v>
          </cell>
          <cell r="AN202" t="str">
            <v>COLOMBIA - B. COMERCIAL PYMES</v>
          </cell>
        </row>
        <row r="203">
          <cell r="AD203">
            <v>10000</v>
          </cell>
          <cell r="AE203">
            <v>12001</v>
          </cell>
          <cell r="AF203">
            <v>12140</v>
          </cell>
          <cell r="AG203">
            <v>12140</v>
          </cell>
          <cell r="AH203">
            <v>12140</v>
          </cell>
          <cell r="AI203">
            <v>12140</v>
          </cell>
          <cell r="AJ203">
            <v>12140</v>
          </cell>
          <cell r="AK203">
            <v>22140</v>
          </cell>
          <cell r="AL203">
            <v>22000</v>
          </cell>
          <cell r="AM203">
            <v>51403</v>
          </cell>
          <cell r="AN203" t="str">
            <v>COLOMBIA - B. COMERCIAL INDIVIDUOS</v>
          </cell>
        </row>
        <row r="204">
          <cell r="AD204">
            <v>10000</v>
          </cell>
          <cell r="AE204">
            <v>12001</v>
          </cell>
          <cell r="AF204">
            <v>12140</v>
          </cell>
          <cell r="AG204">
            <v>12140</v>
          </cell>
          <cell r="AH204">
            <v>12140</v>
          </cell>
          <cell r="AI204">
            <v>12140</v>
          </cell>
          <cell r="AJ204">
            <v>12140</v>
          </cell>
          <cell r="AK204">
            <v>22140</v>
          </cell>
          <cell r="AL204">
            <v>22000</v>
          </cell>
          <cell r="AM204">
            <v>51402</v>
          </cell>
          <cell r="AN204" t="str">
            <v>COLOMBIA - INSTITUCIONAL PRIVADO</v>
          </cell>
        </row>
        <row r="205">
          <cell r="AD205">
            <v>10000</v>
          </cell>
          <cell r="AE205">
            <v>12001</v>
          </cell>
          <cell r="AF205">
            <v>12140</v>
          </cell>
          <cell r="AG205">
            <v>12140</v>
          </cell>
          <cell r="AH205">
            <v>12140</v>
          </cell>
          <cell r="AI205">
            <v>12140</v>
          </cell>
          <cell r="AJ205">
            <v>12140</v>
          </cell>
          <cell r="AK205">
            <v>22140</v>
          </cell>
          <cell r="AL205">
            <v>22000</v>
          </cell>
          <cell r="AM205">
            <v>51401</v>
          </cell>
          <cell r="AN205" t="str">
            <v>COLOMBIA - INSTITUCIONAL PUBLICO</v>
          </cell>
        </row>
        <row r="206">
          <cell r="AD206">
            <v>10000</v>
          </cell>
          <cell r="AE206">
            <v>12001</v>
          </cell>
          <cell r="AF206">
            <v>12140</v>
          </cell>
          <cell r="AG206">
            <v>12140</v>
          </cell>
          <cell r="AH206">
            <v>12140</v>
          </cell>
          <cell r="AI206">
            <v>12140</v>
          </cell>
          <cell r="AJ206">
            <v>12140</v>
          </cell>
          <cell r="AK206">
            <v>22140</v>
          </cell>
          <cell r="AL206">
            <v>22000</v>
          </cell>
          <cell r="AM206">
            <v>12149</v>
          </cell>
          <cell r="AN206" t="str">
            <v>AJUSTES - COMERCIAL COLOMBIA</v>
          </cell>
        </row>
        <row r="207">
          <cell r="AD207">
            <v>10000</v>
          </cell>
          <cell r="AE207">
            <v>12001</v>
          </cell>
          <cell r="AF207">
            <v>12140</v>
          </cell>
          <cell r="AG207">
            <v>12140</v>
          </cell>
          <cell r="AH207">
            <v>12140</v>
          </cell>
          <cell r="AI207">
            <v>12140</v>
          </cell>
          <cell r="AJ207">
            <v>12140</v>
          </cell>
          <cell r="AK207">
            <v>22140</v>
          </cell>
          <cell r="AL207">
            <v>22000</v>
          </cell>
          <cell r="AM207">
            <v>12147</v>
          </cell>
          <cell r="AN207" t="str">
            <v>MOROSOS BANCO SANTANDER COLOMBIA</v>
          </cell>
        </row>
        <row r="208">
          <cell r="AD208">
            <v>10000</v>
          </cell>
          <cell r="AE208">
            <v>12001</v>
          </cell>
          <cell r="AF208">
            <v>12150</v>
          </cell>
          <cell r="AG208">
            <v>12150</v>
          </cell>
          <cell r="AH208">
            <v>12150</v>
          </cell>
          <cell r="AI208">
            <v>12150</v>
          </cell>
          <cell r="AJ208">
            <v>12150</v>
          </cell>
          <cell r="AK208">
            <v>22150</v>
          </cell>
          <cell r="AL208">
            <v>22000</v>
          </cell>
          <cell r="AM208">
            <v>51519</v>
          </cell>
          <cell r="AN208" t="str">
            <v>ARGENTINA - PART/G.FINANCIERA RESTO</v>
          </cell>
        </row>
        <row r="209">
          <cell r="AD209">
            <v>10000</v>
          </cell>
          <cell r="AE209">
            <v>12001</v>
          </cell>
          <cell r="AF209">
            <v>12150</v>
          </cell>
          <cell r="AG209">
            <v>12150</v>
          </cell>
          <cell r="AH209">
            <v>12150</v>
          </cell>
          <cell r="AI209">
            <v>12150</v>
          </cell>
          <cell r="AJ209">
            <v>12150</v>
          </cell>
          <cell r="AK209">
            <v>22150</v>
          </cell>
          <cell r="AL209">
            <v>22000</v>
          </cell>
          <cell r="AM209">
            <v>51518</v>
          </cell>
          <cell r="AN209" t="str">
            <v>ARGENTINA - PART/G.FINANCIERA POOL DE FONDOS</v>
          </cell>
        </row>
        <row r="210">
          <cell r="AD210">
            <v>10000</v>
          </cell>
          <cell r="AE210">
            <v>12001</v>
          </cell>
          <cell r="AF210">
            <v>12150</v>
          </cell>
          <cell r="AG210">
            <v>12150</v>
          </cell>
          <cell r="AH210">
            <v>12150</v>
          </cell>
          <cell r="AI210">
            <v>12150</v>
          </cell>
          <cell r="AJ210">
            <v>12150</v>
          </cell>
          <cell r="AK210">
            <v>22150</v>
          </cell>
          <cell r="AL210">
            <v>22000</v>
          </cell>
          <cell r="AM210">
            <v>51517</v>
          </cell>
          <cell r="AN210" t="str">
            <v>ARGENTINA - PART/G.FINANCIERA CARTERAS ALCO</v>
          </cell>
        </row>
        <row r="211">
          <cell r="AD211">
            <v>10000</v>
          </cell>
          <cell r="AE211">
            <v>12001</v>
          </cell>
          <cell r="AF211">
            <v>12150</v>
          </cell>
          <cell r="AG211">
            <v>12150</v>
          </cell>
          <cell r="AH211">
            <v>12150</v>
          </cell>
          <cell r="AI211">
            <v>12150</v>
          </cell>
          <cell r="AJ211">
            <v>12150</v>
          </cell>
          <cell r="AK211">
            <v>22150</v>
          </cell>
          <cell r="AL211">
            <v>22000</v>
          </cell>
          <cell r="AM211">
            <v>51516</v>
          </cell>
          <cell r="AN211" t="str">
            <v>ARGENTINA - BANCA PRIVADA INT.</v>
          </cell>
        </row>
        <row r="212">
          <cell r="AD212">
            <v>10000</v>
          </cell>
          <cell r="AE212">
            <v>12001</v>
          </cell>
          <cell r="AF212">
            <v>12150</v>
          </cell>
          <cell r="AG212">
            <v>12150</v>
          </cell>
          <cell r="AH212">
            <v>12150</v>
          </cell>
          <cell r="AI212">
            <v>12150</v>
          </cell>
          <cell r="AJ212">
            <v>12150</v>
          </cell>
          <cell r="AK212">
            <v>22150</v>
          </cell>
          <cell r="AL212">
            <v>22000</v>
          </cell>
          <cell r="AM212">
            <v>51515</v>
          </cell>
          <cell r="AN212" t="str">
            <v>ARGENTINA - GESTION DE ACTIVOS SEGUROS</v>
          </cell>
        </row>
        <row r="213">
          <cell r="AD213">
            <v>10000</v>
          </cell>
          <cell r="AE213">
            <v>12001</v>
          </cell>
          <cell r="AF213">
            <v>12150</v>
          </cell>
          <cell r="AG213">
            <v>12150</v>
          </cell>
          <cell r="AH213">
            <v>12150</v>
          </cell>
          <cell r="AI213">
            <v>12150</v>
          </cell>
          <cell r="AJ213">
            <v>12150</v>
          </cell>
          <cell r="AK213">
            <v>22150</v>
          </cell>
          <cell r="AL213">
            <v>22000</v>
          </cell>
          <cell r="AM213">
            <v>51514</v>
          </cell>
          <cell r="AN213" t="str">
            <v>ARGENTINA - FONDOS DE PENSIONES</v>
          </cell>
        </row>
        <row r="214">
          <cell r="AD214">
            <v>10000</v>
          </cell>
          <cell r="AE214">
            <v>12001</v>
          </cell>
          <cell r="AF214">
            <v>12150</v>
          </cell>
          <cell r="AG214">
            <v>12150</v>
          </cell>
          <cell r="AH214">
            <v>12150</v>
          </cell>
          <cell r="AI214">
            <v>12150</v>
          </cell>
          <cell r="AJ214">
            <v>12150</v>
          </cell>
          <cell r="AK214">
            <v>22150</v>
          </cell>
          <cell r="AL214">
            <v>22000</v>
          </cell>
          <cell r="AM214">
            <v>51513</v>
          </cell>
          <cell r="AN214" t="str">
            <v>ARGENTINA - FONDOS DE INVERSION</v>
          </cell>
        </row>
        <row r="215">
          <cell r="AD215">
            <v>10000</v>
          </cell>
          <cell r="AE215">
            <v>12001</v>
          </cell>
          <cell r="AF215">
            <v>12150</v>
          </cell>
          <cell r="AG215">
            <v>12150</v>
          </cell>
          <cell r="AH215">
            <v>12150</v>
          </cell>
          <cell r="AI215">
            <v>12150</v>
          </cell>
          <cell r="AJ215">
            <v>12150</v>
          </cell>
          <cell r="AK215">
            <v>22150</v>
          </cell>
          <cell r="AL215">
            <v>22000</v>
          </cell>
          <cell r="AM215">
            <v>51512</v>
          </cell>
          <cell r="AN215" t="str">
            <v>ARGENTINA - TESORERIA CART. DIR.</v>
          </cell>
        </row>
        <row r="216">
          <cell r="AD216">
            <v>10000</v>
          </cell>
          <cell r="AE216">
            <v>12001</v>
          </cell>
          <cell r="AF216">
            <v>12150</v>
          </cell>
          <cell r="AG216">
            <v>12150</v>
          </cell>
          <cell r="AH216">
            <v>12150</v>
          </cell>
          <cell r="AI216">
            <v>12150</v>
          </cell>
          <cell r="AJ216">
            <v>12150</v>
          </cell>
          <cell r="AK216">
            <v>22150</v>
          </cell>
          <cell r="AL216">
            <v>22000</v>
          </cell>
          <cell r="AM216">
            <v>51511</v>
          </cell>
          <cell r="AN216" t="str">
            <v>ARGENTINA - TESORERIA TRADING</v>
          </cell>
        </row>
        <row r="217">
          <cell r="AD217">
            <v>10000</v>
          </cell>
          <cell r="AE217">
            <v>12001</v>
          </cell>
          <cell r="AF217">
            <v>12150</v>
          </cell>
          <cell r="AG217">
            <v>12150</v>
          </cell>
          <cell r="AH217">
            <v>12150</v>
          </cell>
          <cell r="AI217">
            <v>12150</v>
          </cell>
          <cell r="AJ217">
            <v>12150</v>
          </cell>
          <cell r="AK217">
            <v>22150</v>
          </cell>
          <cell r="AL217">
            <v>22000</v>
          </cell>
          <cell r="AM217">
            <v>51510</v>
          </cell>
          <cell r="AN217" t="str">
            <v>ARGENTINA - TESORERIA CLIENTES</v>
          </cell>
        </row>
        <row r="218">
          <cell r="AD218">
            <v>10000</v>
          </cell>
          <cell r="AE218">
            <v>12001</v>
          </cell>
          <cell r="AF218">
            <v>12150</v>
          </cell>
          <cell r="AG218">
            <v>12150</v>
          </cell>
          <cell r="AH218">
            <v>12150</v>
          </cell>
          <cell r="AI218">
            <v>12150</v>
          </cell>
          <cell r="AJ218">
            <v>12150</v>
          </cell>
          <cell r="AK218">
            <v>22150</v>
          </cell>
          <cell r="AL218">
            <v>22000</v>
          </cell>
          <cell r="AM218">
            <v>51509</v>
          </cell>
          <cell r="AN218" t="str">
            <v>ARGENTINA - BCA. INVERSION EMPRESAS</v>
          </cell>
        </row>
        <row r="219">
          <cell r="AD219">
            <v>10000</v>
          </cell>
          <cell r="AE219">
            <v>12001</v>
          </cell>
          <cell r="AF219">
            <v>12150</v>
          </cell>
          <cell r="AG219">
            <v>12150</v>
          </cell>
          <cell r="AH219">
            <v>12150</v>
          </cell>
          <cell r="AI219">
            <v>12150</v>
          </cell>
          <cell r="AJ219">
            <v>12150</v>
          </cell>
          <cell r="AK219">
            <v>22150</v>
          </cell>
          <cell r="AL219">
            <v>22000</v>
          </cell>
          <cell r="AM219">
            <v>51508</v>
          </cell>
          <cell r="AN219" t="str">
            <v>ARGENTINA - BCA. INVERSION PYMES</v>
          </cell>
        </row>
        <row r="220">
          <cell r="AD220">
            <v>10000</v>
          </cell>
          <cell r="AE220">
            <v>12001</v>
          </cell>
          <cell r="AF220">
            <v>12150</v>
          </cell>
          <cell r="AG220">
            <v>12150</v>
          </cell>
          <cell r="AH220">
            <v>12150</v>
          </cell>
          <cell r="AI220">
            <v>12150</v>
          </cell>
          <cell r="AJ220">
            <v>12150</v>
          </cell>
          <cell r="AK220">
            <v>22150</v>
          </cell>
          <cell r="AL220">
            <v>22000</v>
          </cell>
          <cell r="AM220">
            <v>51507</v>
          </cell>
          <cell r="AN220" t="str">
            <v>ARGENTINA - BCA. INVERSION INDIVIDUOS</v>
          </cell>
        </row>
        <row r="221">
          <cell r="AD221">
            <v>10000</v>
          </cell>
          <cell r="AE221">
            <v>12001</v>
          </cell>
          <cell r="AF221">
            <v>12150</v>
          </cell>
          <cell r="AG221">
            <v>12150</v>
          </cell>
          <cell r="AH221">
            <v>12150</v>
          </cell>
          <cell r="AI221">
            <v>12150</v>
          </cell>
          <cell r="AJ221">
            <v>12150</v>
          </cell>
          <cell r="AK221">
            <v>22150</v>
          </cell>
          <cell r="AL221">
            <v>22000</v>
          </cell>
          <cell r="AM221">
            <v>51506</v>
          </cell>
          <cell r="AN221" t="str">
            <v>ARGENTINA - BANCA CORPORATIVA</v>
          </cell>
        </row>
        <row r="222">
          <cell r="AD222">
            <v>10000</v>
          </cell>
          <cell r="AE222">
            <v>12001</v>
          </cell>
          <cell r="AF222">
            <v>12150</v>
          </cell>
          <cell r="AG222">
            <v>12150</v>
          </cell>
          <cell r="AH222">
            <v>12150</v>
          </cell>
          <cell r="AI222">
            <v>12150</v>
          </cell>
          <cell r="AJ222">
            <v>12150</v>
          </cell>
          <cell r="AK222">
            <v>22150</v>
          </cell>
          <cell r="AL222">
            <v>22000</v>
          </cell>
          <cell r="AM222">
            <v>51505</v>
          </cell>
          <cell r="AN222" t="str">
            <v>ARGENTINA - B. COMERCIAL EMPRESAS</v>
          </cell>
        </row>
        <row r="223">
          <cell r="AD223">
            <v>10000</v>
          </cell>
          <cell r="AE223">
            <v>12001</v>
          </cell>
          <cell r="AF223">
            <v>12150</v>
          </cell>
          <cell r="AG223">
            <v>12150</v>
          </cell>
          <cell r="AH223">
            <v>12150</v>
          </cell>
          <cell r="AI223">
            <v>12150</v>
          </cell>
          <cell r="AJ223">
            <v>12150</v>
          </cell>
          <cell r="AK223">
            <v>22150</v>
          </cell>
          <cell r="AL223">
            <v>22000</v>
          </cell>
          <cell r="AM223">
            <v>51504</v>
          </cell>
          <cell r="AN223" t="str">
            <v>ARGENTINA - B. COMERCIAL PYMES</v>
          </cell>
        </row>
        <row r="224">
          <cell r="AD224">
            <v>10000</v>
          </cell>
          <cell r="AE224">
            <v>12001</v>
          </cell>
          <cell r="AF224">
            <v>12150</v>
          </cell>
          <cell r="AG224">
            <v>12150</v>
          </cell>
          <cell r="AH224">
            <v>12150</v>
          </cell>
          <cell r="AI224">
            <v>12150</v>
          </cell>
          <cell r="AJ224">
            <v>12150</v>
          </cell>
          <cell r="AK224">
            <v>22150</v>
          </cell>
          <cell r="AL224">
            <v>22000</v>
          </cell>
          <cell r="AM224">
            <v>51503</v>
          </cell>
          <cell r="AN224" t="str">
            <v>ARGENTINA - B. COMERCIAL INDIVIDUOS</v>
          </cell>
        </row>
        <row r="225">
          <cell r="AD225">
            <v>10000</v>
          </cell>
          <cell r="AE225">
            <v>12001</v>
          </cell>
          <cell r="AF225">
            <v>12150</v>
          </cell>
          <cell r="AG225">
            <v>12150</v>
          </cell>
          <cell r="AH225">
            <v>12150</v>
          </cell>
          <cell r="AI225">
            <v>12150</v>
          </cell>
          <cell r="AJ225">
            <v>12150</v>
          </cell>
          <cell r="AK225">
            <v>22150</v>
          </cell>
          <cell r="AL225">
            <v>22000</v>
          </cell>
          <cell r="AM225">
            <v>51502</v>
          </cell>
          <cell r="AN225" t="str">
            <v>ARGENTINA - INSTITUCIONAL PRIVADO</v>
          </cell>
        </row>
        <row r="226">
          <cell r="AD226">
            <v>10000</v>
          </cell>
          <cell r="AE226">
            <v>12001</v>
          </cell>
          <cell r="AF226">
            <v>12150</v>
          </cell>
          <cell r="AG226">
            <v>12150</v>
          </cell>
          <cell r="AH226">
            <v>12150</v>
          </cell>
          <cell r="AI226">
            <v>12150</v>
          </cell>
          <cell r="AJ226">
            <v>12150</v>
          </cell>
          <cell r="AK226">
            <v>22150</v>
          </cell>
          <cell r="AL226">
            <v>22000</v>
          </cell>
          <cell r="AM226">
            <v>51501</v>
          </cell>
          <cell r="AN226" t="str">
            <v>ARGENTINA - INSTITUCIONAL PUBLICO</v>
          </cell>
        </row>
        <row r="227">
          <cell r="AD227">
            <v>10000</v>
          </cell>
          <cell r="AE227">
            <v>12001</v>
          </cell>
          <cell r="AF227">
            <v>12150</v>
          </cell>
          <cell r="AG227">
            <v>12150</v>
          </cell>
          <cell r="AH227">
            <v>12150</v>
          </cell>
          <cell r="AI227">
            <v>12150</v>
          </cell>
          <cell r="AJ227">
            <v>12150</v>
          </cell>
          <cell r="AK227">
            <v>22150</v>
          </cell>
          <cell r="AL227">
            <v>22000</v>
          </cell>
          <cell r="AM227">
            <v>12439</v>
          </cell>
          <cell r="AN227" t="str">
            <v>AJUSTES GRUPO OHCH - ARGENTINA</v>
          </cell>
        </row>
        <row r="228">
          <cell r="AD228">
            <v>10000</v>
          </cell>
          <cell r="AE228">
            <v>12001</v>
          </cell>
          <cell r="AF228">
            <v>12150</v>
          </cell>
          <cell r="AG228">
            <v>12150</v>
          </cell>
          <cell r="AH228">
            <v>12150</v>
          </cell>
          <cell r="AI228">
            <v>12150</v>
          </cell>
          <cell r="AJ228">
            <v>12150</v>
          </cell>
          <cell r="AK228">
            <v>22150</v>
          </cell>
          <cell r="AL228">
            <v>22000</v>
          </cell>
          <cell r="AM228">
            <v>12438</v>
          </cell>
          <cell r="AN228" t="str">
            <v>AJUSTES - GRUPO OHCH ARGENTINA (NO USAR) 8003</v>
          </cell>
        </row>
        <row r="229">
          <cell r="AD229">
            <v>10000</v>
          </cell>
          <cell r="AE229">
            <v>12001</v>
          </cell>
          <cell r="AF229">
            <v>12150</v>
          </cell>
          <cell r="AG229">
            <v>12150</v>
          </cell>
          <cell r="AH229">
            <v>12150</v>
          </cell>
          <cell r="AI229">
            <v>12150</v>
          </cell>
          <cell r="AJ229">
            <v>12150</v>
          </cell>
          <cell r="AK229">
            <v>22150</v>
          </cell>
          <cell r="AL229">
            <v>22000</v>
          </cell>
          <cell r="AM229">
            <v>12159</v>
          </cell>
          <cell r="AN229" t="str">
            <v>AJUSTES - COMERCIAL ARGENTINA</v>
          </cell>
        </row>
        <row r="230">
          <cell r="AD230">
            <v>10000</v>
          </cell>
          <cell r="AE230">
            <v>12001</v>
          </cell>
          <cell r="AF230">
            <v>12150</v>
          </cell>
          <cell r="AG230">
            <v>12150</v>
          </cell>
          <cell r="AH230">
            <v>12150</v>
          </cell>
          <cell r="AI230">
            <v>12150</v>
          </cell>
          <cell r="AJ230">
            <v>12150</v>
          </cell>
          <cell r="AK230">
            <v>22150</v>
          </cell>
          <cell r="AL230">
            <v>22000</v>
          </cell>
          <cell r="AM230">
            <v>12158</v>
          </cell>
          <cell r="AN230" t="str">
            <v>NO USAR AJUSTES - COMPRA ARGENTINA</v>
          </cell>
        </row>
        <row r="231">
          <cell r="AD231">
            <v>10000</v>
          </cell>
          <cell r="AE231">
            <v>12001</v>
          </cell>
          <cell r="AF231">
            <v>12150</v>
          </cell>
          <cell r="AG231">
            <v>12150</v>
          </cell>
          <cell r="AH231">
            <v>12150</v>
          </cell>
          <cell r="AI231">
            <v>12150</v>
          </cell>
          <cell r="AJ231">
            <v>12150</v>
          </cell>
          <cell r="AK231">
            <v>22150</v>
          </cell>
          <cell r="AL231">
            <v>22000</v>
          </cell>
          <cell r="AM231">
            <v>12156</v>
          </cell>
          <cell r="AN231" t="str">
            <v>MOROSOS - ARGENTINA</v>
          </cell>
        </row>
        <row r="232">
          <cell r="AD232">
            <v>10000</v>
          </cell>
          <cell r="AE232">
            <v>12001</v>
          </cell>
          <cell r="AF232">
            <v>12160</v>
          </cell>
          <cell r="AG232">
            <v>12160</v>
          </cell>
          <cell r="AH232">
            <v>12160</v>
          </cell>
          <cell r="AI232">
            <v>12160</v>
          </cell>
          <cell r="AJ232">
            <v>12160</v>
          </cell>
          <cell r="AK232">
            <v>22160</v>
          </cell>
          <cell r="AL232">
            <v>22000</v>
          </cell>
          <cell r="AM232">
            <v>51619</v>
          </cell>
          <cell r="AN232" t="str">
            <v>BRASIL - PART/G.FINANCIERA RESTO</v>
          </cell>
        </row>
        <row r="233">
          <cell r="AD233">
            <v>10000</v>
          </cell>
          <cell r="AE233">
            <v>12001</v>
          </cell>
          <cell r="AF233">
            <v>12160</v>
          </cell>
          <cell r="AG233">
            <v>12160</v>
          </cell>
          <cell r="AH233">
            <v>12160</v>
          </cell>
          <cell r="AI233">
            <v>12160</v>
          </cell>
          <cell r="AJ233">
            <v>12160</v>
          </cell>
          <cell r="AK233">
            <v>22160</v>
          </cell>
          <cell r="AL233">
            <v>22000</v>
          </cell>
          <cell r="AM233">
            <v>51618</v>
          </cell>
          <cell r="AN233" t="str">
            <v>BRASIL - PART/G.FINANCIERA POOL DE FONDOS</v>
          </cell>
        </row>
        <row r="234">
          <cell r="AD234">
            <v>10000</v>
          </cell>
          <cell r="AE234">
            <v>12001</v>
          </cell>
          <cell r="AF234">
            <v>12160</v>
          </cell>
          <cell r="AG234">
            <v>12160</v>
          </cell>
          <cell r="AH234">
            <v>12160</v>
          </cell>
          <cell r="AI234">
            <v>12160</v>
          </cell>
          <cell r="AJ234">
            <v>12160</v>
          </cell>
          <cell r="AK234">
            <v>22160</v>
          </cell>
          <cell r="AL234">
            <v>22000</v>
          </cell>
          <cell r="AM234">
            <v>51617</v>
          </cell>
          <cell r="AN234" t="str">
            <v>BRASIL - PART/G.FINANCIERA CARTERAS ALCO</v>
          </cell>
        </row>
        <row r="235">
          <cell r="AD235">
            <v>10000</v>
          </cell>
          <cell r="AE235">
            <v>12001</v>
          </cell>
          <cell r="AF235">
            <v>12160</v>
          </cell>
          <cell r="AG235">
            <v>12160</v>
          </cell>
          <cell r="AH235">
            <v>12160</v>
          </cell>
          <cell r="AI235">
            <v>12160</v>
          </cell>
          <cell r="AJ235">
            <v>12160</v>
          </cell>
          <cell r="AK235">
            <v>22160</v>
          </cell>
          <cell r="AL235">
            <v>22000</v>
          </cell>
          <cell r="AM235">
            <v>51616</v>
          </cell>
          <cell r="AN235" t="str">
            <v>BRASIL - BANCA PRIVADA INT.</v>
          </cell>
        </row>
        <row r="236">
          <cell r="AD236">
            <v>10000</v>
          </cell>
          <cell r="AE236">
            <v>12001</v>
          </cell>
          <cell r="AF236">
            <v>12160</v>
          </cell>
          <cell r="AG236">
            <v>12160</v>
          </cell>
          <cell r="AH236">
            <v>12160</v>
          </cell>
          <cell r="AI236">
            <v>12160</v>
          </cell>
          <cell r="AJ236">
            <v>12160</v>
          </cell>
          <cell r="AK236">
            <v>22160</v>
          </cell>
          <cell r="AL236">
            <v>22000</v>
          </cell>
          <cell r="AM236">
            <v>51615</v>
          </cell>
          <cell r="AN236" t="str">
            <v>BRASIL - GESTION DE ACTIVOS SEGUROS</v>
          </cell>
        </row>
        <row r="237">
          <cell r="AD237">
            <v>10000</v>
          </cell>
          <cell r="AE237">
            <v>12001</v>
          </cell>
          <cell r="AF237">
            <v>12160</v>
          </cell>
          <cell r="AG237">
            <v>12160</v>
          </cell>
          <cell r="AH237">
            <v>12160</v>
          </cell>
          <cell r="AI237">
            <v>12160</v>
          </cell>
          <cell r="AJ237">
            <v>12160</v>
          </cell>
          <cell r="AK237">
            <v>22160</v>
          </cell>
          <cell r="AL237">
            <v>22000</v>
          </cell>
          <cell r="AM237">
            <v>51614</v>
          </cell>
          <cell r="AN237" t="str">
            <v>BRASIL - FONDOS DE PENSIONES</v>
          </cell>
        </row>
        <row r="238">
          <cell r="AD238">
            <v>10000</v>
          </cell>
          <cell r="AE238">
            <v>12001</v>
          </cell>
          <cell r="AF238">
            <v>12160</v>
          </cell>
          <cell r="AG238">
            <v>12160</v>
          </cell>
          <cell r="AH238">
            <v>12160</v>
          </cell>
          <cell r="AI238">
            <v>12160</v>
          </cell>
          <cell r="AJ238">
            <v>12160</v>
          </cell>
          <cell r="AK238">
            <v>22160</v>
          </cell>
          <cell r="AL238">
            <v>22000</v>
          </cell>
          <cell r="AM238">
            <v>51613</v>
          </cell>
          <cell r="AN238" t="str">
            <v>BRASIL - FONDOS DE INVERSION</v>
          </cell>
        </row>
        <row r="239">
          <cell r="AD239">
            <v>10000</v>
          </cell>
          <cell r="AE239">
            <v>12001</v>
          </cell>
          <cell r="AF239">
            <v>12160</v>
          </cell>
          <cell r="AG239">
            <v>12160</v>
          </cell>
          <cell r="AH239">
            <v>12160</v>
          </cell>
          <cell r="AI239">
            <v>12160</v>
          </cell>
          <cell r="AJ239">
            <v>12160</v>
          </cell>
          <cell r="AK239">
            <v>22160</v>
          </cell>
          <cell r="AL239">
            <v>22000</v>
          </cell>
          <cell r="AM239">
            <v>51612</v>
          </cell>
          <cell r="AN239" t="str">
            <v>BRASIL - TESORERIA CART. DIR.</v>
          </cell>
        </row>
        <row r="240">
          <cell r="AD240">
            <v>10000</v>
          </cell>
          <cell r="AE240">
            <v>12001</v>
          </cell>
          <cell r="AF240">
            <v>12160</v>
          </cell>
          <cell r="AG240">
            <v>12160</v>
          </cell>
          <cell r="AH240">
            <v>12160</v>
          </cell>
          <cell r="AI240">
            <v>12160</v>
          </cell>
          <cell r="AJ240">
            <v>12160</v>
          </cell>
          <cell r="AK240">
            <v>22160</v>
          </cell>
          <cell r="AL240">
            <v>22000</v>
          </cell>
          <cell r="AM240">
            <v>51611</v>
          </cell>
          <cell r="AN240" t="str">
            <v>BRASIL - TESORERIA TRADING</v>
          </cell>
        </row>
        <row r="241">
          <cell r="AD241">
            <v>10000</v>
          </cell>
          <cell r="AE241">
            <v>12001</v>
          </cell>
          <cell r="AF241">
            <v>12160</v>
          </cell>
          <cell r="AG241">
            <v>12160</v>
          </cell>
          <cell r="AH241">
            <v>12160</v>
          </cell>
          <cell r="AI241">
            <v>12160</v>
          </cell>
          <cell r="AJ241">
            <v>12160</v>
          </cell>
          <cell r="AK241">
            <v>22160</v>
          </cell>
          <cell r="AL241">
            <v>22000</v>
          </cell>
          <cell r="AM241">
            <v>51610</v>
          </cell>
          <cell r="AN241" t="str">
            <v>BRASIL - TESORERIA CLIENTES</v>
          </cell>
        </row>
        <row r="242">
          <cell r="AD242">
            <v>10000</v>
          </cell>
          <cell r="AE242">
            <v>12001</v>
          </cell>
          <cell r="AF242">
            <v>12160</v>
          </cell>
          <cell r="AG242">
            <v>12160</v>
          </cell>
          <cell r="AH242">
            <v>12160</v>
          </cell>
          <cell r="AI242">
            <v>12160</v>
          </cell>
          <cell r="AJ242">
            <v>12160</v>
          </cell>
          <cell r="AK242">
            <v>22160</v>
          </cell>
          <cell r="AL242">
            <v>22000</v>
          </cell>
          <cell r="AM242">
            <v>51609</v>
          </cell>
          <cell r="AN242" t="str">
            <v>BRASIL - BCA. INVERSION EMPRESAS</v>
          </cell>
        </row>
        <row r="243">
          <cell r="AD243">
            <v>10000</v>
          </cell>
          <cell r="AE243">
            <v>12001</v>
          </cell>
          <cell r="AF243">
            <v>12160</v>
          </cell>
          <cell r="AG243">
            <v>12160</v>
          </cell>
          <cell r="AH243">
            <v>12160</v>
          </cell>
          <cell r="AI243">
            <v>12160</v>
          </cell>
          <cell r="AJ243">
            <v>12160</v>
          </cell>
          <cell r="AK243">
            <v>22160</v>
          </cell>
          <cell r="AL243">
            <v>22000</v>
          </cell>
          <cell r="AM243">
            <v>51608</v>
          </cell>
          <cell r="AN243" t="str">
            <v>BRASIL - BCA. INVERSION PYMES</v>
          </cell>
        </row>
        <row r="244">
          <cell r="AD244">
            <v>10000</v>
          </cell>
          <cell r="AE244">
            <v>12001</v>
          </cell>
          <cell r="AF244">
            <v>12160</v>
          </cell>
          <cell r="AG244">
            <v>12160</v>
          </cell>
          <cell r="AH244">
            <v>12160</v>
          </cell>
          <cell r="AI244">
            <v>12160</v>
          </cell>
          <cell r="AJ244">
            <v>12160</v>
          </cell>
          <cell r="AK244">
            <v>22160</v>
          </cell>
          <cell r="AL244">
            <v>22000</v>
          </cell>
          <cell r="AM244">
            <v>51607</v>
          </cell>
          <cell r="AN244" t="str">
            <v>BRASIL - BCA. INVERSION INDIVIDUOS</v>
          </cell>
        </row>
        <row r="245">
          <cell r="AD245">
            <v>10000</v>
          </cell>
          <cell r="AE245">
            <v>12001</v>
          </cell>
          <cell r="AF245">
            <v>12160</v>
          </cell>
          <cell r="AG245">
            <v>12160</v>
          </cell>
          <cell r="AH245">
            <v>12160</v>
          </cell>
          <cell r="AI245">
            <v>12160</v>
          </cell>
          <cell r="AJ245">
            <v>12160</v>
          </cell>
          <cell r="AK245">
            <v>22160</v>
          </cell>
          <cell r="AL245">
            <v>22000</v>
          </cell>
          <cell r="AM245">
            <v>51606</v>
          </cell>
          <cell r="AN245" t="str">
            <v>BRASIL - BANCA CORPORATIVA</v>
          </cell>
        </row>
        <row r="246">
          <cell r="AD246">
            <v>10000</v>
          </cell>
          <cell r="AE246">
            <v>12001</v>
          </cell>
          <cell r="AF246">
            <v>12160</v>
          </cell>
          <cell r="AG246">
            <v>12160</v>
          </cell>
          <cell r="AH246">
            <v>12160</v>
          </cell>
          <cell r="AI246">
            <v>12160</v>
          </cell>
          <cell r="AJ246">
            <v>12160</v>
          </cell>
          <cell r="AK246">
            <v>22160</v>
          </cell>
          <cell r="AL246">
            <v>22000</v>
          </cell>
          <cell r="AM246">
            <v>51605</v>
          </cell>
          <cell r="AN246" t="str">
            <v>BRASIL - B. COMERCIAL EMPRESAS</v>
          </cell>
        </row>
        <row r="247">
          <cell r="AD247">
            <v>10000</v>
          </cell>
          <cell r="AE247">
            <v>12001</v>
          </cell>
          <cell r="AF247">
            <v>12160</v>
          </cell>
          <cell r="AG247">
            <v>12160</v>
          </cell>
          <cell r="AH247">
            <v>12160</v>
          </cell>
          <cell r="AI247">
            <v>12160</v>
          </cell>
          <cell r="AJ247">
            <v>12160</v>
          </cell>
          <cell r="AK247">
            <v>22160</v>
          </cell>
          <cell r="AL247">
            <v>22000</v>
          </cell>
          <cell r="AM247">
            <v>51604</v>
          </cell>
          <cell r="AN247" t="str">
            <v>BRASIL - B. COMERCIAL PYMES</v>
          </cell>
        </row>
        <row r="248">
          <cell r="AD248">
            <v>10000</v>
          </cell>
          <cell r="AE248">
            <v>12001</v>
          </cell>
          <cell r="AF248">
            <v>12160</v>
          </cell>
          <cell r="AG248">
            <v>12160</v>
          </cell>
          <cell r="AH248">
            <v>12160</v>
          </cell>
          <cell r="AI248">
            <v>12160</v>
          </cell>
          <cell r="AJ248">
            <v>12160</v>
          </cell>
          <cell r="AK248">
            <v>22160</v>
          </cell>
          <cell r="AL248">
            <v>22000</v>
          </cell>
          <cell r="AM248">
            <v>51603</v>
          </cell>
          <cell r="AN248" t="str">
            <v>BRASIL - B. COMERCIAL INDIVIDUOS</v>
          </cell>
        </row>
        <row r="249">
          <cell r="AD249">
            <v>10000</v>
          </cell>
          <cell r="AE249">
            <v>12001</v>
          </cell>
          <cell r="AF249">
            <v>12160</v>
          </cell>
          <cell r="AG249">
            <v>12160</v>
          </cell>
          <cell r="AH249">
            <v>12160</v>
          </cell>
          <cell r="AI249">
            <v>12160</v>
          </cell>
          <cell r="AJ249">
            <v>12160</v>
          </cell>
          <cell r="AK249">
            <v>22160</v>
          </cell>
          <cell r="AL249">
            <v>22000</v>
          </cell>
          <cell r="AM249">
            <v>51602</v>
          </cell>
          <cell r="AN249" t="str">
            <v>BRASIL - INSTITUCIONAL PRIVADO</v>
          </cell>
        </row>
        <row r="250">
          <cell r="AD250">
            <v>10000</v>
          </cell>
          <cell r="AE250">
            <v>12001</v>
          </cell>
          <cell r="AF250">
            <v>12160</v>
          </cell>
          <cell r="AG250">
            <v>12160</v>
          </cell>
          <cell r="AH250">
            <v>12160</v>
          </cell>
          <cell r="AI250">
            <v>12160</v>
          </cell>
          <cell r="AJ250">
            <v>12160</v>
          </cell>
          <cell r="AK250">
            <v>22160</v>
          </cell>
          <cell r="AL250">
            <v>22000</v>
          </cell>
          <cell r="AM250">
            <v>51601</v>
          </cell>
          <cell r="AN250" t="str">
            <v>BRASIL - INSTITUCIONAL PUBLICO</v>
          </cell>
        </row>
        <row r="251">
          <cell r="AD251">
            <v>10000</v>
          </cell>
          <cell r="AE251">
            <v>12001</v>
          </cell>
          <cell r="AF251">
            <v>12160</v>
          </cell>
          <cell r="AG251">
            <v>12160</v>
          </cell>
          <cell r="AH251">
            <v>12160</v>
          </cell>
          <cell r="AI251">
            <v>12160</v>
          </cell>
          <cell r="AJ251">
            <v>12160</v>
          </cell>
          <cell r="AK251">
            <v>22160</v>
          </cell>
          <cell r="AL251">
            <v>22000</v>
          </cell>
          <cell r="AM251">
            <v>14031</v>
          </cell>
          <cell r="AN251" t="str">
            <v>SIG - SUC. SAO PAULO</v>
          </cell>
        </row>
        <row r="252">
          <cell r="AD252">
            <v>10000</v>
          </cell>
          <cell r="AE252">
            <v>12001</v>
          </cell>
          <cell r="AF252">
            <v>12160</v>
          </cell>
          <cell r="AG252">
            <v>12160</v>
          </cell>
          <cell r="AH252">
            <v>12160</v>
          </cell>
          <cell r="AI252">
            <v>12160</v>
          </cell>
          <cell r="AJ252">
            <v>12160</v>
          </cell>
          <cell r="AK252">
            <v>22160</v>
          </cell>
          <cell r="AL252">
            <v>22000</v>
          </cell>
          <cell r="AM252">
            <v>12509</v>
          </cell>
          <cell r="AN252" t="str">
            <v>AJUSTES - COMERCIAL BRASIL BANESPA</v>
          </cell>
        </row>
        <row r="253">
          <cell r="AD253">
            <v>10000</v>
          </cell>
          <cell r="AE253">
            <v>12001</v>
          </cell>
          <cell r="AF253">
            <v>12160</v>
          </cell>
          <cell r="AG253">
            <v>12160</v>
          </cell>
          <cell r="AH253">
            <v>12160</v>
          </cell>
          <cell r="AI253">
            <v>12160</v>
          </cell>
          <cell r="AJ253">
            <v>12160</v>
          </cell>
          <cell r="AK253">
            <v>22160</v>
          </cell>
          <cell r="AL253">
            <v>22000</v>
          </cell>
          <cell r="AM253">
            <v>12169</v>
          </cell>
          <cell r="AN253" t="str">
            <v>AJUSTES - COMERCIAL BRASIL SANTANDER</v>
          </cell>
        </row>
        <row r="254">
          <cell r="AD254">
            <v>10000</v>
          </cell>
          <cell r="AE254">
            <v>12001</v>
          </cell>
          <cell r="AF254">
            <v>12160</v>
          </cell>
          <cell r="AG254">
            <v>12160</v>
          </cell>
          <cell r="AH254">
            <v>12160</v>
          </cell>
          <cell r="AI254">
            <v>12160</v>
          </cell>
          <cell r="AJ254">
            <v>12160</v>
          </cell>
          <cell r="AK254">
            <v>22160</v>
          </cell>
          <cell r="AL254">
            <v>22000</v>
          </cell>
          <cell r="AM254">
            <v>12168</v>
          </cell>
          <cell r="AN254" t="str">
            <v>AJUSTES - BRASIL NOROESTE</v>
          </cell>
        </row>
        <row r="255">
          <cell r="AD255">
            <v>10000</v>
          </cell>
          <cell r="AE255">
            <v>12001</v>
          </cell>
          <cell r="AF255">
            <v>12160</v>
          </cell>
          <cell r="AG255">
            <v>12160</v>
          </cell>
          <cell r="AH255">
            <v>12160</v>
          </cell>
          <cell r="AI255">
            <v>12160</v>
          </cell>
          <cell r="AJ255">
            <v>12160</v>
          </cell>
          <cell r="AK255">
            <v>22160</v>
          </cell>
          <cell r="AL255">
            <v>22000</v>
          </cell>
          <cell r="AM255">
            <v>12167</v>
          </cell>
          <cell r="AN255" t="str">
            <v>AJUSTES - COMERCIAL BRASIL MERIDIONAL</v>
          </cell>
        </row>
        <row r="256">
          <cell r="AD256">
            <v>10000</v>
          </cell>
          <cell r="AE256">
            <v>12001</v>
          </cell>
          <cell r="AF256">
            <v>12160</v>
          </cell>
          <cell r="AG256">
            <v>12160</v>
          </cell>
          <cell r="AH256">
            <v>12160</v>
          </cell>
          <cell r="AI256">
            <v>12160</v>
          </cell>
          <cell r="AJ256">
            <v>12160</v>
          </cell>
          <cell r="AK256">
            <v>22160</v>
          </cell>
          <cell r="AL256">
            <v>22000</v>
          </cell>
          <cell r="AM256">
            <v>12166</v>
          </cell>
          <cell r="AN256" t="str">
            <v>MOROSOS BANCO GERAL</v>
          </cell>
        </row>
        <row r="257">
          <cell r="AD257">
            <v>10000</v>
          </cell>
          <cell r="AE257">
            <v>12001</v>
          </cell>
          <cell r="AF257">
            <v>12160</v>
          </cell>
          <cell r="AG257">
            <v>12160</v>
          </cell>
          <cell r="AH257">
            <v>12160</v>
          </cell>
          <cell r="AI257">
            <v>12160</v>
          </cell>
          <cell r="AJ257">
            <v>12160</v>
          </cell>
          <cell r="AK257">
            <v>22160</v>
          </cell>
          <cell r="AL257">
            <v>22000</v>
          </cell>
          <cell r="AM257">
            <v>12165</v>
          </cell>
          <cell r="AN257" t="str">
            <v>MOROSOS BRASIL NOROESTE</v>
          </cell>
        </row>
        <row r="258">
          <cell r="AD258">
            <v>10000</v>
          </cell>
          <cell r="AE258">
            <v>12001</v>
          </cell>
          <cell r="AF258">
            <v>12200</v>
          </cell>
          <cell r="AG258">
            <v>12200</v>
          </cell>
          <cell r="AH258">
            <v>12200</v>
          </cell>
          <cell r="AI258">
            <v>12200</v>
          </cell>
          <cell r="AJ258">
            <v>12200</v>
          </cell>
          <cell r="AK258">
            <v>22200</v>
          </cell>
          <cell r="AL258">
            <v>22000</v>
          </cell>
          <cell r="AM258">
            <v>59919</v>
          </cell>
          <cell r="AN258" t="str">
            <v>RESTO LATAM. - PART/G.FINANCIERA RESTO</v>
          </cell>
        </row>
        <row r="259">
          <cell r="AD259">
            <v>10000</v>
          </cell>
          <cell r="AE259">
            <v>12001</v>
          </cell>
          <cell r="AF259">
            <v>12200</v>
          </cell>
          <cell r="AG259">
            <v>12200</v>
          </cell>
          <cell r="AH259">
            <v>12200</v>
          </cell>
          <cell r="AI259">
            <v>12200</v>
          </cell>
          <cell r="AJ259">
            <v>12200</v>
          </cell>
          <cell r="AK259">
            <v>22200</v>
          </cell>
          <cell r="AL259">
            <v>22000</v>
          </cell>
          <cell r="AM259">
            <v>59918</v>
          </cell>
          <cell r="AN259" t="str">
            <v>RESTO LATAM. - PART/G.FINANCIERA POOL FONDOS</v>
          </cell>
        </row>
        <row r="260">
          <cell r="AD260">
            <v>10000</v>
          </cell>
          <cell r="AE260">
            <v>12001</v>
          </cell>
          <cell r="AF260">
            <v>12200</v>
          </cell>
          <cell r="AG260">
            <v>12200</v>
          </cell>
          <cell r="AH260">
            <v>12200</v>
          </cell>
          <cell r="AI260">
            <v>12200</v>
          </cell>
          <cell r="AJ260">
            <v>12200</v>
          </cell>
          <cell r="AK260">
            <v>22200</v>
          </cell>
          <cell r="AL260">
            <v>22000</v>
          </cell>
          <cell r="AM260">
            <v>59917</v>
          </cell>
          <cell r="AN260" t="str">
            <v>RESTO LATAM. - PART/G.FINANCIERA CART. ALCO</v>
          </cell>
        </row>
        <row r="261">
          <cell r="AD261">
            <v>10000</v>
          </cell>
          <cell r="AE261">
            <v>12001</v>
          </cell>
          <cell r="AF261">
            <v>12200</v>
          </cell>
          <cell r="AG261">
            <v>12200</v>
          </cell>
          <cell r="AH261">
            <v>12200</v>
          </cell>
          <cell r="AI261">
            <v>12200</v>
          </cell>
          <cell r="AJ261">
            <v>12200</v>
          </cell>
          <cell r="AK261">
            <v>22200</v>
          </cell>
          <cell r="AL261">
            <v>22000</v>
          </cell>
          <cell r="AM261">
            <v>59916</v>
          </cell>
          <cell r="AN261" t="str">
            <v>RESTO LATAM. - BANCA PRIVADA INT.</v>
          </cell>
        </row>
        <row r="262">
          <cell r="AD262">
            <v>10000</v>
          </cell>
          <cell r="AE262">
            <v>12001</v>
          </cell>
          <cell r="AF262">
            <v>12200</v>
          </cell>
          <cell r="AG262">
            <v>12200</v>
          </cell>
          <cell r="AH262">
            <v>12200</v>
          </cell>
          <cell r="AI262">
            <v>12200</v>
          </cell>
          <cell r="AJ262">
            <v>12200</v>
          </cell>
          <cell r="AK262">
            <v>22200</v>
          </cell>
          <cell r="AL262">
            <v>22000</v>
          </cell>
          <cell r="AM262">
            <v>59915</v>
          </cell>
          <cell r="AN262" t="str">
            <v>RESTO LATAM. - GESTION DE ACTIVOS SEGUROS</v>
          </cell>
        </row>
        <row r="263">
          <cell r="AD263">
            <v>10000</v>
          </cell>
          <cell r="AE263">
            <v>12001</v>
          </cell>
          <cell r="AF263">
            <v>12200</v>
          </cell>
          <cell r="AG263">
            <v>12200</v>
          </cell>
          <cell r="AH263">
            <v>12200</v>
          </cell>
          <cell r="AI263">
            <v>12200</v>
          </cell>
          <cell r="AJ263">
            <v>12200</v>
          </cell>
          <cell r="AK263">
            <v>22200</v>
          </cell>
          <cell r="AL263">
            <v>22000</v>
          </cell>
          <cell r="AM263">
            <v>59914</v>
          </cell>
          <cell r="AN263" t="str">
            <v>RESTO LATAM. - FONDOS DE PENSIONES</v>
          </cell>
        </row>
        <row r="264">
          <cell r="AD264">
            <v>10000</v>
          </cell>
          <cell r="AE264">
            <v>12001</v>
          </cell>
          <cell r="AF264">
            <v>12200</v>
          </cell>
          <cell r="AG264">
            <v>12200</v>
          </cell>
          <cell r="AH264">
            <v>12200</v>
          </cell>
          <cell r="AI264">
            <v>12200</v>
          </cell>
          <cell r="AJ264">
            <v>12200</v>
          </cell>
          <cell r="AK264">
            <v>22200</v>
          </cell>
          <cell r="AL264">
            <v>22000</v>
          </cell>
          <cell r="AM264">
            <v>59913</v>
          </cell>
          <cell r="AN264" t="str">
            <v>RESTO LATAM. - FONDOS DE INVERSION</v>
          </cell>
        </row>
        <row r="265">
          <cell r="AD265">
            <v>10000</v>
          </cell>
          <cell r="AE265">
            <v>12001</v>
          </cell>
          <cell r="AF265">
            <v>12200</v>
          </cell>
          <cell r="AG265">
            <v>12200</v>
          </cell>
          <cell r="AH265">
            <v>12200</v>
          </cell>
          <cell r="AI265">
            <v>12200</v>
          </cell>
          <cell r="AJ265">
            <v>12200</v>
          </cell>
          <cell r="AK265">
            <v>22200</v>
          </cell>
          <cell r="AL265">
            <v>22000</v>
          </cell>
          <cell r="AM265">
            <v>59912</v>
          </cell>
          <cell r="AN265" t="str">
            <v>RESTO LATAM. - TESORERIA CART. DIR.</v>
          </cell>
        </row>
        <row r="266">
          <cell r="AD266">
            <v>10000</v>
          </cell>
          <cell r="AE266">
            <v>12001</v>
          </cell>
          <cell r="AF266">
            <v>12200</v>
          </cell>
          <cell r="AG266">
            <v>12200</v>
          </cell>
          <cell r="AH266">
            <v>12200</v>
          </cell>
          <cell r="AI266">
            <v>12200</v>
          </cell>
          <cell r="AJ266">
            <v>12200</v>
          </cell>
          <cell r="AK266">
            <v>22200</v>
          </cell>
          <cell r="AL266">
            <v>22000</v>
          </cell>
          <cell r="AM266">
            <v>59911</v>
          </cell>
          <cell r="AN266" t="str">
            <v>RESTO LATAM. - TESORERIA TRADING</v>
          </cell>
        </row>
        <row r="267">
          <cell r="AD267">
            <v>10000</v>
          </cell>
          <cell r="AE267">
            <v>12001</v>
          </cell>
          <cell r="AF267">
            <v>12200</v>
          </cell>
          <cell r="AG267">
            <v>12200</v>
          </cell>
          <cell r="AH267">
            <v>12200</v>
          </cell>
          <cell r="AI267">
            <v>12200</v>
          </cell>
          <cell r="AJ267">
            <v>12200</v>
          </cell>
          <cell r="AK267">
            <v>22200</v>
          </cell>
          <cell r="AL267">
            <v>22000</v>
          </cell>
          <cell r="AM267">
            <v>59910</v>
          </cell>
          <cell r="AN267" t="str">
            <v>RESTO LATAM. - TESORERIA CLIENTES</v>
          </cell>
        </row>
        <row r="268">
          <cell r="AD268">
            <v>10000</v>
          </cell>
          <cell r="AE268">
            <v>12001</v>
          </cell>
          <cell r="AF268">
            <v>12200</v>
          </cell>
          <cell r="AG268">
            <v>12200</v>
          </cell>
          <cell r="AH268">
            <v>12200</v>
          </cell>
          <cell r="AI268">
            <v>12200</v>
          </cell>
          <cell r="AJ268">
            <v>12200</v>
          </cell>
          <cell r="AK268">
            <v>22200</v>
          </cell>
          <cell r="AL268">
            <v>22000</v>
          </cell>
          <cell r="AM268">
            <v>59909</v>
          </cell>
          <cell r="AN268" t="str">
            <v>RESTO LATAM. - BCA. INVERSION EMPRESAS</v>
          </cell>
        </row>
        <row r="269">
          <cell r="AD269">
            <v>10000</v>
          </cell>
          <cell r="AE269">
            <v>12001</v>
          </cell>
          <cell r="AF269">
            <v>12200</v>
          </cell>
          <cell r="AG269">
            <v>12200</v>
          </cell>
          <cell r="AH269">
            <v>12200</v>
          </cell>
          <cell r="AI269">
            <v>12200</v>
          </cell>
          <cell r="AJ269">
            <v>12200</v>
          </cell>
          <cell r="AK269">
            <v>22200</v>
          </cell>
          <cell r="AL269">
            <v>22000</v>
          </cell>
          <cell r="AM269">
            <v>59908</v>
          </cell>
          <cell r="AN269" t="str">
            <v>RESTO LATAM. - BCA. INVERSION PYMES</v>
          </cell>
        </row>
        <row r="270">
          <cell r="AD270">
            <v>10000</v>
          </cell>
          <cell r="AE270">
            <v>12001</v>
          </cell>
          <cell r="AF270">
            <v>12200</v>
          </cell>
          <cell r="AG270">
            <v>12200</v>
          </cell>
          <cell r="AH270">
            <v>12200</v>
          </cell>
          <cell r="AI270">
            <v>12200</v>
          </cell>
          <cell r="AJ270">
            <v>12200</v>
          </cell>
          <cell r="AK270">
            <v>22200</v>
          </cell>
          <cell r="AL270">
            <v>22000</v>
          </cell>
          <cell r="AM270">
            <v>59907</v>
          </cell>
          <cell r="AN270" t="str">
            <v>RESTO LATAM. - BCA. INVERSION INDIVIDUOS</v>
          </cell>
        </row>
        <row r="271">
          <cell r="AD271">
            <v>10000</v>
          </cell>
          <cell r="AE271">
            <v>12001</v>
          </cell>
          <cell r="AF271">
            <v>12200</v>
          </cell>
          <cell r="AG271">
            <v>12200</v>
          </cell>
          <cell r="AH271">
            <v>12200</v>
          </cell>
          <cell r="AI271">
            <v>12200</v>
          </cell>
          <cell r="AJ271">
            <v>12200</v>
          </cell>
          <cell r="AK271">
            <v>22200</v>
          </cell>
          <cell r="AL271">
            <v>22000</v>
          </cell>
          <cell r="AM271">
            <v>59906</v>
          </cell>
          <cell r="AN271" t="str">
            <v>RESTO LATAM. - BANCA CORPORATIVA</v>
          </cell>
        </row>
        <row r="272">
          <cell r="AD272">
            <v>10000</v>
          </cell>
          <cell r="AE272">
            <v>12001</v>
          </cell>
          <cell r="AF272">
            <v>12200</v>
          </cell>
          <cell r="AG272">
            <v>12200</v>
          </cell>
          <cell r="AH272">
            <v>12200</v>
          </cell>
          <cell r="AI272">
            <v>12200</v>
          </cell>
          <cell r="AJ272">
            <v>12200</v>
          </cell>
          <cell r="AK272">
            <v>22200</v>
          </cell>
          <cell r="AL272">
            <v>22000</v>
          </cell>
          <cell r="AM272">
            <v>59905</v>
          </cell>
          <cell r="AN272" t="str">
            <v>RESTO LATAM. - B. COMERCIAL EMPRESAS</v>
          </cell>
        </row>
        <row r="273">
          <cell r="AD273">
            <v>10000</v>
          </cell>
          <cell r="AE273">
            <v>12001</v>
          </cell>
          <cell r="AF273">
            <v>12200</v>
          </cell>
          <cell r="AG273">
            <v>12200</v>
          </cell>
          <cell r="AH273">
            <v>12200</v>
          </cell>
          <cell r="AI273">
            <v>12200</v>
          </cell>
          <cell r="AJ273">
            <v>12200</v>
          </cell>
          <cell r="AK273">
            <v>22200</v>
          </cell>
          <cell r="AL273">
            <v>22000</v>
          </cell>
          <cell r="AM273">
            <v>59904</v>
          </cell>
          <cell r="AN273" t="str">
            <v>RESTO LATAM. - B. COMERCIAL PYMES</v>
          </cell>
        </row>
        <row r="274">
          <cell r="AD274">
            <v>10000</v>
          </cell>
          <cell r="AE274">
            <v>12001</v>
          </cell>
          <cell r="AF274">
            <v>12200</v>
          </cell>
          <cell r="AG274">
            <v>12200</v>
          </cell>
          <cell r="AH274">
            <v>12200</v>
          </cell>
          <cell r="AI274">
            <v>12200</v>
          </cell>
          <cell r="AJ274">
            <v>12200</v>
          </cell>
          <cell r="AK274">
            <v>22200</v>
          </cell>
          <cell r="AL274">
            <v>22000</v>
          </cell>
          <cell r="AM274">
            <v>59903</v>
          </cell>
          <cell r="AN274" t="str">
            <v>RESTO LATAM. - B. COMERCIAL INDIVIDUOS</v>
          </cell>
        </row>
        <row r="275">
          <cell r="AD275">
            <v>10000</v>
          </cell>
          <cell r="AE275">
            <v>12001</v>
          </cell>
          <cell r="AF275">
            <v>12200</v>
          </cell>
          <cell r="AG275">
            <v>12200</v>
          </cell>
          <cell r="AH275">
            <v>12200</v>
          </cell>
          <cell r="AI275">
            <v>12200</v>
          </cell>
          <cell r="AJ275">
            <v>12200</v>
          </cell>
          <cell r="AK275">
            <v>22200</v>
          </cell>
          <cell r="AL275">
            <v>22000</v>
          </cell>
          <cell r="AM275">
            <v>59902</v>
          </cell>
          <cell r="AN275" t="str">
            <v>RESTO LATAM. - INSTITUCIONAL PRIVADO</v>
          </cell>
        </row>
        <row r="276">
          <cell r="AD276">
            <v>10000</v>
          </cell>
          <cell r="AE276">
            <v>12001</v>
          </cell>
          <cell r="AF276">
            <v>12200</v>
          </cell>
          <cell r="AG276">
            <v>12200</v>
          </cell>
          <cell r="AH276">
            <v>12200</v>
          </cell>
          <cell r="AI276">
            <v>12200</v>
          </cell>
          <cell r="AJ276">
            <v>12200</v>
          </cell>
          <cell r="AK276">
            <v>22200</v>
          </cell>
          <cell r="AL276">
            <v>22000</v>
          </cell>
          <cell r="AM276">
            <v>59901</v>
          </cell>
          <cell r="AN276" t="str">
            <v>RESTO LATAM. - INSTITUCIONAL PUBLICO</v>
          </cell>
        </row>
        <row r="277">
          <cell r="AD277">
            <v>10000</v>
          </cell>
          <cell r="AE277">
            <v>12001</v>
          </cell>
          <cell r="AF277">
            <v>12200</v>
          </cell>
          <cell r="AG277">
            <v>12200</v>
          </cell>
          <cell r="AH277">
            <v>12200</v>
          </cell>
          <cell r="AI277">
            <v>12200</v>
          </cell>
          <cell r="AJ277">
            <v>12200</v>
          </cell>
          <cell r="AK277">
            <v>22200</v>
          </cell>
          <cell r="AL277">
            <v>22000</v>
          </cell>
          <cell r="AM277">
            <v>12409</v>
          </cell>
          <cell r="AN277" t="str">
            <v>AJUSTES GRUPO OHCH</v>
          </cell>
        </row>
        <row r="278">
          <cell r="AD278">
            <v>10000</v>
          </cell>
          <cell r="AE278">
            <v>12001</v>
          </cell>
          <cell r="AF278">
            <v>12200</v>
          </cell>
          <cell r="AG278">
            <v>12200</v>
          </cell>
          <cell r="AH278">
            <v>12200</v>
          </cell>
          <cell r="AI278">
            <v>12200</v>
          </cell>
          <cell r="AJ278">
            <v>12200</v>
          </cell>
          <cell r="AK278">
            <v>22200</v>
          </cell>
          <cell r="AL278">
            <v>22000</v>
          </cell>
          <cell r="AM278">
            <v>12209</v>
          </cell>
          <cell r="AN278" t="str">
            <v>AJUSTES - OTRAS SOC. COM. EXTRANJERO</v>
          </cell>
        </row>
        <row r="279">
          <cell r="AD279">
            <v>10000</v>
          </cell>
          <cell r="AE279">
            <v>12001</v>
          </cell>
          <cell r="AF279">
            <v>12200</v>
          </cell>
          <cell r="AG279">
            <v>12200</v>
          </cell>
          <cell r="AH279">
            <v>12200</v>
          </cell>
          <cell r="AI279">
            <v>12200</v>
          </cell>
          <cell r="AJ279">
            <v>12200</v>
          </cell>
          <cell r="AK279">
            <v>22200</v>
          </cell>
          <cell r="AL279">
            <v>22000</v>
          </cell>
          <cell r="AM279">
            <v>12205</v>
          </cell>
          <cell r="AN279" t="str">
            <v>G.I. LATINOAMERICA</v>
          </cell>
        </row>
        <row r="280">
          <cell r="AD280">
            <v>10000</v>
          </cell>
          <cell r="AE280">
            <v>12001</v>
          </cell>
          <cell r="AF280">
            <v>12350</v>
          </cell>
          <cell r="AG280">
            <v>12350</v>
          </cell>
          <cell r="AH280">
            <v>12350</v>
          </cell>
          <cell r="AI280">
            <v>12350</v>
          </cell>
          <cell r="AJ280">
            <v>12350</v>
          </cell>
          <cell r="AK280">
            <v>22350</v>
          </cell>
          <cell r="AL280">
            <v>22000</v>
          </cell>
          <cell r="AM280">
            <v>53519</v>
          </cell>
          <cell r="AN280" t="str">
            <v>BOLIVIA - PART/G.FINANCIERA RESTO</v>
          </cell>
        </row>
        <row r="281">
          <cell r="AD281">
            <v>10000</v>
          </cell>
          <cell r="AE281">
            <v>12001</v>
          </cell>
          <cell r="AF281">
            <v>12350</v>
          </cell>
          <cell r="AG281">
            <v>12350</v>
          </cell>
          <cell r="AH281">
            <v>12350</v>
          </cell>
          <cell r="AI281">
            <v>12350</v>
          </cell>
          <cell r="AJ281">
            <v>12350</v>
          </cell>
          <cell r="AK281">
            <v>22350</v>
          </cell>
          <cell r="AL281">
            <v>22000</v>
          </cell>
          <cell r="AM281">
            <v>53518</v>
          </cell>
          <cell r="AN281" t="str">
            <v>BOLIVIA - PART/G.FINANCIERA POOL DE FONDOS</v>
          </cell>
        </row>
        <row r="282">
          <cell r="AD282">
            <v>10000</v>
          </cell>
          <cell r="AE282">
            <v>12001</v>
          </cell>
          <cell r="AF282">
            <v>12350</v>
          </cell>
          <cell r="AG282">
            <v>12350</v>
          </cell>
          <cell r="AH282">
            <v>12350</v>
          </cell>
          <cell r="AI282">
            <v>12350</v>
          </cell>
          <cell r="AJ282">
            <v>12350</v>
          </cell>
          <cell r="AK282">
            <v>22350</v>
          </cell>
          <cell r="AL282">
            <v>22000</v>
          </cell>
          <cell r="AM282">
            <v>53517</v>
          </cell>
          <cell r="AN282" t="str">
            <v>BOLIVIA - PART/G.FINANCIERA CARTERAS ALCO</v>
          </cell>
        </row>
        <row r="283">
          <cell r="AD283">
            <v>10000</v>
          </cell>
          <cell r="AE283">
            <v>12001</v>
          </cell>
          <cell r="AF283">
            <v>12350</v>
          </cell>
          <cell r="AG283">
            <v>12350</v>
          </cell>
          <cell r="AH283">
            <v>12350</v>
          </cell>
          <cell r="AI283">
            <v>12350</v>
          </cell>
          <cell r="AJ283">
            <v>12350</v>
          </cell>
          <cell r="AK283">
            <v>22350</v>
          </cell>
          <cell r="AL283">
            <v>22000</v>
          </cell>
          <cell r="AM283">
            <v>53516</v>
          </cell>
          <cell r="AN283" t="str">
            <v>BOLIVIA - BANCA PRIVADA INT.</v>
          </cell>
        </row>
        <row r="284">
          <cell r="AD284">
            <v>10000</v>
          </cell>
          <cell r="AE284">
            <v>12001</v>
          </cell>
          <cell r="AF284">
            <v>12350</v>
          </cell>
          <cell r="AG284">
            <v>12350</v>
          </cell>
          <cell r="AH284">
            <v>12350</v>
          </cell>
          <cell r="AI284">
            <v>12350</v>
          </cell>
          <cell r="AJ284">
            <v>12350</v>
          </cell>
          <cell r="AK284">
            <v>22350</v>
          </cell>
          <cell r="AL284">
            <v>22000</v>
          </cell>
          <cell r="AM284">
            <v>53515</v>
          </cell>
          <cell r="AN284" t="str">
            <v>BOLIVIA - GESTION DE ACTIVOS SEGUROS</v>
          </cell>
        </row>
        <row r="285">
          <cell r="AD285">
            <v>10000</v>
          </cell>
          <cell r="AE285">
            <v>12001</v>
          </cell>
          <cell r="AF285">
            <v>12350</v>
          </cell>
          <cell r="AG285">
            <v>12350</v>
          </cell>
          <cell r="AH285">
            <v>12350</v>
          </cell>
          <cell r="AI285">
            <v>12350</v>
          </cell>
          <cell r="AJ285">
            <v>12350</v>
          </cell>
          <cell r="AK285">
            <v>22350</v>
          </cell>
          <cell r="AL285">
            <v>22000</v>
          </cell>
          <cell r="AM285">
            <v>53514</v>
          </cell>
          <cell r="AN285" t="str">
            <v>BOLIVIA - FONDOS DE PENSIONES</v>
          </cell>
        </row>
        <row r="286">
          <cell r="AD286">
            <v>10000</v>
          </cell>
          <cell r="AE286">
            <v>12001</v>
          </cell>
          <cell r="AF286">
            <v>12350</v>
          </cell>
          <cell r="AG286">
            <v>12350</v>
          </cell>
          <cell r="AH286">
            <v>12350</v>
          </cell>
          <cell r="AI286">
            <v>12350</v>
          </cell>
          <cell r="AJ286">
            <v>12350</v>
          </cell>
          <cell r="AK286">
            <v>22350</v>
          </cell>
          <cell r="AL286">
            <v>22000</v>
          </cell>
          <cell r="AM286">
            <v>53513</v>
          </cell>
          <cell r="AN286" t="str">
            <v>BOLIVIA - FONDOS DE INVERSION</v>
          </cell>
        </row>
        <row r="287">
          <cell r="AD287">
            <v>10000</v>
          </cell>
          <cell r="AE287">
            <v>12001</v>
          </cell>
          <cell r="AF287">
            <v>12350</v>
          </cell>
          <cell r="AG287">
            <v>12350</v>
          </cell>
          <cell r="AH287">
            <v>12350</v>
          </cell>
          <cell r="AI287">
            <v>12350</v>
          </cell>
          <cell r="AJ287">
            <v>12350</v>
          </cell>
          <cell r="AK287">
            <v>22350</v>
          </cell>
          <cell r="AL287">
            <v>22000</v>
          </cell>
          <cell r="AM287">
            <v>53512</v>
          </cell>
          <cell r="AN287" t="str">
            <v>BOLIVIA - TESORERIA CART. DIR.</v>
          </cell>
        </row>
        <row r="288">
          <cell r="AD288">
            <v>10000</v>
          </cell>
          <cell r="AE288">
            <v>12001</v>
          </cell>
          <cell r="AF288">
            <v>12350</v>
          </cell>
          <cell r="AG288">
            <v>12350</v>
          </cell>
          <cell r="AH288">
            <v>12350</v>
          </cell>
          <cell r="AI288">
            <v>12350</v>
          </cell>
          <cell r="AJ288">
            <v>12350</v>
          </cell>
          <cell r="AK288">
            <v>22350</v>
          </cell>
          <cell r="AL288">
            <v>22000</v>
          </cell>
          <cell r="AM288">
            <v>53511</v>
          </cell>
          <cell r="AN288" t="str">
            <v>BOLIVIA - TESORERIA TRADING</v>
          </cell>
        </row>
        <row r="289">
          <cell r="AD289">
            <v>10000</v>
          </cell>
          <cell r="AE289">
            <v>12001</v>
          </cell>
          <cell r="AF289">
            <v>12350</v>
          </cell>
          <cell r="AG289">
            <v>12350</v>
          </cell>
          <cell r="AH289">
            <v>12350</v>
          </cell>
          <cell r="AI289">
            <v>12350</v>
          </cell>
          <cell r="AJ289">
            <v>12350</v>
          </cell>
          <cell r="AK289">
            <v>22350</v>
          </cell>
          <cell r="AL289">
            <v>22000</v>
          </cell>
          <cell r="AM289">
            <v>53510</v>
          </cell>
          <cell r="AN289" t="str">
            <v>BOLIVIA - TESORERIA CLIENTES</v>
          </cell>
        </row>
        <row r="290">
          <cell r="AD290">
            <v>10000</v>
          </cell>
          <cell r="AE290">
            <v>12001</v>
          </cell>
          <cell r="AF290">
            <v>12350</v>
          </cell>
          <cell r="AG290">
            <v>12350</v>
          </cell>
          <cell r="AH290">
            <v>12350</v>
          </cell>
          <cell r="AI290">
            <v>12350</v>
          </cell>
          <cell r="AJ290">
            <v>12350</v>
          </cell>
          <cell r="AK290">
            <v>22350</v>
          </cell>
          <cell r="AL290">
            <v>22000</v>
          </cell>
          <cell r="AM290">
            <v>53509</v>
          </cell>
          <cell r="AN290" t="str">
            <v>BOLIVIA - BCA. INVERSION EMPRESAS</v>
          </cell>
        </row>
        <row r="291">
          <cell r="AD291">
            <v>10000</v>
          </cell>
          <cell r="AE291">
            <v>12001</v>
          </cell>
          <cell r="AF291">
            <v>12350</v>
          </cell>
          <cell r="AG291">
            <v>12350</v>
          </cell>
          <cell r="AH291">
            <v>12350</v>
          </cell>
          <cell r="AI291">
            <v>12350</v>
          </cell>
          <cell r="AJ291">
            <v>12350</v>
          </cell>
          <cell r="AK291">
            <v>22350</v>
          </cell>
          <cell r="AL291">
            <v>22000</v>
          </cell>
          <cell r="AM291">
            <v>53508</v>
          </cell>
          <cell r="AN291" t="str">
            <v>BOLIVIA - BCA. INVERSION PYMES</v>
          </cell>
        </row>
        <row r="292">
          <cell r="AD292">
            <v>10000</v>
          </cell>
          <cell r="AE292">
            <v>12001</v>
          </cell>
          <cell r="AF292">
            <v>12350</v>
          </cell>
          <cell r="AG292">
            <v>12350</v>
          </cell>
          <cell r="AH292">
            <v>12350</v>
          </cell>
          <cell r="AI292">
            <v>12350</v>
          </cell>
          <cell r="AJ292">
            <v>12350</v>
          </cell>
          <cell r="AK292">
            <v>22350</v>
          </cell>
          <cell r="AL292">
            <v>22000</v>
          </cell>
          <cell r="AM292">
            <v>53507</v>
          </cell>
          <cell r="AN292" t="str">
            <v>BOLIVIA - BCA. INVERSION INDIVIDUOS</v>
          </cell>
        </row>
        <row r="293">
          <cell r="AD293">
            <v>10000</v>
          </cell>
          <cell r="AE293">
            <v>12001</v>
          </cell>
          <cell r="AF293">
            <v>12350</v>
          </cell>
          <cell r="AG293">
            <v>12350</v>
          </cell>
          <cell r="AH293">
            <v>12350</v>
          </cell>
          <cell r="AI293">
            <v>12350</v>
          </cell>
          <cell r="AJ293">
            <v>12350</v>
          </cell>
          <cell r="AK293">
            <v>22350</v>
          </cell>
          <cell r="AL293">
            <v>22000</v>
          </cell>
          <cell r="AM293">
            <v>53506</v>
          </cell>
          <cell r="AN293" t="str">
            <v>BOLIVIA - BANCA CORPORATIVA</v>
          </cell>
        </row>
        <row r="294">
          <cell r="AD294">
            <v>10000</v>
          </cell>
          <cell r="AE294">
            <v>12001</v>
          </cell>
          <cell r="AF294">
            <v>12350</v>
          </cell>
          <cell r="AG294">
            <v>12350</v>
          </cell>
          <cell r="AH294">
            <v>12350</v>
          </cell>
          <cell r="AI294">
            <v>12350</v>
          </cell>
          <cell r="AJ294">
            <v>12350</v>
          </cell>
          <cell r="AK294">
            <v>22350</v>
          </cell>
          <cell r="AL294">
            <v>22000</v>
          </cell>
          <cell r="AM294">
            <v>53505</v>
          </cell>
          <cell r="AN294" t="str">
            <v>BOLIVIA - B. COMERCIAL EMPRESAS</v>
          </cell>
        </row>
        <row r="295">
          <cell r="AD295">
            <v>10000</v>
          </cell>
          <cell r="AE295">
            <v>12001</v>
          </cell>
          <cell r="AF295">
            <v>12350</v>
          </cell>
          <cell r="AG295">
            <v>12350</v>
          </cell>
          <cell r="AH295">
            <v>12350</v>
          </cell>
          <cell r="AI295">
            <v>12350</v>
          </cell>
          <cell r="AJ295">
            <v>12350</v>
          </cell>
          <cell r="AK295">
            <v>22350</v>
          </cell>
          <cell r="AL295">
            <v>22000</v>
          </cell>
          <cell r="AM295">
            <v>53504</v>
          </cell>
          <cell r="AN295" t="str">
            <v>BOLIVIA - B. COMERCIAL PYMES</v>
          </cell>
        </row>
        <row r="296">
          <cell r="AD296">
            <v>10000</v>
          </cell>
          <cell r="AE296">
            <v>12001</v>
          </cell>
          <cell r="AF296">
            <v>12350</v>
          </cell>
          <cell r="AG296">
            <v>12350</v>
          </cell>
          <cell r="AH296">
            <v>12350</v>
          </cell>
          <cell r="AI296">
            <v>12350</v>
          </cell>
          <cell r="AJ296">
            <v>12350</v>
          </cell>
          <cell r="AK296">
            <v>22350</v>
          </cell>
          <cell r="AL296">
            <v>22000</v>
          </cell>
          <cell r="AM296">
            <v>53503</v>
          </cell>
          <cell r="AN296" t="str">
            <v>BOLIVIA - B. COMERCIAL INDIVIDUOS</v>
          </cell>
        </row>
        <row r="297">
          <cell r="AD297">
            <v>10000</v>
          </cell>
          <cell r="AE297">
            <v>12001</v>
          </cell>
          <cell r="AF297">
            <v>12350</v>
          </cell>
          <cell r="AG297">
            <v>12350</v>
          </cell>
          <cell r="AH297">
            <v>12350</v>
          </cell>
          <cell r="AI297">
            <v>12350</v>
          </cell>
          <cell r="AJ297">
            <v>12350</v>
          </cell>
          <cell r="AK297">
            <v>22350</v>
          </cell>
          <cell r="AL297">
            <v>22000</v>
          </cell>
          <cell r="AM297">
            <v>53502</v>
          </cell>
          <cell r="AN297" t="str">
            <v>BOLIVIA - INSTITUCIONAL PRIVADO</v>
          </cell>
        </row>
        <row r="298">
          <cell r="AD298">
            <v>10000</v>
          </cell>
          <cell r="AE298">
            <v>12001</v>
          </cell>
          <cell r="AF298">
            <v>12350</v>
          </cell>
          <cell r="AG298">
            <v>12350</v>
          </cell>
          <cell r="AH298">
            <v>12350</v>
          </cell>
          <cell r="AI298">
            <v>12350</v>
          </cell>
          <cell r="AJ298">
            <v>12350</v>
          </cell>
          <cell r="AK298">
            <v>22350</v>
          </cell>
          <cell r="AL298">
            <v>22000</v>
          </cell>
          <cell r="AM298">
            <v>53501</v>
          </cell>
          <cell r="AN298" t="str">
            <v>BOLIVIA - INSTITUCIONAL PUBLICO</v>
          </cell>
        </row>
        <row r="299">
          <cell r="AD299">
            <v>10000</v>
          </cell>
          <cell r="AE299">
            <v>12001</v>
          </cell>
          <cell r="AF299">
            <v>12350</v>
          </cell>
          <cell r="AG299">
            <v>12350</v>
          </cell>
          <cell r="AH299">
            <v>12350</v>
          </cell>
          <cell r="AI299">
            <v>12350</v>
          </cell>
          <cell r="AJ299">
            <v>12350</v>
          </cell>
          <cell r="AK299">
            <v>22350</v>
          </cell>
          <cell r="AL299">
            <v>22000</v>
          </cell>
          <cell r="AM299">
            <v>12359</v>
          </cell>
          <cell r="AN299" t="str">
            <v>AJUSTES - COMERCIAL BOLIVIA</v>
          </cell>
        </row>
        <row r="300">
          <cell r="AD300">
            <v>10000</v>
          </cell>
          <cell r="AE300">
            <v>12001</v>
          </cell>
          <cell r="AF300">
            <v>12360</v>
          </cell>
          <cell r="AG300">
            <v>12360</v>
          </cell>
          <cell r="AH300">
            <v>12360</v>
          </cell>
          <cell r="AI300">
            <v>12360</v>
          </cell>
          <cell r="AJ300">
            <v>12360</v>
          </cell>
          <cell r="AK300">
            <v>22360</v>
          </cell>
          <cell r="AL300">
            <v>22000</v>
          </cell>
          <cell r="AM300">
            <v>53619</v>
          </cell>
          <cell r="AN300" t="str">
            <v>PANAMA - PART/G.FINANCIERA RESTO</v>
          </cell>
        </row>
        <row r="301">
          <cell r="AD301">
            <v>10000</v>
          </cell>
          <cell r="AE301">
            <v>12001</v>
          </cell>
          <cell r="AF301">
            <v>12360</v>
          </cell>
          <cell r="AG301">
            <v>12360</v>
          </cell>
          <cell r="AH301">
            <v>12360</v>
          </cell>
          <cell r="AI301">
            <v>12360</v>
          </cell>
          <cell r="AJ301">
            <v>12360</v>
          </cell>
          <cell r="AK301">
            <v>22360</v>
          </cell>
          <cell r="AL301">
            <v>22000</v>
          </cell>
          <cell r="AM301">
            <v>53618</v>
          </cell>
          <cell r="AN301" t="str">
            <v>PANAMA - PART/G.FINANCIERA POOL DE FONDOS</v>
          </cell>
        </row>
        <row r="302">
          <cell r="AD302">
            <v>10000</v>
          </cell>
          <cell r="AE302">
            <v>12001</v>
          </cell>
          <cell r="AF302">
            <v>12360</v>
          </cell>
          <cell r="AG302">
            <v>12360</v>
          </cell>
          <cell r="AH302">
            <v>12360</v>
          </cell>
          <cell r="AI302">
            <v>12360</v>
          </cell>
          <cell r="AJ302">
            <v>12360</v>
          </cell>
          <cell r="AK302">
            <v>22360</v>
          </cell>
          <cell r="AL302">
            <v>22000</v>
          </cell>
          <cell r="AM302">
            <v>53617</v>
          </cell>
          <cell r="AN302" t="str">
            <v>PANAMA - PART/G.FINANCIERA CARTERAS ALCO</v>
          </cell>
        </row>
        <row r="303">
          <cell r="AD303">
            <v>10000</v>
          </cell>
          <cell r="AE303">
            <v>12001</v>
          </cell>
          <cell r="AF303">
            <v>12360</v>
          </cell>
          <cell r="AG303">
            <v>12360</v>
          </cell>
          <cell r="AH303">
            <v>12360</v>
          </cell>
          <cell r="AI303">
            <v>12360</v>
          </cell>
          <cell r="AJ303">
            <v>12360</v>
          </cell>
          <cell r="AK303">
            <v>22360</v>
          </cell>
          <cell r="AL303">
            <v>22000</v>
          </cell>
          <cell r="AM303">
            <v>53616</v>
          </cell>
          <cell r="AN303" t="str">
            <v>PANAMA - BANCA PRIVADA INT.</v>
          </cell>
        </row>
        <row r="304">
          <cell r="AD304">
            <v>10000</v>
          </cell>
          <cell r="AE304">
            <v>12001</v>
          </cell>
          <cell r="AF304">
            <v>12360</v>
          </cell>
          <cell r="AG304">
            <v>12360</v>
          </cell>
          <cell r="AH304">
            <v>12360</v>
          </cell>
          <cell r="AI304">
            <v>12360</v>
          </cell>
          <cell r="AJ304">
            <v>12360</v>
          </cell>
          <cell r="AK304">
            <v>22360</v>
          </cell>
          <cell r="AL304">
            <v>22000</v>
          </cell>
          <cell r="AM304">
            <v>53615</v>
          </cell>
          <cell r="AN304" t="str">
            <v>PANAMA - GESTION DE ACTIVOS SEGUROS</v>
          </cell>
        </row>
        <row r="305">
          <cell r="AD305">
            <v>10000</v>
          </cell>
          <cell r="AE305">
            <v>12001</v>
          </cell>
          <cell r="AF305">
            <v>12360</v>
          </cell>
          <cell r="AG305">
            <v>12360</v>
          </cell>
          <cell r="AH305">
            <v>12360</v>
          </cell>
          <cell r="AI305">
            <v>12360</v>
          </cell>
          <cell r="AJ305">
            <v>12360</v>
          </cell>
          <cell r="AK305">
            <v>22360</v>
          </cell>
          <cell r="AL305">
            <v>22000</v>
          </cell>
          <cell r="AM305">
            <v>53614</v>
          </cell>
          <cell r="AN305" t="str">
            <v>PANAMA - FONDOS DE PENSIONES</v>
          </cell>
        </row>
        <row r="306">
          <cell r="AD306">
            <v>10000</v>
          </cell>
          <cell r="AE306">
            <v>12001</v>
          </cell>
          <cell r="AF306">
            <v>12360</v>
          </cell>
          <cell r="AG306">
            <v>12360</v>
          </cell>
          <cell r="AH306">
            <v>12360</v>
          </cell>
          <cell r="AI306">
            <v>12360</v>
          </cell>
          <cell r="AJ306">
            <v>12360</v>
          </cell>
          <cell r="AK306">
            <v>22360</v>
          </cell>
          <cell r="AL306">
            <v>22000</v>
          </cell>
          <cell r="AM306">
            <v>53613</v>
          </cell>
          <cell r="AN306" t="str">
            <v>PANAMA - FONDOS DE INVERSION</v>
          </cell>
        </row>
        <row r="307">
          <cell r="AD307">
            <v>10000</v>
          </cell>
          <cell r="AE307">
            <v>12001</v>
          </cell>
          <cell r="AF307">
            <v>12360</v>
          </cell>
          <cell r="AG307">
            <v>12360</v>
          </cell>
          <cell r="AH307">
            <v>12360</v>
          </cell>
          <cell r="AI307">
            <v>12360</v>
          </cell>
          <cell r="AJ307">
            <v>12360</v>
          </cell>
          <cell r="AK307">
            <v>22360</v>
          </cell>
          <cell r="AL307">
            <v>22000</v>
          </cell>
          <cell r="AM307">
            <v>53612</v>
          </cell>
          <cell r="AN307" t="str">
            <v>PANAMA - TESORERIA CART. DIR.</v>
          </cell>
        </row>
        <row r="308">
          <cell r="AD308">
            <v>10000</v>
          </cell>
          <cell r="AE308">
            <v>12001</v>
          </cell>
          <cell r="AF308">
            <v>12360</v>
          </cell>
          <cell r="AG308">
            <v>12360</v>
          </cell>
          <cell r="AH308">
            <v>12360</v>
          </cell>
          <cell r="AI308">
            <v>12360</v>
          </cell>
          <cell r="AJ308">
            <v>12360</v>
          </cell>
          <cell r="AK308">
            <v>22360</v>
          </cell>
          <cell r="AL308">
            <v>22000</v>
          </cell>
          <cell r="AM308">
            <v>53611</v>
          </cell>
          <cell r="AN308" t="str">
            <v>PANAMA - TESORERIA TRADING</v>
          </cell>
        </row>
        <row r="309">
          <cell r="AD309">
            <v>10000</v>
          </cell>
          <cell r="AE309">
            <v>12001</v>
          </cell>
          <cell r="AF309">
            <v>12360</v>
          </cell>
          <cell r="AG309">
            <v>12360</v>
          </cell>
          <cell r="AH309">
            <v>12360</v>
          </cell>
          <cell r="AI309">
            <v>12360</v>
          </cell>
          <cell r="AJ309">
            <v>12360</v>
          </cell>
          <cell r="AK309">
            <v>22360</v>
          </cell>
          <cell r="AL309">
            <v>22000</v>
          </cell>
          <cell r="AM309">
            <v>53610</v>
          </cell>
          <cell r="AN309" t="str">
            <v>PANAMA - TESORERIA CLIENTES</v>
          </cell>
        </row>
        <row r="310">
          <cell r="AD310">
            <v>10000</v>
          </cell>
          <cell r="AE310">
            <v>12001</v>
          </cell>
          <cell r="AF310">
            <v>12360</v>
          </cell>
          <cell r="AG310">
            <v>12360</v>
          </cell>
          <cell r="AH310">
            <v>12360</v>
          </cell>
          <cell r="AI310">
            <v>12360</v>
          </cell>
          <cell r="AJ310">
            <v>12360</v>
          </cell>
          <cell r="AK310">
            <v>22360</v>
          </cell>
          <cell r="AL310">
            <v>22000</v>
          </cell>
          <cell r="AM310">
            <v>53609</v>
          </cell>
          <cell r="AN310" t="str">
            <v>PANAMA - BCA. INVERSION EMPRESAS</v>
          </cell>
        </row>
        <row r="311">
          <cell r="AD311">
            <v>10000</v>
          </cell>
          <cell r="AE311">
            <v>12001</v>
          </cell>
          <cell r="AF311">
            <v>12360</v>
          </cell>
          <cell r="AG311">
            <v>12360</v>
          </cell>
          <cell r="AH311">
            <v>12360</v>
          </cell>
          <cell r="AI311">
            <v>12360</v>
          </cell>
          <cell r="AJ311">
            <v>12360</v>
          </cell>
          <cell r="AK311">
            <v>22360</v>
          </cell>
          <cell r="AL311">
            <v>22000</v>
          </cell>
          <cell r="AM311">
            <v>53608</v>
          </cell>
          <cell r="AN311" t="str">
            <v>PANAMA - BCA. INVERSION PYMES</v>
          </cell>
        </row>
        <row r="312">
          <cell r="AD312">
            <v>10000</v>
          </cell>
          <cell r="AE312">
            <v>12001</v>
          </cell>
          <cell r="AF312">
            <v>12360</v>
          </cell>
          <cell r="AG312">
            <v>12360</v>
          </cell>
          <cell r="AH312">
            <v>12360</v>
          </cell>
          <cell r="AI312">
            <v>12360</v>
          </cell>
          <cell r="AJ312">
            <v>12360</v>
          </cell>
          <cell r="AK312">
            <v>22360</v>
          </cell>
          <cell r="AL312">
            <v>22000</v>
          </cell>
          <cell r="AM312">
            <v>53607</v>
          </cell>
          <cell r="AN312" t="str">
            <v>PANAMA - BCA. INVERSION INDIVIDUOS</v>
          </cell>
        </row>
        <row r="313">
          <cell r="AD313">
            <v>10000</v>
          </cell>
          <cell r="AE313">
            <v>12001</v>
          </cell>
          <cell r="AF313">
            <v>12360</v>
          </cell>
          <cell r="AG313">
            <v>12360</v>
          </cell>
          <cell r="AH313">
            <v>12360</v>
          </cell>
          <cell r="AI313">
            <v>12360</v>
          </cell>
          <cell r="AJ313">
            <v>12360</v>
          </cell>
          <cell r="AK313">
            <v>22360</v>
          </cell>
          <cell r="AL313">
            <v>22000</v>
          </cell>
          <cell r="AM313">
            <v>53606</v>
          </cell>
          <cell r="AN313" t="str">
            <v>PANAMA - BANCA CORPORATIVA</v>
          </cell>
        </row>
        <row r="314">
          <cell r="AD314">
            <v>10000</v>
          </cell>
          <cell r="AE314">
            <v>12001</v>
          </cell>
          <cell r="AF314">
            <v>12360</v>
          </cell>
          <cell r="AG314">
            <v>12360</v>
          </cell>
          <cell r="AH314">
            <v>12360</v>
          </cell>
          <cell r="AI314">
            <v>12360</v>
          </cell>
          <cell r="AJ314">
            <v>12360</v>
          </cell>
          <cell r="AK314">
            <v>22360</v>
          </cell>
          <cell r="AL314">
            <v>22000</v>
          </cell>
          <cell r="AM314">
            <v>53605</v>
          </cell>
          <cell r="AN314" t="str">
            <v>PANAMA - B. COMERCIAL EMPRESAS</v>
          </cell>
        </row>
        <row r="315">
          <cell r="AD315">
            <v>10000</v>
          </cell>
          <cell r="AE315">
            <v>12001</v>
          </cell>
          <cell r="AF315">
            <v>12360</v>
          </cell>
          <cell r="AG315">
            <v>12360</v>
          </cell>
          <cell r="AH315">
            <v>12360</v>
          </cell>
          <cell r="AI315">
            <v>12360</v>
          </cell>
          <cell r="AJ315">
            <v>12360</v>
          </cell>
          <cell r="AK315">
            <v>22360</v>
          </cell>
          <cell r="AL315">
            <v>22000</v>
          </cell>
          <cell r="AM315">
            <v>53604</v>
          </cell>
          <cell r="AN315" t="str">
            <v>PANAMA - B. COMERCIAL PYMES</v>
          </cell>
        </row>
        <row r="316">
          <cell r="AD316">
            <v>10000</v>
          </cell>
          <cell r="AE316">
            <v>12001</v>
          </cell>
          <cell r="AF316">
            <v>12360</v>
          </cell>
          <cell r="AG316">
            <v>12360</v>
          </cell>
          <cell r="AH316">
            <v>12360</v>
          </cell>
          <cell r="AI316">
            <v>12360</v>
          </cell>
          <cell r="AJ316">
            <v>12360</v>
          </cell>
          <cell r="AK316">
            <v>22360</v>
          </cell>
          <cell r="AL316">
            <v>22000</v>
          </cell>
          <cell r="AM316">
            <v>53603</v>
          </cell>
          <cell r="AN316" t="str">
            <v>PANAMA - B. COMERCIAL INDIVIDUOS</v>
          </cell>
        </row>
        <row r="317">
          <cell r="AD317">
            <v>10000</v>
          </cell>
          <cell r="AE317">
            <v>12001</v>
          </cell>
          <cell r="AF317">
            <v>12360</v>
          </cell>
          <cell r="AG317">
            <v>12360</v>
          </cell>
          <cell r="AH317">
            <v>12360</v>
          </cell>
          <cell r="AI317">
            <v>12360</v>
          </cell>
          <cell r="AJ317">
            <v>12360</v>
          </cell>
          <cell r="AK317">
            <v>22360</v>
          </cell>
          <cell r="AL317">
            <v>22000</v>
          </cell>
          <cell r="AM317">
            <v>53602</v>
          </cell>
          <cell r="AN317" t="str">
            <v>PANAMA - INSTITUCIONAL PRIVADO</v>
          </cell>
        </row>
        <row r="318">
          <cell r="AD318">
            <v>10000</v>
          </cell>
          <cell r="AE318">
            <v>12001</v>
          </cell>
          <cell r="AF318">
            <v>12360</v>
          </cell>
          <cell r="AG318">
            <v>12360</v>
          </cell>
          <cell r="AH318">
            <v>12360</v>
          </cell>
          <cell r="AI318">
            <v>12360</v>
          </cell>
          <cell r="AJ318">
            <v>12360</v>
          </cell>
          <cell r="AK318">
            <v>22360</v>
          </cell>
          <cell r="AL318">
            <v>22000</v>
          </cell>
          <cell r="AM318">
            <v>53601</v>
          </cell>
          <cell r="AN318" t="str">
            <v>PANAMA - INSTITUCIONAL PUBLICO</v>
          </cell>
        </row>
        <row r="319">
          <cell r="AD319">
            <v>10000</v>
          </cell>
          <cell r="AE319">
            <v>12001</v>
          </cell>
          <cell r="AF319">
            <v>12360</v>
          </cell>
          <cell r="AG319">
            <v>12360</v>
          </cell>
          <cell r="AH319">
            <v>12360</v>
          </cell>
          <cell r="AI319">
            <v>12360</v>
          </cell>
          <cell r="AJ319">
            <v>12360</v>
          </cell>
          <cell r="AK319">
            <v>22360</v>
          </cell>
          <cell r="AL319">
            <v>22000</v>
          </cell>
          <cell r="AM319">
            <v>12369</v>
          </cell>
          <cell r="AN319" t="str">
            <v>AJUSTES COMERCIAL PANAMA</v>
          </cell>
        </row>
        <row r="320">
          <cell r="AD320">
            <v>10000</v>
          </cell>
          <cell r="AE320">
            <v>12001</v>
          </cell>
          <cell r="AF320">
            <v>12420</v>
          </cell>
          <cell r="AG320">
            <v>12420</v>
          </cell>
          <cell r="AH320">
            <v>12420</v>
          </cell>
          <cell r="AI320">
            <v>12420</v>
          </cell>
          <cell r="AJ320">
            <v>12420</v>
          </cell>
          <cell r="AK320">
            <v>22420</v>
          </cell>
          <cell r="AL320">
            <v>22000</v>
          </cell>
          <cell r="AM320">
            <v>54219</v>
          </cell>
          <cell r="AN320" t="str">
            <v>PARAGUAY - PART/G.FINANCIERA RESTO</v>
          </cell>
        </row>
        <row r="321">
          <cell r="AD321">
            <v>10000</v>
          </cell>
          <cell r="AE321">
            <v>12001</v>
          </cell>
          <cell r="AF321">
            <v>12420</v>
          </cell>
          <cell r="AG321">
            <v>12420</v>
          </cell>
          <cell r="AH321">
            <v>12420</v>
          </cell>
          <cell r="AI321">
            <v>12420</v>
          </cell>
          <cell r="AJ321">
            <v>12420</v>
          </cell>
          <cell r="AK321">
            <v>22420</v>
          </cell>
          <cell r="AL321">
            <v>22000</v>
          </cell>
          <cell r="AM321">
            <v>54218</v>
          </cell>
          <cell r="AN321" t="str">
            <v>PARAGUAY - PART/G.FINANCIERA POOL DE FONDOS</v>
          </cell>
        </row>
        <row r="322">
          <cell r="AD322">
            <v>10000</v>
          </cell>
          <cell r="AE322">
            <v>12001</v>
          </cell>
          <cell r="AF322">
            <v>12420</v>
          </cell>
          <cell r="AG322">
            <v>12420</v>
          </cell>
          <cell r="AH322">
            <v>12420</v>
          </cell>
          <cell r="AI322">
            <v>12420</v>
          </cell>
          <cell r="AJ322">
            <v>12420</v>
          </cell>
          <cell r="AK322">
            <v>22420</v>
          </cell>
          <cell r="AL322">
            <v>22000</v>
          </cell>
          <cell r="AM322">
            <v>54217</v>
          </cell>
          <cell r="AN322" t="str">
            <v>PARAGUAY - PART/G.FINANCIERA CARTERAS ALCO</v>
          </cell>
        </row>
        <row r="323">
          <cell r="AD323">
            <v>10000</v>
          </cell>
          <cell r="AE323">
            <v>12001</v>
          </cell>
          <cell r="AF323">
            <v>12420</v>
          </cell>
          <cell r="AG323">
            <v>12420</v>
          </cell>
          <cell r="AH323">
            <v>12420</v>
          </cell>
          <cell r="AI323">
            <v>12420</v>
          </cell>
          <cell r="AJ323">
            <v>12420</v>
          </cell>
          <cell r="AK323">
            <v>22420</v>
          </cell>
          <cell r="AL323">
            <v>22000</v>
          </cell>
          <cell r="AM323">
            <v>54216</v>
          </cell>
          <cell r="AN323" t="str">
            <v>PARAGUAY - BANCA PRIVADA INT.</v>
          </cell>
        </row>
        <row r="324">
          <cell r="AD324">
            <v>10000</v>
          </cell>
          <cell r="AE324">
            <v>12001</v>
          </cell>
          <cell r="AF324">
            <v>12420</v>
          </cell>
          <cell r="AG324">
            <v>12420</v>
          </cell>
          <cell r="AH324">
            <v>12420</v>
          </cell>
          <cell r="AI324">
            <v>12420</v>
          </cell>
          <cell r="AJ324">
            <v>12420</v>
          </cell>
          <cell r="AK324">
            <v>22420</v>
          </cell>
          <cell r="AL324">
            <v>22000</v>
          </cell>
          <cell r="AM324">
            <v>54215</v>
          </cell>
          <cell r="AN324" t="str">
            <v>PARAGUAY - GESTION DE ACTIVOS SEGUROS</v>
          </cell>
        </row>
        <row r="325">
          <cell r="AD325">
            <v>10000</v>
          </cell>
          <cell r="AE325">
            <v>12001</v>
          </cell>
          <cell r="AF325">
            <v>12420</v>
          </cell>
          <cell r="AG325">
            <v>12420</v>
          </cell>
          <cell r="AH325">
            <v>12420</v>
          </cell>
          <cell r="AI325">
            <v>12420</v>
          </cell>
          <cell r="AJ325">
            <v>12420</v>
          </cell>
          <cell r="AK325">
            <v>22420</v>
          </cell>
          <cell r="AL325">
            <v>22000</v>
          </cell>
          <cell r="AM325">
            <v>54214</v>
          </cell>
          <cell r="AN325" t="str">
            <v>PARAGUAY - FONDOS DE PENSIONES</v>
          </cell>
        </row>
        <row r="326">
          <cell r="AD326">
            <v>10000</v>
          </cell>
          <cell r="AE326">
            <v>12001</v>
          </cell>
          <cell r="AF326">
            <v>12420</v>
          </cell>
          <cell r="AG326">
            <v>12420</v>
          </cell>
          <cell r="AH326">
            <v>12420</v>
          </cell>
          <cell r="AI326">
            <v>12420</v>
          </cell>
          <cell r="AJ326">
            <v>12420</v>
          </cell>
          <cell r="AK326">
            <v>22420</v>
          </cell>
          <cell r="AL326">
            <v>22000</v>
          </cell>
          <cell r="AM326">
            <v>54213</v>
          </cell>
          <cell r="AN326" t="str">
            <v>PARAGUAY - FONDOS DE INVERSION</v>
          </cell>
        </row>
        <row r="327">
          <cell r="AD327">
            <v>10000</v>
          </cell>
          <cell r="AE327">
            <v>12001</v>
          </cell>
          <cell r="AF327">
            <v>12420</v>
          </cell>
          <cell r="AG327">
            <v>12420</v>
          </cell>
          <cell r="AH327">
            <v>12420</v>
          </cell>
          <cell r="AI327">
            <v>12420</v>
          </cell>
          <cell r="AJ327">
            <v>12420</v>
          </cell>
          <cell r="AK327">
            <v>22420</v>
          </cell>
          <cell r="AL327">
            <v>22000</v>
          </cell>
          <cell r="AM327">
            <v>54212</v>
          </cell>
          <cell r="AN327" t="str">
            <v>PARAGUAY - TESORERIA CART. DIR.</v>
          </cell>
        </row>
        <row r="328">
          <cell r="AD328">
            <v>10000</v>
          </cell>
          <cell r="AE328">
            <v>12001</v>
          </cell>
          <cell r="AF328">
            <v>12420</v>
          </cell>
          <cell r="AG328">
            <v>12420</v>
          </cell>
          <cell r="AH328">
            <v>12420</v>
          </cell>
          <cell r="AI328">
            <v>12420</v>
          </cell>
          <cell r="AJ328">
            <v>12420</v>
          </cell>
          <cell r="AK328">
            <v>22420</v>
          </cell>
          <cell r="AL328">
            <v>22000</v>
          </cell>
          <cell r="AM328">
            <v>54211</v>
          </cell>
          <cell r="AN328" t="str">
            <v>PARAGUAY - TESORERIA TRADING</v>
          </cell>
        </row>
        <row r="329">
          <cell r="AD329">
            <v>10000</v>
          </cell>
          <cell r="AE329">
            <v>12001</v>
          </cell>
          <cell r="AF329">
            <v>12420</v>
          </cell>
          <cell r="AG329">
            <v>12420</v>
          </cell>
          <cell r="AH329">
            <v>12420</v>
          </cell>
          <cell r="AI329">
            <v>12420</v>
          </cell>
          <cell r="AJ329">
            <v>12420</v>
          </cell>
          <cell r="AK329">
            <v>22420</v>
          </cell>
          <cell r="AL329">
            <v>22000</v>
          </cell>
          <cell r="AM329">
            <v>54210</v>
          </cell>
          <cell r="AN329" t="str">
            <v>PARAGUAY - TESORERIA CLIENTES</v>
          </cell>
        </row>
        <row r="330">
          <cell r="AD330">
            <v>10000</v>
          </cell>
          <cell r="AE330">
            <v>12001</v>
          </cell>
          <cell r="AF330">
            <v>12420</v>
          </cell>
          <cell r="AG330">
            <v>12420</v>
          </cell>
          <cell r="AH330">
            <v>12420</v>
          </cell>
          <cell r="AI330">
            <v>12420</v>
          </cell>
          <cell r="AJ330">
            <v>12420</v>
          </cell>
          <cell r="AK330">
            <v>22420</v>
          </cell>
          <cell r="AL330">
            <v>22000</v>
          </cell>
          <cell r="AM330">
            <v>54209</v>
          </cell>
          <cell r="AN330" t="str">
            <v>PARAGUAY - BCA. INVERSION EMPRESAS</v>
          </cell>
        </row>
        <row r="331">
          <cell r="AD331">
            <v>10000</v>
          </cell>
          <cell r="AE331">
            <v>12001</v>
          </cell>
          <cell r="AF331">
            <v>12420</v>
          </cell>
          <cell r="AG331">
            <v>12420</v>
          </cell>
          <cell r="AH331">
            <v>12420</v>
          </cell>
          <cell r="AI331">
            <v>12420</v>
          </cell>
          <cell r="AJ331">
            <v>12420</v>
          </cell>
          <cell r="AK331">
            <v>22420</v>
          </cell>
          <cell r="AL331">
            <v>22000</v>
          </cell>
          <cell r="AM331">
            <v>54208</v>
          </cell>
          <cell r="AN331" t="str">
            <v>PARAGUAY - BCA. INVERSION PYMES</v>
          </cell>
        </row>
        <row r="332">
          <cell r="AD332">
            <v>10000</v>
          </cell>
          <cell r="AE332">
            <v>12001</v>
          </cell>
          <cell r="AF332">
            <v>12420</v>
          </cell>
          <cell r="AG332">
            <v>12420</v>
          </cell>
          <cell r="AH332">
            <v>12420</v>
          </cell>
          <cell r="AI332">
            <v>12420</v>
          </cell>
          <cell r="AJ332">
            <v>12420</v>
          </cell>
          <cell r="AK332">
            <v>22420</v>
          </cell>
          <cell r="AL332">
            <v>22000</v>
          </cell>
          <cell r="AM332">
            <v>54207</v>
          </cell>
          <cell r="AN332" t="str">
            <v>PARAGUAY - BCA. INVERSION INDIVIDUOS</v>
          </cell>
        </row>
        <row r="333">
          <cell r="AD333">
            <v>10000</v>
          </cell>
          <cell r="AE333">
            <v>12001</v>
          </cell>
          <cell r="AF333">
            <v>12420</v>
          </cell>
          <cell r="AG333">
            <v>12420</v>
          </cell>
          <cell r="AH333">
            <v>12420</v>
          </cell>
          <cell r="AI333">
            <v>12420</v>
          </cell>
          <cell r="AJ333">
            <v>12420</v>
          </cell>
          <cell r="AK333">
            <v>22420</v>
          </cell>
          <cell r="AL333">
            <v>22000</v>
          </cell>
          <cell r="AM333">
            <v>54206</v>
          </cell>
          <cell r="AN333" t="str">
            <v>PARAGUAY - BANCA CORPORATIVA</v>
          </cell>
        </row>
        <row r="334">
          <cell r="AD334">
            <v>10000</v>
          </cell>
          <cell r="AE334">
            <v>12001</v>
          </cell>
          <cell r="AF334">
            <v>12420</v>
          </cell>
          <cell r="AG334">
            <v>12420</v>
          </cell>
          <cell r="AH334">
            <v>12420</v>
          </cell>
          <cell r="AI334">
            <v>12420</v>
          </cell>
          <cell r="AJ334">
            <v>12420</v>
          </cell>
          <cell r="AK334">
            <v>22420</v>
          </cell>
          <cell r="AL334">
            <v>22000</v>
          </cell>
          <cell r="AM334">
            <v>54205</v>
          </cell>
          <cell r="AN334" t="str">
            <v>PARAGUAY - B. COMERCIAL EMPRESAS</v>
          </cell>
        </row>
        <row r="335">
          <cell r="AD335">
            <v>10000</v>
          </cell>
          <cell r="AE335">
            <v>12001</v>
          </cell>
          <cell r="AF335">
            <v>12420</v>
          </cell>
          <cell r="AG335">
            <v>12420</v>
          </cell>
          <cell r="AH335">
            <v>12420</v>
          </cell>
          <cell r="AI335">
            <v>12420</v>
          </cell>
          <cell r="AJ335">
            <v>12420</v>
          </cell>
          <cell r="AK335">
            <v>22420</v>
          </cell>
          <cell r="AL335">
            <v>22000</v>
          </cell>
          <cell r="AM335">
            <v>54204</v>
          </cell>
          <cell r="AN335" t="str">
            <v>PARAGUAY - B. COMERCIAL PYMES</v>
          </cell>
        </row>
        <row r="336">
          <cell r="AD336">
            <v>10000</v>
          </cell>
          <cell r="AE336">
            <v>12001</v>
          </cell>
          <cell r="AF336">
            <v>12420</v>
          </cell>
          <cell r="AG336">
            <v>12420</v>
          </cell>
          <cell r="AH336">
            <v>12420</v>
          </cell>
          <cell r="AI336">
            <v>12420</v>
          </cell>
          <cell r="AJ336">
            <v>12420</v>
          </cell>
          <cell r="AK336">
            <v>22420</v>
          </cell>
          <cell r="AL336">
            <v>22000</v>
          </cell>
          <cell r="AM336">
            <v>54203</v>
          </cell>
          <cell r="AN336" t="str">
            <v>PARAGUAY - B. COMERCIAL INDIVIDUOS</v>
          </cell>
        </row>
        <row r="337">
          <cell r="AD337">
            <v>10000</v>
          </cell>
          <cell r="AE337">
            <v>12001</v>
          </cell>
          <cell r="AF337">
            <v>12420</v>
          </cell>
          <cell r="AG337">
            <v>12420</v>
          </cell>
          <cell r="AH337">
            <v>12420</v>
          </cell>
          <cell r="AI337">
            <v>12420</v>
          </cell>
          <cell r="AJ337">
            <v>12420</v>
          </cell>
          <cell r="AK337">
            <v>22420</v>
          </cell>
          <cell r="AL337">
            <v>22000</v>
          </cell>
          <cell r="AM337">
            <v>54202</v>
          </cell>
          <cell r="AN337" t="str">
            <v>PARAGUAY - INSTITUCIONAL PRIVADO</v>
          </cell>
        </row>
        <row r="338">
          <cell r="AD338">
            <v>10000</v>
          </cell>
          <cell r="AE338">
            <v>12001</v>
          </cell>
          <cell r="AF338">
            <v>12420</v>
          </cell>
          <cell r="AG338">
            <v>12420</v>
          </cell>
          <cell r="AH338">
            <v>12420</v>
          </cell>
          <cell r="AI338">
            <v>12420</v>
          </cell>
          <cell r="AJ338">
            <v>12420</v>
          </cell>
          <cell r="AK338">
            <v>22420</v>
          </cell>
          <cell r="AL338">
            <v>22000</v>
          </cell>
          <cell r="AM338">
            <v>54201</v>
          </cell>
          <cell r="AN338" t="str">
            <v>PARAGUAY - INSTITUCIONAL PUBLICO</v>
          </cell>
        </row>
        <row r="339">
          <cell r="AD339">
            <v>10000</v>
          </cell>
          <cell r="AE339">
            <v>12001</v>
          </cell>
          <cell r="AF339">
            <v>12420</v>
          </cell>
          <cell r="AG339">
            <v>12420</v>
          </cell>
          <cell r="AH339">
            <v>12420</v>
          </cell>
          <cell r="AI339">
            <v>12420</v>
          </cell>
          <cell r="AJ339">
            <v>12420</v>
          </cell>
          <cell r="AK339">
            <v>22420</v>
          </cell>
          <cell r="AL339">
            <v>22000</v>
          </cell>
          <cell r="AM339">
            <v>12429</v>
          </cell>
          <cell r="AN339" t="str">
            <v>AJUSTES  COMERCIAL PARAGUAY</v>
          </cell>
        </row>
        <row r="340">
          <cell r="AD340">
            <v>10000</v>
          </cell>
          <cell r="AE340">
            <v>12001</v>
          </cell>
          <cell r="AF340">
            <v>12420</v>
          </cell>
          <cell r="AG340">
            <v>12420</v>
          </cell>
          <cell r="AH340">
            <v>12420</v>
          </cell>
          <cell r="AI340">
            <v>12420</v>
          </cell>
          <cell r="AJ340">
            <v>12420</v>
          </cell>
          <cell r="AK340">
            <v>22420</v>
          </cell>
          <cell r="AL340">
            <v>22000</v>
          </cell>
          <cell r="AM340">
            <v>12428</v>
          </cell>
          <cell r="AN340" t="str">
            <v>AJUSTES - OHCH PARAGUAY (NO USAR) 80003</v>
          </cell>
        </row>
        <row r="341">
          <cell r="AD341">
            <v>10000</v>
          </cell>
          <cell r="AE341">
            <v>13000</v>
          </cell>
          <cell r="AF341">
            <v>13009</v>
          </cell>
          <cell r="AG341">
            <v>13009</v>
          </cell>
          <cell r="AH341">
            <v>13009</v>
          </cell>
          <cell r="AI341">
            <v>13009</v>
          </cell>
          <cell r="AJ341">
            <v>13009</v>
          </cell>
          <cell r="AK341">
            <v>13009</v>
          </cell>
          <cell r="AL341">
            <v>13009</v>
          </cell>
          <cell r="AM341">
            <v>13009</v>
          </cell>
          <cell r="AN341" t="str">
            <v>AJUSTES - BANCA MAYORISTA GLOBAL</v>
          </cell>
        </row>
        <row r="342">
          <cell r="AD342">
            <v>10000</v>
          </cell>
          <cell r="AE342">
            <v>13000</v>
          </cell>
          <cell r="AF342">
            <v>13010</v>
          </cell>
          <cell r="AG342">
            <v>13011</v>
          </cell>
          <cell r="AH342">
            <v>14020</v>
          </cell>
          <cell r="AI342">
            <v>14020</v>
          </cell>
          <cell r="AJ342">
            <v>14020</v>
          </cell>
          <cell r="AK342">
            <v>22150</v>
          </cell>
          <cell r="AL342">
            <v>22000</v>
          </cell>
          <cell r="AM342">
            <v>14029</v>
          </cell>
          <cell r="AN342" t="str">
            <v>AJUSTES - BANCA DE INVERSIONES ARGENTINA</v>
          </cell>
        </row>
        <row r="343">
          <cell r="AD343">
            <v>10000</v>
          </cell>
          <cell r="AE343">
            <v>13000</v>
          </cell>
          <cell r="AF343">
            <v>13010</v>
          </cell>
          <cell r="AG343">
            <v>13011</v>
          </cell>
          <cell r="AH343">
            <v>14020</v>
          </cell>
          <cell r="AI343">
            <v>14020</v>
          </cell>
          <cell r="AJ343">
            <v>14020</v>
          </cell>
          <cell r="AK343">
            <v>22150</v>
          </cell>
          <cell r="AL343">
            <v>22000</v>
          </cell>
          <cell r="AM343">
            <v>14028</v>
          </cell>
          <cell r="AN343" t="str">
            <v>REASIGNACIONES - AJUSTES SIG ARGENTINA</v>
          </cell>
        </row>
        <row r="344">
          <cell r="AD344">
            <v>10000</v>
          </cell>
          <cell r="AE344">
            <v>13000</v>
          </cell>
          <cell r="AF344">
            <v>13010</v>
          </cell>
          <cell r="AG344">
            <v>13011</v>
          </cell>
          <cell r="AH344">
            <v>14030</v>
          </cell>
          <cell r="AI344">
            <v>14030</v>
          </cell>
          <cell r="AJ344">
            <v>14030</v>
          </cell>
          <cell r="AK344">
            <v>22160</v>
          </cell>
          <cell r="AL344">
            <v>22000</v>
          </cell>
          <cell r="AM344">
            <v>14039</v>
          </cell>
          <cell r="AN344" t="str">
            <v>AJUSTES BCA. DE INVERSIONES BRASIL SANTANDER</v>
          </cell>
        </row>
        <row r="345">
          <cell r="AD345">
            <v>10000</v>
          </cell>
          <cell r="AE345">
            <v>13000</v>
          </cell>
          <cell r="AF345">
            <v>13010</v>
          </cell>
          <cell r="AG345">
            <v>13011</v>
          </cell>
          <cell r="AH345">
            <v>14030</v>
          </cell>
          <cell r="AI345">
            <v>14030</v>
          </cell>
          <cell r="AJ345">
            <v>14030</v>
          </cell>
          <cell r="AK345">
            <v>22160</v>
          </cell>
          <cell r="AL345">
            <v>22000</v>
          </cell>
          <cell r="AM345">
            <v>14038</v>
          </cell>
          <cell r="AN345" t="str">
            <v>REASIGNACIONES - SIG AJUSTES</v>
          </cell>
        </row>
        <row r="346">
          <cell r="AD346">
            <v>10000</v>
          </cell>
          <cell r="AE346">
            <v>13000</v>
          </cell>
          <cell r="AF346">
            <v>13010</v>
          </cell>
          <cell r="AG346">
            <v>13011</v>
          </cell>
          <cell r="AH346">
            <v>14030</v>
          </cell>
          <cell r="AI346">
            <v>14030</v>
          </cell>
          <cell r="AJ346">
            <v>14030</v>
          </cell>
          <cell r="AK346">
            <v>22160</v>
          </cell>
          <cell r="AL346">
            <v>22000</v>
          </cell>
          <cell r="AM346">
            <v>14037</v>
          </cell>
          <cell r="AN346" t="str">
            <v>AJUSTES BCA. DE INVERSIONES BANESPA</v>
          </cell>
        </row>
        <row r="347">
          <cell r="AD347">
            <v>10000</v>
          </cell>
          <cell r="AE347">
            <v>13000</v>
          </cell>
          <cell r="AF347">
            <v>13010</v>
          </cell>
          <cell r="AG347">
            <v>13011</v>
          </cell>
          <cell r="AH347">
            <v>14040</v>
          </cell>
          <cell r="AI347">
            <v>14040</v>
          </cell>
          <cell r="AJ347">
            <v>14040</v>
          </cell>
          <cell r="AK347">
            <v>22010</v>
          </cell>
          <cell r="AL347">
            <v>22000</v>
          </cell>
          <cell r="AM347">
            <v>14049</v>
          </cell>
          <cell r="AN347" t="str">
            <v>AJUSTES - BANCA DE INVERSIONES CHILE</v>
          </cell>
        </row>
        <row r="348">
          <cell r="AD348">
            <v>10000</v>
          </cell>
          <cell r="AE348">
            <v>13000</v>
          </cell>
          <cell r="AF348">
            <v>13010</v>
          </cell>
          <cell r="AG348">
            <v>13011</v>
          </cell>
          <cell r="AH348">
            <v>14050</v>
          </cell>
          <cell r="AI348">
            <v>14050</v>
          </cell>
          <cell r="AJ348">
            <v>14050</v>
          </cell>
          <cell r="AK348">
            <v>22130</v>
          </cell>
          <cell r="AL348">
            <v>22000</v>
          </cell>
          <cell r="AM348">
            <v>14059</v>
          </cell>
          <cell r="AN348" t="str">
            <v>AJUSTES BANCA DE INVERSIONES MEXICO SANTANDER</v>
          </cell>
        </row>
        <row r="349">
          <cell r="AD349">
            <v>10000</v>
          </cell>
          <cell r="AE349">
            <v>13000</v>
          </cell>
          <cell r="AF349">
            <v>13010</v>
          </cell>
          <cell r="AG349">
            <v>13011</v>
          </cell>
          <cell r="AH349">
            <v>14050</v>
          </cell>
          <cell r="AI349">
            <v>14050</v>
          </cell>
          <cell r="AJ349">
            <v>14050</v>
          </cell>
          <cell r="AK349">
            <v>22130</v>
          </cell>
          <cell r="AL349">
            <v>22000</v>
          </cell>
          <cell r="AM349">
            <v>14058</v>
          </cell>
          <cell r="AN349" t="str">
            <v>REASIGNACIONES - AJUSTES SIG MEJICO</v>
          </cell>
        </row>
        <row r="350">
          <cell r="AD350">
            <v>10000</v>
          </cell>
          <cell r="AE350">
            <v>13000</v>
          </cell>
          <cell r="AF350">
            <v>13010</v>
          </cell>
          <cell r="AG350">
            <v>13011</v>
          </cell>
          <cell r="AH350">
            <v>14050</v>
          </cell>
          <cell r="AI350">
            <v>14050</v>
          </cell>
          <cell r="AJ350">
            <v>14050</v>
          </cell>
          <cell r="AK350">
            <v>22130</v>
          </cell>
          <cell r="AL350">
            <v>22000</v>
          </cell>
          <cell r="AM350">
            <v>14057</v>
          </cell>
          <cell r="AN350" t="str">
            <v>AJUSTES - BANCA DE INVERSIONES MEXICO SERFIN</v>
          </cell>
        </row>
        <row r="351">
          <cell r="AD351">
            <v>10000</v>
          </cell>
          <cell r="AE351">
            <v>13000</v>
          </cell>
          <cell r="AF351">
            <v>13010</v>
          </cell>
          <cell r="AG351">
            <v>13011</v>
          </cell>
          <cell r="AH351">
            <v>14060</v>
          </cell>
          <cell r="AI351">
            <v>14060</v>
          </cell>
          <cell r="AJ351">
            <v>14060</v>
          </cell>
          <cell r="AK351">
            <v>22110</v>
          </cell>
          <cell r="AL351">
            <v>22000</v>
          </cell>
          <cell r="AM351">
            <v>14069</v>
          </cell>
          <cell r="AN351" t="str">
            <v>AJUSTES - BANCA DE INVERSIONES VENEZUELA</v>
          </cell>
        </row>
        <row r="352">
          <cell r="AD352">
            <v>10000</v>
          </cell>
          <cell r="AE352">
            <v>13000</v>
          </cell>
          <cell r="AF352">
            <v>13010</v>
          </cell>
          <cell r="AG352">
            <v>13011</v>
          </cell>
          <cell r="AH352">
            <v>14170</v>
          </cell>
          <cell r="AI352">
            <v>14170</v>
          </cell>
          <cell r="AJ352">
            <v>14170</v>
          </cell>
          <cell r="AK352">
            <v>22080</v>
          </cell>
          <cell r="AL352">
            <v>22000</v>
          </cell>
          <cell r="AM352">
            <v>14179</v>
          </cell>
          <cell r="AN352" t="str">
            <v>AJUSTES - BANCA DE INVERSIONES PERU</v>
          </cell>
        </row>
        <row r="353">
          <cell r="AD353">
            <v>10000</v>
          </cell>
          <cell r="AE353">
            <v>13000</v>
          </cell>
          <cell r="AF353">
            <v>13010</v>
          </cell>
          <cell r="AG353">
            <v>13011</v>
          </cell>
          <cell r="AH353">
            <v>14180</v>
          </cell>
          <cell r="AI353">
            <v>14180</v>
          </cell>
          <cell r="AJ353">
            <v>14180</v>
          </cell>
          <cell r="AK353">
            <v>22140</v>
          </cell>
          <cell r="AL353">
            <v>22000</v>
          </cell>
          <cell r="AM353">
            <v>14189</v>
          </cell>
          <cell r="AN353" t="str">
            <v>AJUSTES - BANCA DE INVERSIONES COLOMBIA</v>
          </cell>
        </row>
        <row r="354">
          <cell r="AD354">
            <v>10000</v>
          </cell>
          <cell r="AE354">
            <v>13000</v>
          </cell>
          <cell r="AF354">
            <v>13010</v>
          </cell>
          <cell r="AG354">
            <v>13011</v>
          </cell>
          <cell r="AH354">
            <v>14190</v>
          </cell>
          <cell r="AI354">
            <v>14190</v>
          </cell>
          <cell r="AJ354">
            <v>14190</v>
          </cell>
          <cell r="AK354">
            <v>22200</v>
          </cell>
          <cell r="AL354">
            <v>22000</v>
          </cell>
          <cell r="AM354">
            <v>14195</v>
          </cell>
          <cell r="AN354" t="str">
            <v>G.I. B. INVERSIONES LATINOAMERICA</v>
          </cell>
        </row>
        <row r="355">
          <cell r="AD355">
            <v>10000</v>
          </cell>
          <cell r="AE355">
            <v>13000</v>
          </cell>
          <cell r="AF355">
            <v>13010</v>
          </cell>
          <cell r="AG355">
            <v>13011</v>
          </cell>
          <cell r="AH355">
            <v>14190</v>
          </cell>
          <cell r="AI355">
            <v>14190</v>
          </cell>
          <cell r="AJ355">
            <v>14190</v>
          </cell>
          <cell r="AK355">
            <v>22200</v>
          </cell>
          <cell r="AL355">
            <v>22000</v>
          </cell>
          <cell r="AM355">
            <v>14079</v>
          </cell>
          <cell r="AN355" t="str">
            <v>AJUSTES - BANCA DE INVERSIONES BAHAMAS</v>
          </cell>
        </row>
        <row r="356">
          <cell r="AD356">
            <v>10000</v>
          </cell>
          <cell r="AE356">
            <v>13000</v>
          </cell>
          <cell r="AF356">
            <v>13010</v>
          </cell>
          <cell r="AG356">
            <v>13012</v>
          </cell>
          <cell r="AH356">
            <v>14010</v>
          </cell>
          <cell r="AI356">
            <v>14010</v>
          </cell>
          <cell r="AJ356">
            <v>14010</v>
          </cell>
          <cell r="AK356">
            <v>14010</v>
          </cell>
          <cell r="AL356">
            <v>14010</v>
          </cell>
          <cell r="AM356">
            <v>14019</v>
          </cell>
          <cell r="AN356" t="str">
            <v>AJUSTES - BANCA DE INVERSIONES ESPAÑA</v>
          </cell>
        </row>
        <row r="357">
          <cell r="AD357">
            <v>10000</v>
          </cell>
          <cell r="AE357">
            <v>13000</v>
          </cell>
          <cell r="AF357">
            <v>13010</v>
          </cell>
          <cell r="AG357">
            <v>13012</v>
          </cell>
          <cell r="AH357">
            <v>14010</v>
          </cell>
          <cell r="AI357">
            <v>14010</v>
          </cell>
          <cell r="AJ357">
            <v>14010</v>
          </cell>
          <cell r="AK357">
            <v>14010</v>
          </cell>
          <cell r="AL357">
            <v>14010</v>
          </cell>
          <cell r="AM357">
            <v>14018</v>
          </cell>
          <cell r="AN357" t="str">
            <v>REASIGNACIONES - AJUSTES SIG ESPAÑA</v>
          </cell>
        </row>
        <row r="358">
          <cell r="AD358">
            <v>10000</v>
          </cell>
          <cell r="AE358">
            <v>13000</v>
          </cell>
          <cell r="AF358">
            <v>13010</v>
          </cell>
          <cell r="AG358">
            <v>13012</v>
          </cell>
          <cell r="AH358">
            <v>14010</v>
          </cell>
          <cell r="AI358">
            <v>14010</v>
          </cell>
          <cell r="AJ358">
            <v>14010</v>
          </cell>
          <cell r="AK358">
            <v>14010</v>
          </cell>
          <cell r="AL358">
            <v>14010</v>
          </cell>
          <cell r="AM358">
            <v>14017</v>
          </cell>
          <cell r="AN358" t="str">
            <v>AJUSTES BCH - BANCA INVERSIONES ESPAÑA</v>
          </cell>
        </row>
        <row r="359">
          <cell r="AD359">
            <v>10000</v>
          </cell>
          <cell r="AE359">
            <v>13000</v>
          </cell>
          <cell r="AF359">
            <v>13010</v>
          </cell>
          <cell r="AG359">
            <v>13012</v>
          </cell>
          <cell r="AH359">
            <v>14010</v>
          </cell>
          <cell r="AI359">
            <v>14010</v>
          </cell>
          <cell r="AJ359">
            <v>14010</v>
          </cell>
          <cell r="AK359">
            <v>14010</v>
          </cell>
          <cell r="AL359">
            <v>14010</v>
          </cell>
          <cell r="AM359">
            <v>14016</v>
          </cell>
          <cell r="AN359" t="str">
            <v>REASIGNACIONES S.I.S.A. (98 Y 99)</v>
          </cell>
        </row>
        <row r="360">
          <cell r="AD360">
            <v>10000</v>
          </cell>
          <cell r="AE360">
            <v>13000</v>
          </cell>
          <cell r="AF360">
            <v>13010</v>
          </cell>
          <cell r="AG360">
            <v>13012</v>
          </cell>
          <cell r="AH360">
            <v>14010</v>
          </cell>
          <cell r="AI360">
            <v>14010</v>
          </cell>
          <cell r="AJ360">
            <v>14010</v>
          </cell>
          <cell r="AK360">
            <v>14010</v>
          </cell>
          <cell r="AL360">
            <v>14010</v>
          </cell>
          <cell r="AM360">
            <v>14015</v>
          </cell>
          <cell r="AN360" t="str">
            <v>REASIGNACIONES BIAMER RESTA 98 Y 99</v>
          </cell>
        </row>
        <row r="361">
          <cell r="AD361">
            <v>10000</v>
          </cell>
          <cell r="AE361">
            <v>13000</v>
          </cell>
          <cell r="AF361">
            <v>13010</v>
          </cell>
          <cell r="AG361">
            <v>13012</v>
          </cell>
          <cell r="AH361">
            <v>14010</v>
          </cell>
          <cell r="AI361">
            <v>14010</v>
          </cell>
          <cell r="AJ361">
            <v>14010</v>
          </cell>
          <cell r="AK361">
            <v>14010</v>
          </cell>
          <cell r="AL361">
            <v>14010</v>
          </cell>
          <cell r="AM361">
            <v>14014</v>
          </cell>
          <cell r="AN361" t="str">
            <v>G.I. BANCA INVERSION ESPAÑA</v>
          </cell>
        </row>
        <row r="362">
          <cell r="AD362">
            <v>10000</v>
          </cell>
          <cell r="AE362">
            <v>13000</v>
          </cell>
          <cell r="AF362">
            <v>13010</v>
          </cell>
          <cell r="AG362">
            <v>13012</v>
          </cell>
          <cell r="AH362">
            <v>14010</v>
          </cell>
          <cell r="AI362">
            <v>14010</v>
          </cell>
          <cell r="AJ362">
            <v>14010</v>
          </cell>
          <cell r="AK362">
            <v>14010</v>
          </cell>
          <cell r="AL362">
            <v>14010</v>
          </cell>
          <cell r="AM362">
            <v>14012</v>
          </cell>
          <cell r="AN362" t="str">
            <v>CUSTODIA DE VALORES</v>
          </cell>
        </row>
        <row r="363">
          <cell r="AD363">
            <v>10000</v>
          </cell>
          <cell r="AE363">
            <v>13000</v>
          </cell>
          <cell r="AF363">
            <v>13010</v>
          </cell>
          <cell r="AG363">
            <v>13012</v>
          </cell>
          <cell r="AH363">
            <v>14080</v>
          </cell>
          <cell r="AI363">
            <v>14080</v>
          </cell>
          <cell r="AJ363">
            <v>14080</v>
          </cell>
          <cell r="AK363">
            <v>14080</v>
          </cell>
          <cell r="AL363">
            <v>14080</v>
          </cell>
          <cell r="AM363">
            <v>14197</v>
          </cell>
          <cell r="AN363" t="str">
            <v>AJUSTES - B. INVERSIONES RESTO LATINOAMERICA</v>
          </cell>
        </row>
        <row r="364">
          <cell r="AD364">
            <v>10000</v>
          </cell>
          <cell r="AE364">
            <v>13000</v>
          </cell>
          <cell r="AF364">
            <v>13010</v>
          </cell>
          <cell r="AG364">
            <v>13012</v>
          </cell>
          <cell r="AH364">
            <v>14080</v>
          </cell>
          <cell r="AI364">
            <v>14080</v>
          </cell>
          <cell r="AJ364">
            <v>14080</v>
          </cell>
          <cell r="AK364">
            <v>14080</v>
          </cell>
          <cell r="AL364">
            <v>14080</v>
          </cell>
          <cell r="AM364">
            <v>14089</v>
          </cell>
          <cell r="AN364" t="str">
            <v>AJUSTES - BANCA DE INVERSIONES NUEVA YORK</v>
          </cell>
        </row>
        <row r="365">
          <cell r="AD365">
            <v>10000</v>
          </cell>
          <cell r="AE365">
            <v>13000</v>
          </cell>
          <cell r="AF365">
            <v>13010</v>
          </cell>
          <cell r="AG365">
            <v>13012</v>
          </cell>
          <cell r="AH365">
            <v>14080</v>
          </cell>
          <cell r="AI365">
            <v>14080</v>
          </cell>
          <cell r="AJ365">
            <v>14080</v>
          </cell>
          <cell r="AK365">
            <v>14080</v>
          </cell>
          <cell r="AL365">
            <v>14080</v>
          </cell>
          <cell r="AM365">
            <v>14088</v>
          </cell>
          <cell r="AN365" t="str">
            <v>REASIGNACIONES - AJUSTES SIG NUEVA YORK</v>
          </cell>
        </row>
        <row r="366">
          <cell r="AD366">
            <v>10000</v>
          </cell>
          <cell r="AE366">
            <v>13000</v>
          </cell>
          <cell r="AF366">
            <v>13010</v>
          </cell>
          <cell r="AG366">
            <v>13012</v>
          </cell>
          <cell r="AH366">
            <v>14080</v>
          </cell>
          <cell r="AI366">
            <v>14080</v>
          </cell>
          <cell r="AJ366">
            <v>14080</v>
          </cell>
          <cell r="AK366">
            <v>14080</v>
          </cell>
          <cell r="AL366">
            <v>14080</v>
          </cell>
          <cell r="AM366">
            <v>13312</v>
          </cell>
          <cell r="AN366" t="str">
            <v>BS TRUST - HIGH YIELD</v>
          </cell>
        </row>
        <row r="367">
          <cell r="AD367">
            <v>10000</v>
          </cell>
          <cell r="AE367">
            <v>13000</v>
          </cell>
          <cell r="AF367">
            <v>13010</v>
          </cell>
          <cell r="AG367">
            <v>13012</v>
          </cell>
          <cell r="AH367">
            <v>14090</v>
          </cell>
          <cell r="AI367">
            <v>14090</v>
          </cell>
          <cell r="AJ367">
            <v>14090</v>
          </cell>
          <cell r="AK367">
            <v>14090</v>
          </cell>
          <cell r="AL367">
            <v>30000</v>
          </cell>
          <cell r="AM367">
            <v>14099</v>
          </cell>
          <cell r="AN367" t="str">
            <v>AJUSTES - BANCA DE  INVERSIONES PORTUGAL</v>
          </cell>
        </row>
        <row r="368">
          <cell r="AD368">
            <v>10000</v>
          </cell>
          <cell r="AE368">
            <v>13000</v>
          </cell>
          <cell r="AF368">
            <v>13010</v>
          </cell>
          <cell r="AG368">
            <v>13012</v>
          </cell>
          <cell r="AH368">
            <v>14100</v>
          </cell>
          <cell r="AI368">
            <v>14100</v>
          </cell>
          <cell r="AJ368">
            <v>14100</v>
          </cell>
          <cell r="AK368">
            <v>14100</v>
          </cell>
          <cell r="AL368">
            <v>14100</v>
          </cell>
          <cell r="AM368">
            <v>14109</v>
          </cell>
          <cell r="AN368" t="str">
            <v>AJUSTES - BANCA DE INVERSIONES ITALIA</v>
          </cell>
        </row>
        <row r="369">
          <cell r="AD369">
            <v>10000</v>
          </cell>
          <cell r="AE369">
            <v>13000</v>
          </cell>
          <cell r="AF369">
            <v>13010</v>
          </cell>
          <cell r="AG369">
            <v>13012</v>
          </cell>
          <cell r="AH369">
            <v>14110</v>
          </cell>
          <cell r="AI369">
            <v>14110</v>
          </cell>
          <cell r="AJ369">
            <v>14110</v>
          </cell>
          <cell r="AK369">
            <v>14110</v>
          </cell>
          <cell r="AL369">
            <v>14110</v>
          </cell>
          <cell r="AM369">
            <v>14117</v>
          </cell>
          <cell r="AN369" t="str">
            <v>AJUSTES - BANCA DE INVERSIONES FRANKFURT</v>
          </cell>
        </row>
        <row r="370">
          <cell r="AD370">
            <v>10000</v>
          </cell>
          <cell r="AE370">
            <v>13000</v>
          </cell>
          <cell r="AF370">
            <v>13010</v>
          </cell>
          <cell r="AG370">
            <v>13012</v>
          </cell>
          <cell r="AH370">
            <v>14130</v>
          </cell>
          <cell r="AI370">
            <v>14130</v>
          </cell>
          <cell r="AJ370">
            <v>14130</v>
          </cell>
          <cell r="AK370">
            <v>14130</v>
          </cell>
          <cell r="AL370">
            <v>14130</v>
          </cell>
          <cell r="AM370">
            <v>14139</v>
          </cell>
          <cell r="AN370" t="str">
            <v>AJUSTES - BANCA DE INVERSIONES FILIPINAS</v>
          </cell>
        </row>
        <row r="371">
          <cell r="AD371">
            <v>10000</v>
          </cell>
          <cell r="AE371">
            <v>13000</v>
          </cell>
          <cell r="AF371">
            <v>13010</v>
          </cell>
          <cell r="AG371">
            <v>13012</v>
          </cell>
          <cell r="AH371">
            <v>14140</v>
          </cell>
          <cell r="AI371">
            <v>14140</v>
          </cell>
          <cell r="AJ371">
            <v>14140</v>
          </cell>
          <cell r="AK371">
            <v>14140</v>
          </cell>
          <cell r="AL371">
            <v>14140</v>
          </cell>
          <cell r="AM371">
            <v>14149</v>
          </cell>
          <cell r="AN371" t="str">
            <v>AJUSTES BCA. INVERSIONES SOC.INSTRUMENTALES</v>
          </cell>
        </row>
        <row r="372">
          <cell r="AD372">
            <v>10000</v>
          </cell>
          <cell r="AE372">
            <v>13000</v>
          </cell>
          <cell r="AF372">
            <v>13010</v>
          </cell>
          <cell r="AG372">
            <v>13012</v>
          </cell>
          <cell r="AH372">
            <v>14140</v>
          </cell>
          <cell r="AI372">
            <v>14140</v>
          </cell>
          <cell r="AJ372">
            <v>14140</v>
          </cell>
          <cell r="AK372">
            <v>14140</v>
          </cell>
          <cell r="AL372">
            <v>14140</v>
          </cell>
          <cell r="AM372">
            <v>14148</v>
          </cell>
          <cell r="AN372" t="str">
            <v>REASIGNACIONES HOLDINGS INVESTMENT (98 Y 99)</v>
          </cell>
        </row>
        <row r="373">
          <cell r="AD373">
            <v>10000</v>
          </cell>
          <cell r="AE373">
            <v>13000</v>
          </cell>
          <cell r="AF373">
            <v>13010</v>
          </cell>
          <cell r="AG373">
            <v>13012</v>
          </cell>
          <cell r="AH373">
            <v>14150</v>
          </cell>
          <cell r="AI373">
            <v>14150</v>
          </cell>
          <cell r="AJ373">
            <v>14150</v>
          </cell>
          <cell r="AK373">
            <v>14150</v>
          </cell>
          <cell r="AL373">
            <v>14150</v>
          </cell>
          <cell r="AM373">
            <v>14159</v>
          </cell>
          <cell r="AN373" t="str">
            <v>AJUSTES - BANCA DE INVERSIONES LONDRES</v>
          </cell>
        </row>
        <row r="374">
          <cell r="AD374">
            <v>10000</v>
          </cell>
          <cell r="AE374">
            <v>13000</v>
          </cell>
          <cell r="AF374">
            <v>13010</v>
          </cell>
          <cell r="AG374">
            <v>13012</v>
          </cell>
          <cell r="AH374">
            <v>14160</v>
          </cell>
          <cell r="AI374">
            <v>14160</v>
          </cell>
          <cell r="AJ374">
            <v>14160</v>
          </cell>
          <cell r="AK374">
            <v>14160</v>
          </cell>
          <cell r="AL374">
            <v>14160</v>
          </cell>
          <cell r="AM374">
            <v>14167</v>
          </cell>
          <cell r="AN374" t="str">
            <v>AJUSTES - BANCA DE INVERSIONES PARIS</v>
          </cell>
        </row>
        <row r="375">
          <cell r="AD375">
            <v>10000</v>
          </cell>
          <cell r="AE375">
            <v>13000</v>
          </cell>
          <cell r="AF375">
            <v>13010</v>
          </cell>
          <cell r="AG375">
            <v>13012</v>
          </cell>
          <cell r="AH375">
            <v>14200</v>
          </cell>
          <cell r="AI375">
            <v>14200</v>
          </cell>
          <cell r="AJ375">
            <v>14200</v>
          </cell>
          <cell r="AK375">
            <v>14200</v>
          </cell>
          <cell r="AL375">
            <v>14200</v>
          </cell>
          <cell r="AM375">
            <v>14198</v>
          </cell>
          <cell r="AN375" t="str">
            <v>REASIGNACIONES SINGAPUR</v>
          </cell>
        </row>
        <row r="376">
          <cell r="AD376">
            <v>10000</v>
          </cell>
          <cell r="AE376">
            <v>13000</v>
          </cell>
          <cell r="AF376">
            <v>13010</v>
          </cell>
          <cell r="AG376">
            <v>13012</v>
          </cell>
          <cell r="AH376">
            <v>14200</v>
          </cell>
          <cell r="AI376">
            <v>14200</v>
          </cell>
          <cell r="AJ376">
            <v>14200</v>
          </cell>
          <cell r="AK376">
            <v>14200</v>
          </cell>
          <cell r="AL376">
            <v>14200</v>
          </cell>
          <cell r="AM376">
            <v>14168</v>
          </cell>
          <cell r="AN376" t="str">
            <v>REASIGNACIONES P. RICO INVESTMENT (98 Y 99)</v>
          </cell>
        </row>
        <row r="377">
          <cell r="AD377">
            <v>10000</v>
          </cell>
          <cell r="AE377">
            <v>13000</v>
          </cell>
          <cell r="AF377">
            <v>13010</v>
          </cell>
          <cell r="AG377">
            <v>13012</v>
          </cell>
          <cell r="AH377">
            <v>14200</v>
          </cell>
          <cell r="AI377">
            <v>14200</v>
          </cell>
          <cell r="AJ377">
            <v>14200</v>
          </cell>
          <cell r="AK377">
            <v>14200</v>
          </cell>
          <cell r="AL377">
            <v>14200</v>
          </cell>
          <cell r="AM377">
            <v>14128</v>
          </cell>
          <cell r="AN377" t="str">
            <v>REASIGNACIONES S.F.P.</v>
          </cell>
        </row>
        <row r="378">
          <cell r="AD378">
            <v>10000</v>
          </cell>
          <cell r="AE378">
            <v>13000</v>
          </cell>
          <cell r="AF378">
            <v>13010</v>
          </cell>
          <cell r="AG378">
            <v>13012</v>
          </cell>
          <cell r="AH378">
            <v>14200</v>
          </cell>
          <cell r="AI378">
            <v>14200</v>
          </cell>
          <cell r="AJ378">
            <v>14200</v>
          </cell>
          <cell r="AK378">
            <v>14200</v>
          </cell>
          <cell r="AL378">
            <v>14200</v>
          </cell>
          <cell r="AM378">
            <v>14118</v>
          </cell>
          <cell r="AN378" t="str">
            <v>REASIGNACIONES HONG KONG</v>
          </cell>
        </row>
        <row r="379">
          <cell r="AD379">
            <v>10000</v>
          </cell>
          <cell r="AE379">
            <v>13000</v>
          </cell>
          <cell r="AF379">
            <v>13010</v>
          </cell>
          <cell r="AG379">
            <v>13012</v>
          </cell>
          <cell r="AH379">
            <v>14200</v>
          </cell>
          <cell r="AI379">
            <v>14200</v>
          </cell>
          <cell r="AJ379">
            <v>14200</v>
          </cell>
          <cell r="AK379">
            <v>14200</v>
          </cell>
          <cell r="AL379">
            <v>14200</v>
          </cell>
          <cell r="AM379">
            <v>14009</v>
          </cell>
          <cell r="AN379" t="str">
            <v>AJUSTES - SIG</v>
          </cell>
        </row>
        <row r="380">
          <cell r="AD380">
            <v>10000</v>
          </cell>
          <cell r="AE380">
            <v>13000</v>
          </cell>
          <cell r="AF380">
            <v>13010</v>
          </cell>
          <cell r="AG380">
            <v>13012</v>
          </cell>
          <cell r="AH380">
            <v>14200</v>
          </cell>
          <cell r="AI380">
            <v>14200</v>
          </cell>
          <cell r="AJ380">
            <v>14200</v>
          </cell>
          <cell r="AK380">
            <v>14200</v>
          </cell>
          <cell r="AL380">
            <v>14200</v>
          </cell>
          <cell r="AM380">
            <v>14005</v>
          </cell>
          <cell r="AN380" t="str">
            <v>G.I. B. INVERSIONES RESTO</v>
          </cell>
        </row>
        <row r="381">
          <cell r="AD381">
            <v>10000</v>
          </cell>
          <cell r="AE381">
            <v>13000</v>
          </cell>
          <cell r="AF381">
            <v>13010</v>
          </cell>
          <cell r="AG381">
            <v>13012</v>
          </cell>
          <cell r="AH381">
            <v>14200</v>
          </cell>
          <cell r="AI381">
            <v>14200</v>
          </cell>
          <cell r="AJ381">
            <v>14200</v>
          </cell>
          <cell r="AK381">
            <v>14200</v>
          </cell>
          <cell r="AL381">
            <v>14200</v>
          </cell>
          <cell r="AM381">
            <v>13013</v>
          </cell>
          <cell r="AN381" t="str">
            <v>AJUSTES BCH - INVESTMENT</v>
          </cell>
        </row>
        <row r="382">
          <cell r="AD382">
            <v>10000</v>
          </cell>
          <cell r="AE382">
            <v>13000</v>
          </cell>
          <cell r="AF382">
            <v>13020</v>
          </cell>
          <cell r="AG382">
            <v>13029</v>
          </cell>
          <cell r="AH382">
            <v>13029</v>
          </cell>
          <cell r="AI382">
            <v>13029</v>
          </cell>
          <cell r="AJ382">
            <v>13029</v>
          </cell>
          <cell r="AK382">
            <v>13029</v>
          </cell>
          <cell r="AL382">
            <v>13029</v>
          </cell>
          <cell r="AM382">
            <v>13029</v>
          </cell>
          <cell r="AN382" t="str">
            <v>AJUSTES - BANCA CORPORATIVA</v>
          </cell>
        </row>
        <row r="383">
          <cell r="AD383">
            <v>10000</v>
          </cell>
          <cell r="AE383">
            <v>13000</v>
          </cell>
          <cell r="AF383">
            <v>13020</v>
          </cell>
          <cell r="AG383">
            <v>13100</v>
          </cell>
          <cell r="AH383">
            <v>13100</v>
          </cell>
          <cell r="AI383">
            <v>13100</v>
          </cell>
          <cell r="AJ383">
            <v>13100</v>
          </cell>
          <cell r="AK383">
            <v>13100</v>
          </cell>
          <cell r="AL383">
            <v>13100</v>
          </cell>
          <cell r="AM383">
            <v>13109</v>
          </cell>
          <cell r="AN383" t="str">
            <v>AJUSTES - CORPORATE</v>
          </cell>
        </row>
        <row r="384">
          <cell r="AD384">
            <v>10000</v>
          </cell>
          <cell r="AE384">
            <v>13000</v>
          </cell>
          <cell r="AF384">
            <v>13020</v>
          </cell>
          <cell r="AG384">
            <v>13100</v>
          </cell>
          <cell r="AH384">
            <v>13100</v>
          </cell>
          <cell r="AI384">
            <v>13100</v>
          </cell>
          <cell r="AJ384">
            <v>13100</v>
          </cell>
          <cell r="AK384">
            <v>13100</v>
          </cell>
          <cell r="AL384">
            <v>13100</v>
          </cell>
          <cell r="AM384">
            <v>13107</v>
          </cell>
          <cell r="AN384" t="str">
            <v>REASIGNACIONES - AJUSTES CORPORATE</v>
          </cell>
        </row>
        <row r="385">
          <cell r="AD385">
            <v>10000</v>
          </cell>
          <cell r="AE385">
            <v>13000</v>
          </cell>
          <cell r="AF385">
            <v>13020</v>
          </cell>
          <cell r="AG385">
            <v>13100</v>
          </cell>
          <cell r="AH385">
            <v>13100</v>
          </cell>
          <cell r="AI385">
            <v>13100</v>
          </cell>
          <cell r="AJ385">
            <v>13100</v>
          </cell>
          <cell r="AK385">
            <v>13100</v>
          </cell>
          <cell r="AL385">
            <v>13100</v>
          </cell>
          <cell r="AM385">
            <v>13102</v>
          </cell>
          <cell r="AN385" t="str">
            <v>GRANDES EMPRESAS B.C.H. BORRAR</v>
          </cell>
        </row>
        <row r="386">
          <cell r="AD386">
            <v>10000</v>
          </cell>
          <cell r="AE386">
            <v>13000</v>
          </cell>
          <cell r="AF386">
            <v>13020</v>
          </cell>
          <cell r="AG386">
            <v>13100</v>
          </cell>
          <cell r="AH386">
            <v>13100</v>
          </cell>
          <cell r="AI386">
            <v>13100</v>
          </cell>
          <cell r="AJ386">
            <v>13100</v>
          </cell>
          <cell r="AK386">
            <v>13100</v>
          </cell>
          <cell r="AL386">
            <v>13100</v>
          </cell>
          <cell r="AM386">
            <v>13101</v>
          </cell>
          <cell r="AN386" t="str">
            <v>GRANDES EMPRESAS MATRIZ</v>
          </cell>
        </row>
        <row r="387">
          <cell r="AD387">
            <v>10000</v>
          </cell>
          <cell r="AE387">
            <v>13000</v>
          </cell>
          <cell r="AF387">
            <v>13020</v>
          </cell>
          <cell r="AG387">
            <v>13110</v>
          </cell>
          <cell r="AH387">
            <v>13110</v>
          </cell>
          <cell r="AI387">
            <v>13110</v>
          </cell>
          <cell r="AJ387">
            <v>13110</v>
          </cell>
          <cell r="AK387">
            <v>13110</v>
          </cell>
          <cell r="AL387">
            <v>13110</v>
          </cell>
          <cell r="AM387">
            <v>13509</v>
          </cell>
          <cell r="AN387" t="str">
            <v>AJUSTES - I.F.I. (FINANCIACION INTERNACIONAL)</v>
          </cell>
        </row>
        <row r="388">
          <cell r="AD388">
            <v>10000</v>
          </cell>
          <cell r="AE388">
            <v>13000</v>
          </cell>
          <cell r="AF388">
            <v>13020</v>
          </cell>
          <cell r="AG388">
            <v>13110</v>
          </cell>
          <cell r="AH388">
            <v>13110</v>
          </cell>
          <cell r="AI388">
            <v>13110</v>
          </cell>
          <cell r="AJ388">
            <v>13110</v>
          </cell>
          <cell r="AK388">
            <v>13110</v>
          </cell>
          <cell r="AL388">
            <v>13110</v>
          </cell>
          <cell r="AM388">
            <v>13508</v>
          </cell>
          <cell r="AN388" t="str">
            <v>I.F.I. BANCO SANTANDER BORRAR</v>
          </cell>
        </row>
        <row r="389">
          <cell r="AD389">
            <v>10000</v>
          </cell>
          <cell r="AE389">
            <v>13000</v>
          </cell>
          <cell r="AF389">
            <v>13020</v>
          </cell>
          <cell r="AG389">
            <v>13110</v>
          </cell>
          <cell r="AH389">
            <v>13110</v>
          </cell>
          <cell r="AI389">
            <v>13110</v>
          </cell>
          <cell r="AJ389">
            <v>13110</v>
          </cell>
          <cell r="AK389">
            <v>13110</v>
          </cell>
          <cell r="AL389">
            <v>13110</v>
          </cell>
          <cell r="AM389">
            <v>13108</v>
          </cell>
          <cell r="AN389" t="str">
            <v>REASIGNACIONES - AJUSTES I.F.I. B. SANTANDER</v>
          </cell>
        </row>
        <row r="390">
          <cell r="AD390">
            <v>10000</v>
          </cell>
          <cell r="AE390">
            <v>13000</v>
          </cell>
          <cell r="AF390">
            <v>13020</v>
          </cell>
          <cell r="AG390">
            <v>13110</v>
          </cell>
          <cell r="AH390">
            <v>13110</v>
          </cell>
          <cell r="AI390">
            <v>13110</v>
          </cell>
          <cell r="AJ390">
            <v>13110</v>
          </cell>
          <cell r="AK390">
            <v>13110</v>
          </cell>
          <cell r="AL390">
            <v>13110</v>
          </cell>
          <cell r="AM390">
            <v>13022</v>
          </cell>
          <cell r="AN390" t="str">
            <v>INSTITUCIONES FINANCIERAS INTERNAC. (I.F.I.)</v>
          </cell>
        </row>
        <row r="391">
          <cell r="AD391">
            <v>10000</v>
          </cell>
          <cell r="AE391">
            <v>13000</v>
          </cell>
          <cell r="AF391">
            <v>13020</v>
          </cell>
          <cell r="AG391">
            <v>13120</v>
          </cell>
          <cell r="AH391">
            <v>13120</v>
          </cell>
          <cell r="AI391">
            <v>13120</v>
          </cell>
          <cell r="AJ391">
            <v>13120</v>
          </cell>
          <cell r="AK391">
            <v>13120</v>
          </cell>
          <cell r="AL391">
            <v>13120</v>
          </cell>
          <cell r="AM391">
            <v>13129</v>
          </cell>
          <cell r="AN391" t="str">
            <v>AJUSTES - A.F.I. (FINANCIACION INTERNACIONAL)</v>
          </cell>
        </row>
        <row r="392">
          <cell r="AD392">
            <v>10000</v>
          </cell>
          <cell r="AE392">
            <v>13000</v>
          </cell>
          <cell r="AF392">
            <v>13020</v>
          </cell>
          <cell r="AG392">
            <v>13120</v>
          </cell>
          <cell r="AH392">
            <v>13120</v>
          </cell>
          <cell r="AI392">
            <v>13120</v>
          </cell>
          <cell r="AJ392">
            <v>13120</v>
          </cell>
          <cell r="AK392">
            <v>13120</v>
          </cell>
          <cell r="AL392">
            <v>13120</v>
          </cell>
          <cell r="AM392">
            <v>13121</v>
          </cell>
          <cell r="AN392" t="str">
            <v>A.F.I. BANCO SANTANDER BORRAR</v>
          </cell>
        </row>
        <row r="393">
          <cell r="AD393">
            <v>10000</v>
          </cell>
          <cell r="AE393">
            <v>13000</v>
          </cell>
          <cell r="AF393">
            <v>13020</v>
          </cell>
          <cell r="AG393">
            <v>13120</v>
          </cell>
          <cell r="AH393">
            <v>13120</v>
          </cell>
          <cell r="AI393">
            <v>13120</v>
          </cell>
          <cell r="AJ393">
            <v>13120</v>
          </cell>
          <cell r="AK393">
            <v>13120</v>
          </cell>
          <cell r="AL393">
            <v>13120</v>
          </cell>
          <cell r="AM393">
            <v>13023</v>
          </cell>
          <cell r="AN393" t="str">
            <v>FINANCIACION INTERNACIONAL (F.I.)</v>
          </cell>
        </row>
        <row r="394">
          <cell r="AD394">
            <v>10000</v>
          </cell>
          <cell r="AE394">
            <v>13000</v>
          </cell>
          <cell r="AF394">
            <v>13030</v>
          </cell>
          <cell r="AG394">
            <v>13031</v>
          </cell>
          <cell r="AH394">
            <v>13031</v>
          </cell>
          <cell r="AI394">
            <v>13031</v>
          </cell>
          <cell r="AJ394">
            <v>13031</v>
          </cell>
          <cell r="AK394">
            <v>13031</v>
          </cell>
          <cell r="AL394">
            <v>13031</v>
          </cell>
          <cell r="AM394">
            <v>17682</v>
          </cell>
          <cell r="AN394" t="str">
            <v>REASIGNACIONES S.F.P.(RESTA AÑO 98 Y 99)</v>
          </cell>
        </row>
        <row r="395">
          <cell r="AD395">
            <v>10000</v>
          </cell>
          <cell r="AE395">
            <v>13000</v>
          </cell>
          <cell r="AF395">
            <v>13030</v>
          </cell>
          <cell r="AG395">
            <v>13031</v>
          </cell>
          <cell r="AH395">
            <v>13031</v>
          </cell>
          <cell r="AI395">
            <v>13031</v>
          </cell>
          <cell r="AJ395">
            <v>13031</v>
          </cell>
          <cell r="AK395">
            <v>13031</v>
          </cell>
          <cell r="AL395">
            <v>13031</v>
          </cell>
          <cell r="AM395">
            <v>14129</v>
          </cell>
          <cell r="AN395" t="str">
            <v>AJUSTES - STDER. FINANCIAL PRODUCTS</v>
          </cell>
        </row>
        <row r="396">
          <cell r="AD396">
            <v>10000</v>
          </cell>
          <cell r="AE396">
            <v>13000</v>
          </cell>
          <cell r="AF396">
            <v>13030</v>
          </cell>
          <cell r="AG396">
            <v>13032</v>
          </cell>
          <cell r="AH396">
            <v>13032</v>
          </cell>
          <cell r="AI396">
            <v>13032</v>
          </cell>
          <cell r="AJ396">
            <v>13032</v>
          </cell>
          <cell r="AK396">
            <v>13032</v>
          </cell>
          <cell r="AL396">
            <v>13032</v>
          </cell>
          <cell r="AM396">
            <v>13036</v>
          </cell>
          <cell r="AN396" t="str">
            <v>AJUSTES - TRASPASO SUCURSALES A TESORERIA</v>
          </cell>
        </row>
        <row r="397">
          <cell r="AD397">
            <v>10000</v>
          </cell>
          <cell r="AE397">
            <v>13000</v>
          </cell>
          <cell r="AF397">
            <v>13030</v>
          </cell>
          <cell r="AG397">
            <v>13039</v>
          </cell>
          <cell r="AH397">
            <v>13039</v>
          </cell>
          <cell r="AI397">
            <v>13039</v>
          </cell>
          <cell r="AJ397">
            <v>13039</v>
          </cell>
          <cell r="AK397">
            <v>13039</v>
          </cell>
          <cell r="AL397">
            <v>13039</v>
          </cell>
          <cell r="AM397">
            <v>13039</v>
          </cell>
          <cell r="AN397" t="str">
            <v>AJUSTES - TESORERIA</v>
          </cell>
        </row>
        <row r="398">
          <cell r="AD398">
            <v>10000</v>
          </cell>
          <cell r="AE398">
            <v>13000</v>
          </cell>
          <cell r="AF398">
            <v>13030</v>
          </cell>
          <cell r="AG398">
            <v>13200</v>
          </cell>
          <cell r="AH398">
            <v>13200</v>
          </cell>
          <cell r="AI398">
            <v>13200</v>
          </cell>
          <cell r="AJ398">
            <v>13200</v>
          </cell>
          <cell r="AK398">
            <v>13200</v>
          </cell>
          <cell r="AL398">
            <v>13200</v>
          </cell>
          <cell r="AM398">
            <v>13209</v>
          </cell>
          <cell r="AN398" t="str">
            <v>AJUSTES - MERCADOS FINANCIEROS (TESORERIA)</v>
          </cell>
        </row>
        <row r="399">
          <cell r="AD399">
            <v>10000</v>
          </cell>
          <cell r="AE399">
            <v>13000</v>
          </cell>
          <cell r="AF399">
            <v>13030</v>
          </cell>
          <cell r="AG399">
            <v>13200</v>
          </cell>
          <cell r="AH399">
            <v>13200</v>
          </cell>
          <cell r="AI399">
            <v>13200</v>
          </cell>
          <cell r="AJ399">
            <v>13200</v>
          </cell>
          <cell r="AK399">
            <v>13200</v>
          </cell>
          <cell r="AL399">
            <v>13200</v>
          </cell>
          <cell r="AM399">
            <v>13207</v>
          </cell>
          <cell r="AN399" t="str">
            <v>REASIGNACIONES - AJUSTES TESORERIA</v>
          </cell>
        </row>
        <row r="400">
          <cell r="AD400">
            <v>10000</v>
          </cell>
          <cell r="AE400">
            <v>13000</v>
          </cell>
          <cell r="AF400">
            <v>13030</v>
          </cell>
          <cell r="AG400">
            <v>13200</v>
          </cell>
          <cell r="AH400">
            <v>13200</v>
          </cell>
          <cell r="AI400">
            <v>13200</v>
          </cell>
          <cell r="AJ400">
            <v>13200</v>
          </cell>
          <cell r="AK400">
            <v>13200</v>
          </cell>
          <cell r="AL400">
            <v>13200</v>
          </cell>
          <cell r="AM400">
            <v>13202</v>
          </cell>
          <cell r="AN400" t="str">
            <v>TESORERIA MERCADOS FINANCIEROS B.C.H. BORRAR</v>
          </cell>
        </row>
        <row r="401">
          <cell r="AD401">
            <v>10000</v>
          </cell>
          <cell r="AE401">
            <v>13000</v>
          </cell>
          <cell r="AF401">
            <v>13030</v>
          </cell>
          <cell r="AG401">
            <v>13200</v>
          </cell>
          <cell r="AH401">
            <v>13200</v>
          </cell>
          <cell r="AI401">
            <v>13200</v>
          </cell>
          <cell r="AJ401">
            <v>13200</v>
          </cell>
          <cell r="AK401">
            <v>13200</v>
          </cell>
          <cell r="AL401">
            <v>13200</v>
          </cell>
          <cell r="AM401">
            <v>13201</v>
          </cell>
          <cell r="AN401" t="str">
            <v>TESORERIA MERCADOS FINANCIEROS</v>
          </cell>
        </row>
        <row r="402">
          <cell r="AD402">
            <v>10000</v>
          </cell>
          <cell r="AE402">
            <v>13000</v>
          </cell>
          <cell r="AF402">
            <v>13030</v>
          </cell>
          <cell r="AG402">
            <v>13200</v>
          </cell>
          <cell r="AH402">
            <v>13200</v>
          </cell>
          <cell r="AI402">
            <v>13200</v>
          </cell>
          <cell r="AJ402">
            <v>13200</v>
          </cell>
          <cell r="AK402">
            <v>13200</v>
          </cell>
          <cell r="AL402">
            <v>13200</v>
          </cell>
          <cell r="AM402">
            <v>13035</v>
          </cell>
          <cell r="AN402" t="str">
            <v>AJUSTES - STDER. GLOBAL CONECT</v>
          </cell>
        </row>
        <row r="403">
          <cell r="AD403">
            <v>10000</v>
          </cell>
          <cell r="AE403">
            <v>13000</v>
          </cell>
          <cell r="AF403">
            <v>13030</v>
          </cell>
          <cell r="AG403">
            <v>13200</v>
          </cell>
          <cell r="AH403">
            <v>13200</v>
          </cell>
          <cell r="AI403">
            <v>13200</v>
          </cell>
          <cell r="AJ403">
            <v>13200</v>
          </cell>
          <cell r="AK403">
            <v>13200</v>
          </cell>
          <cell r="AL403">
            <v>13200</v>
          </cell>
          <cell r="AM403">
            <v>13034</v>
          </cell>
          <cell r="AN403" t="str">
            <v>SANTANDER GLOBAL CONNECT</v>
          </cell>
        </row>
        <row r="404">
          <cell r="AD404">
            <v>10000</v>
          </cell>
          <cell r="AE404">
            <v>13000</v>
          </cell>
          <cell r="AF404">
            <v>13040</v>
          </cell>
          <cell r="AG404">
            <v>13301</v>
          </cell>
          <cell r="AH404">
            <v>13301</v>
          </cell>
          <cell r="AI404">
            <v>13301</v>
          </cell>
          <cell r="AJ404">
            <v>13301</v>
          </cell>
          <cell r="AK404">
            <v>13301</v>
          </cell>
          <cell r="AL404">
            <v>13301</v>
          </cell>
          <cell r="AM404">
            <v>13309</v>
          </cell>
          <cell r="AN404" t="str">
            <v>AJUSTES - SUCURSALES</v>
          </cell>
        </row>
        <row r="405">
          <cell r="AD405">
            <v>10000</v>
          </cell>
          <cell r="AE405">
            <v>13000</v>
          </cell>
          <cell r="AF405">
            <v>13040</v>
          </cell>
          <cell r="AG405">
            <v>13301</v>
          </cell>
          <cell r="AH405">
            <v>13301</v>
          </cell>
          <cell r="AI405">
            <v>13301</v>
          </cell>
          <cell r="AJ405">
            <v>13301</v>
          </cell>
          <cell r="AK405">
            <v>13301</v>
          </cell>
          <cell r="AL405">
            <v>13301</v>
          </cell>
          <cell r="AM405">
            <v>13308</v>
          </cell>
          <cell r="AN405" t="str">
            <v>REASIGNACION - AJUSTES SUCURSALES</v>
          </cell>
        </row>
        <row r="406">
          <cell r="AD406">
            <v>10000</v>
          </cell>
          <cell r="AE406">
            <v>13000</v>
          </cell>
          <cell r="AF406">
            <v>13040</v>
          </cell>
          <cell r="AG406">
            <v>13301</v>
          </cell>
          <cell r="AH406">
            <v>13301</v>
          </cell>
          <cell r="AI406">
            <v>13301</v>
          </cell>
          <cell r="AJ406">
            <v>13301</v>
          </cell>
          <cell r="AK406">
            <v>13301</v>
          </cell>
          <cell r="AL406">
            <v>13301</v>
          </cell>
          <cell r="AM406">
            <v>13307</v>
          </cell>
          <cell r="AN406" t="str">
            <v>AJUSTES BCH - SUCURSALES EN EL EXTRANJERO</v>
          </cell>
        </row>
        <row r="407">
          <cell r="AD407">
            <v>10000</v>
          </cell>
          <cell r="AE407">
            <v>13000</v>
          </cell>
          <cell r="AF407">
            <v>13040</v>
          </cell>
          <cell r="AG407">
            <v>13301</v>
          </cell>
          <cell r="AH407">
            <v>13301</v>
          </cell>
          <cell r="AI407">
            <v>13301</v>
          </cell>
          <cell r="AJ407">
            <v>13301</v>
          </cell>
          <cell r="AK407">
            <v>13301</v>
          </cell>
          <cell r="AL407">
            <v>13301</v>
          </cell>
          <cell r="AM407">
            <v>13305</v>
          </cell>
          <cell r="AN407" t="str">
            <v>G.I. SUCURSALES EXTRANJERO</v>
          </cell>
        </row>
        <row r="408">
          <cell r="AD408">
            <v>10000</v>
          </cell>
          <cell r="AE408">
            <v>13000</v>
          </cell>
          <cell r="AF408">
            <v>13040</v>
          </cell>
          <cell r="AG408">
            <v>13301</v>
          </cell>
          <cell r="AH408">
            <v>13301</v>
          </cell>
          <cell r="AI408">
            <v>13301</v>
          </cell>
          <cell r="AJ408">
            <v>13301</v>
          </cell>
          <cell r="AK408">
            <v>13301</v>
          </cell>
          <cell r="AL408">
            <v>13301</v>
          </cell>
          <cell r="AM408">
            <v>13139</v>
          </cell>
          <cell r="AN408" t="str">
            <v>AJUSTES - REPRESENTACIONES</v>
          </cell>
        </row>
        <row r="409">
          <cell r="AD409">
            <v>10000</v>
          </cell>
          <cell r="AE409">
            <v>13000</v>
          </cell>
          <cell r="AF409">
            <v>13040</v>
          </cell>
          <cell r="AG409">
            <v>13301</v>
          </cell>
          <cell r="AH409">
            <v>13301</v>
          </cell>
          <cell r="AI409">
            <v>13301</v>
          </cell>
          <cell r="AJ409">
            <v>13301</v>
          </cell>
          <cell r="AK409">
            <v>13301</v>
          </cell>
          <cell r="AL409">
            <v>13301</v>
          </cell>
          <cell r="AM409">
            <v>13025</v>
          </cell>
          <cell r="AN409" t="str">
            <v>G.I. REPRESENTACIONES EXTRANJERO</v>
          </cell>
        </row>
        <row r="410">
          <cell r="AD410">
            <v>10000</v>
          </cell>
          <cell r="AE410">
            <v>13000</v>
          </cell>
          <cell r="AF410">
            <v>13040</v>
          </cell>
          <cell r="AG410">
            <v>13310</v>
          </cell>
          <cell r="AH410">
            <v>13310</v>
          </cell>
          <cell r="AI410">
            <v>13310</v>
          </cell>
          <cell r="AJ410">
            <v>13310</v>
          </cell>
          <cell r="AK410">
            <v>13310</v>
          </cell>
          <cell r="AL410">
            <v>13310</v>
          </cell>
          <cell r="AM410">
            <v>13719</v>
          </cell>
          <cell r="AN410" t="str">
            <v>AJUSTES - MDOS.FINANCIEROS NEW YORK</v>
          </cell>
        </row>
        <row r="411">
          <cell r="AD411">
            <v>10000</v>
          </cell>
          <cell r="AE411">
            <v>13000</v>
          </cell>
          <cell r="AF411">
            <v>13040</v>
          </cell>
          <cell r="AG411">
            <v>13310</v>
          </cell>
          <cell r="AH411">
            <v>13310</v>
          </cell>
          <cell r="AI411">
            <v>13310</v>
          </cell>
          <cell r="AJ411">
            <v>13310</v>
          </cell>
          <cell r="AK411">
            <v>13310</v>
          </cell>
          <cell r="AL411">
            <v>13310</v>
          </cell>
          <cell r="AM411">
            <v>13379</v>
          </cell>
          <cell r="AN411" t="str">
            <v>AJUSTES - SUC. MIAMI</v>
          </cell>
        </row>
        <row r="412">
          <cell r="AD412">
            <v>10000</v>
          </cell>
          <cell r="AE412">
            <v>13000</v>
          </cell>
          <cell r="AF412">
            <v>13040</v>
          </cell>
          <cell r="AG412">
            <v>13310</v>
          </cell>
          <cell r="AH412">
            <v>13310</v>
          </cell>
          <cell r="AI412">
            <v>13310</v>
          </cell>
          <cell r="AJ412">
            <v>13310</v>
          </cell>
          <cell r="AK412">
            <v>13310</v>
          </cell>
          <cell r="AL412">
            <v>13310</v>
          </cell>
          <cell r="AM412">
            <v>13377</v>
          </cell>
          <cell r="AN412" t="str">
            <v>AJUSTES - BCH SUC. MIAMI</v>
          </cell>
        </row>
        <row r="413">
          <cell r="AD413">
            <v>10000</v>
          </cell>
          <cell r="AE413">
            <v>13000</v>
          </cell>
          <cell r="AF413">
            <v>13040</v>
          </cell>
          <cell r="AG413">
            <v>13310</v>
          </cell>
          <cell r="AH413">
            <v>13310</v>
          </cell>
          <cell r="AI413">
            <v>13310</v>
          </cell>
          <cell r="AJ413">
            <v>13310</v>
          </cell>
          <cell r="AK413">
            <v>13310</v>
          </cell>
          <cell r="AL413">
            <v>13310</v>
          </cell>
          <cell r="AM413">
            <v>13319</v>
          </cell>
          <cell r="AN413" t="str">
            <v>AJUSTES - SUC. NUEVA YORK</v>
          </cell>
        </row>
        <row r="414">
          <cell r="AD414">
            <v>10000</v>
          </cell>
          <cell r="AE414">
            <v>13000</v>
          </cell>
          <cell r="AF414">
            <v>13040</v>
          </cell>
          <cell r="AG414">
            <v>13310</v>
          </cell>
          <cell r="AH414">
            <v>13310</v>
          </cell>
          <cell r="AI414">
            <v>13310</v>
          </cell>
          <cell r="AJ414">
            <v>13310</v>
          </cell>
          <cell r="AK414">
            <v>13310</v>
          </cell>
          <cell r="AL414">
            <v>13310</v>
          </cell>
          <cell r="AM414">
            <v>13318</v>
          </cell>
          <cell r="AN414" t="str">
            <v>REASIGNACIONES - AJUSTES SUC. NUEVA YORK</v>
          </cell>
        </row>
        <row r="415">
          <cell r="AD415">
            <v>10000</v>
          </cell>
          <cell r="AE415">
            <v>13000</v>
          </cell>
          <cell r="AF415">
            <v>13040</v>
          </cell>
          <cell r="AG415">
            <v>13310</v>
          </cell>
          <cell r="AH415">
            <v>13310</v>
          </cell>
          <cell r="AI415">
            <v>13310</v>
          </cell>
          <cell r="AJ415">
            <v>13310</v>
          </cell>
          <cell r="AK415">
            <v>13310</v>
          </cell>
          <cell r="AL415">
            <v>13310</v>
          </cell>
          <cell r="AM415">
            <v>13317</v>
          </cell>
          <cell r="AN415" t="str">
            <v>AJUSTES - BCH SUC. NUEVA YORK</v>
          </cell>
        </row>
        <row r="416">
          <cell r="AD416">
            <v>10000</v>
          </cell>
          <cell r="AE416">
            <v>13000</v>
          </cell>
          <cell r="AF416">
            <v>13040</v>
          </cell>
          <cell r="AG416">
            <v>13320</v>
          </cell>
          <cell r="AH416">
            <v>13320</v>
          </cell>
          <cell r="AI416">
            <v>13320</v>
          </cell>
          <cell r="AJ416">
            <v>13320</v>
          </cell>
          <cell r="AK416">
            <v>13320</v>
          </cell>
          <cell r="AL416">
            <v>13320</v>
          </cell>
          <cell r="AM416">
            <v>14151</v>
          </cell>
          <cell r="AN416" t="str">
            <v>SIG - SUC. LONDRES</v>
          </cell>
        </row>
        <row r="417">
          <cell r="AD417">
            <v>10000</v>
          </cell>
          <cell r="AE417">
            <v>13000</v>
          </cell>
          <cell r="AF417">
            <v>13040</v>
          </cell>
          <cell r="AG417">
            <v>13320</v>
          </cell>
          <cell r="AH417">
            <v>13320</v>
          </cell>
          <cell r="AI417">
            <v>13320</v>
          </cell>
          <cell r="AJ417">
            <v>13320</v>
          </cell>
          <cell r="AK417">
            <v>13320</v>
          </cell>
          <cell r="AL417">
            <v>13320</v>
          </cell>
          <cell r="AM417">
            <v>13729</v>
          </cell>
          <cell r="AN417" t="str">
            <v>AJUSTES - MDOS.FINANCIEROS LONDRES</v>
          </cell>
        </row>
        <row r="418">
          <cell r="AD418">
            <v>10000</v>
          </cell>
          <cell r="AE418">
            <v>13000</v>
          </cell>
          <cell r="AF418">
            <v>13040</v>
          </cell>
          <cell r="AG418">
            <v>13320</v>
          </cell>
          <cell r="AH418">
            <v>13320</v>
          </cell>
          <cell r="AI418">
            <v>13320</v>
          </cell>
          <cell r="AJ418">
            <v>13320</v>
          </cell>
          <cell r="AK418">
            <v>13320</v>
          </cell>
          <cell r="AL418">
            <v>13320</v>
          </cell>
          <cell r="AM418">
            <v>13329</v>
          </cell>
          <cell r="AN418" t="str">
            <v>AJUSTES - SUC. LONDRES</v>
          </cell>
        </row>
        <row r="419">
          <cell r="AD419">
            <v>10000</v>
          </cell>
          <cell r="AE419">
            <v>13000</v>
          </cell>
          <cell r="AF419">
            <v>13040</v>
          </cell>
          <cell r="AG419">
            <v>13320</v>
          </cell>
          <cell r="AH419">
            <v>13320</v>
          </cell>
          <cell r="AI419">
            <v>13320</v>
          </cell>
          <cell r="AJ419">
            <v>13320</v>
          </cell>
          <cell r="AK419">
            <v>13320</v>
          </cell>
          <cell r="AL419">
            <v>13320</v>
          </cell>
          <cell r="AM419">
            <v>13327</v>
          </cell>
          <cell r="AN419" t="str">
            <v>AJUSTES - BCH SUC. LONDRES</v>
          </cell>
        </row>
        <row r="420">
          <cell r="AD420">
            <v>10000</v>
          </cell>
          <cell r="AE420">
            <v>13000</v>
          </cell>
          <cell r="AF420">
            <v>13040</v>
          </cell>
          <cell r="AG420">
            <v>13330</v>
          </cell>
          <cell r="AH420">
            <v>13330</v>
          </cell>
          <cell r="AI420">
            <v>13330</v>
          </cell>
          <cell r="AJ420">
            <v>13330</v>
          </cell>
          <cell r="AK420">
            <v>13330</v>
          </cell>
          <cell r="AL420">
            <v>13330</v>
          </cell>
          <cell r="AM420">
            <v>13339</v>
          </cell>
          <cell r="AN420" t="str">
            <v>AJUSTES - SUC. FRANKFURT</v>
          </cell>
        </row>
        <row r="421">
          <cell r="AD421">
            <v>10000</v>
          </cell>
          <cell r="AE421">
            <v>13000</v>
          </cell>
          <cell r="AF421">
            <v>13040</v>
          </cell>
          <cell r="AG421">
            <v>13330</v>
          </cell>
          <cell r="AH421">
            <v>13330</v>
          </cell>
          <cell r="AI421">
            <v>13330</v>
          </cell>
          <cell r="AJ421">
            <v>13330</v>
          </cell>
          <cell r="AK421">
            <v>13330</v>
          </cell>
          <cell r="AL421">
            <v>13330</v>
          </cell>
          <cell r="AM421">
            <v>13337</v>
          </cell>
          <cell r="AN421" t="str">
            <v>AJUSTES - BCH SUC. FRANKFURT</v>
          </cell>
        </row>
        <row r="422">
          <cell r="AD422">
            <v>10000</v>
          </cell>
          <cell r="AE422">
            <v>13000</v>
          </cell>
          <cell r="AF422">
            <v>13040</v>
          </cell>
          <cell r="AG422">
            <v>13342</v>
          </cell>
          <cell r="AH422">
            <v>13342</v>
          </cell>
          <cell r="AI422">
            <v>13342</v>
          </cell>
          <cell r="AJ422">
            <v>13342</v>
          </cell>
          <cell r="AK422">
            <v>13342</v>
          </cell>
          <cell r="AL422">
            <v>13342</v>
          </cell>
          <cell r="AM422">
            <v>13349</v>
          </cell>
          <cell r="AN422" t="str">
            <v>AJUSTES - SUC. PARIS</v>
          </cell>
        </row>
        <row r="423">
          <cell r="AD423">
            <v>10000</v>
          </cell>
          <cell r="AE423">
            <v>13000</v>
          </cell>
          <cell r="AF423">
            <v>13040</v>
          </cell>
          <cell r="AG423">
            <v>13342</v>
          </cell>
          <cell r="AH423">
            <v>13342</v>
          </cell>
          <cell r="AI423">
            <v>13342</v>
          </cell>
          <cell r="AJ423">
            <v>13342</v>
          </cell>
          <cell r="AK423">
            <v>13342</v>
          </cell>
          <cell r="AL423">
            <v>13342</v>
          </cell>
          <cell r="AM423">
            <v>13347</v>
          </cell>
          <cell r="AN423" t="str">
            <v>AJUSTES - BCH SUC. PARIS</v>
          </cell>
        </row>
        <row r="424">
          <cell r="AD424">
            <v>10000</v>
          </cell>
          <cell r="AE424">
            <v>13000</v>
          </cell>
          <cell r="AF424">
            <v>13040</v>
          </cell>
          <cell r="AG424">
            <v>13350</v>
          </cell>
          <cell r="AH424">
            <v>13350</v>
          </cell>
          <cell r="AI424">
            <v>13350</v>
          </cell>
          <cell r="AJ424">
            <v>13350</v>
          </cell>
          <cell r="AK424">
            <v>13350</v>
          </cell>
          <cell r="AL424">
            <v>13350</v>
          </cell>
          <cell r="AM424">
            <v>13359</v>
          </cell>
          <cell r="AN424" t="str">
            <v>AJUSTES - SUC. TOKYO</v>
          </cell>
        </row>
        <row r="425">
          <cell r="AD425">
            <v>10000</v>
          </cell>
          <cell r="AE425">
            <v>13000</v>
          </cell>
          <cell r="AF425">
            <v>13040</v>
          </cell>
          <cell r="AG425">
            <v>13350</v>
          </cell>
          <cell r="AH425">
            <v>13350</v>
          </cell>
          <cell r="AI425">
            <v>13350</v>
          </cell>
          <cell r="AJ425">
            <v>13350</v>
          </cell>
          <cell r="AK425">
            <v>13350</v>
          </cell>
          <cell r="AL425">
            <v>13350</v>
          </cell>
          <cell r="AM425">
            <v>13357</v>
          </cell>
          <cell r="AN425" t="str">
            <v>AJUSTES - BCH SUC. TOKYO</v>
          </cell>
        </row>
        <row r="426">
          <cell r="AD426">
            <v>10000</v>
          </cell>
          <cell r="AE426">
            <v>13000</v>
          </cell>
          <cell r="AF426">
            <v>13040</v>
          </cell>
          <cell r="AG426">
            <v>13362</v>
          </cell>
          <cell r="AH426">
            <v>13362</v>
          </cell>
          <cell r="AI426">
            <v>13362</v>
          </cell>
          <cell r="AJ426">
            <v>13362</v>
          </cell>
          <cell r="AK426">
            <v>13362</v>
          </cell>
          <cell r="AL426">
            <v>13362</v>
          </cell>
          <cell r="AM426">
            <v>14119</v>
          </cell>
          <cell r="AN426" t="str">
            <v>AJUSTES - SIG HONG KONG</v>
          </cell>
        </row>
        <row r="427">
          <cell r="AD427">
            <v>10000</v>
          </cell>
          <cell r="AE427">
            <v>13000</v>
          </cell>
          <cell r="AF427">
            <v>13040</v>
          </cell>
          <cell r="AG427">
            <v>13362</v>
          </cell>
          <cell r="AH427">
            <v>13362</v>
          </cell>
          <cell r="AI427">
            <v>13362</v>
          </cell>
          <cell r="AJ427">
            <v>13362</v>
          </cell>
          <cell r="AK427">
            <v>13362</v>
          </cell>
          <cell r="AL427">
            <v>13362</v>
          </cell>
          <cell r="AM427">
            <v>13369</v>
          </cell>
          <cell r="AN427" t="str">
            <v>AJUSTES - SUC. HONG KONG</v>
          </cell>
        </row>
        <row r="428">
          <cell r="AD428">
            <v>10000</v>
          </cell>
          <cell r="AE428">
            <v>13000</v>
          </cell>
          <cell r="AF428">
            <v>13040</v>
          </cell>
          <cell r="AG428">
            <v>13362</v>
          </cell>
          <cell r="AH428">
            <v>13362</v>
          </cell>
          <cell r="AI428">
            <v>13362</v>
          </cell>
          <cell r="AJ428">
            <v>13362</v>
          </cell>
          <cell r="AK428">
            <v>13362</v>
          </cell>
          <cell r="AL428">
            <v>13362</v>
          </cell>
          <cell r="AM428">
            <v>13368</v>
          </cell>
          <cell r="AN428" t="str">
            <v>RESIGNACIONES HONG KONG</v>
          </cell>
        </row>
        <row r="429">
          <cell r="AD429">
            <v>10000</v>
          </cell>
          <cell r="AE429">
            <v>13000</v>
          </cell>
          <cell r="AF429">
            <v>13040</v>
          </cell>
          <cell r="AG429">
            <v>13362</v>
          </cell>
          <cell r="AH429">
            <v>13362</v>
          </cell>
          <cell r="AI429">
            <v>13362</v>
          </cell>
          <cell r="AJ429">
            <v>13362</v>
          </cell>
          <cell r="AK429">
            <v>13362</v>
          </cell>
          <cell r="AL429">
            <v>13362</v>
          </cell>
          <cell r="AM429">
            <v>13367</v>
          </cell>
          <cell r="AN429" t="str">
            <v>AJUSTES - BCH SUC. HONG KONG</v>
          </cell>
        </row>
        <row r="430">
          <cell r="AD430">
            <v>10000</v>
          </cell>
          <cell r="AE430">
            <v>13000</v>
          </cell>
          <cell r="AF430">
            <v>13040</v>
          </cell>
          <cell r="AG430">
            <v>13362</v>
          </cell>
          <cell r="AH430">
            <v>13362</v>
          </cell>
          <cell r="AI430">
            <v>13362</v>
          </cell>
          <cell r="AJ430">
            <v>13362</v>
          </cell>
          <cell r="AK430">
            <v>13362</v>
          </cell>
          <cell r="AL430">
            <v>13362</v>
          </cell>
          <cell r="AM430">
            <v>13364</v>
          </cell>
          <cell r="AN430" t="str">
            <v>AJUSTES - RESTO SOC. BANCA CORP. HONG KONG</v>
          </cell>
        </row>
        <row r="431">
          <cell r="AD431">
            <v>10000</v>
          </cell>
          <cell r="AE431">
            <v>13000</v>
          </cell>
          <cell r="AF431">
            <v>13040</v>
          </cell>
          <cell r="AG431">
            <v>13382</v>
          </cell>
          <cell r="AH431">
            <v>13382</v>
          </cell>
          <cell r="AI431">
            <v>13382</v>
          </cell>
          <cell r="AJ431">
            <v>13382</v>
          </cell>
          <cell r="AK431">
            <v>13382</v>
          </cell>
          <cell r="AL431">
            <v>13382</v>
          </cell>
          <cell r="AM431">
            <v>14199</v>
          </cell>
          <cell r="AN431" t="str">
            <v>AJUSTES - SIG SINGAPUR</v>
          </cell>
        </row>
        <row r="432">
          <cell r="AD432">
            <v>10000</v>
          </cell>
          <cell r="AE432">
            <v>13000</v>
          </cell>
          <cell r="AF432">
            <v>13040</v>
          </cell>
          <cell r="AG432">
            <v>13382</v>
          </cell>
          <cell r="AH432">
            <v>13382</v>
          </cell>
          <cell r="AI432">
            <v>13382</v>
          </cell>
          <cell r="AJ432">
            <v>13382</v>
          </cell>
          <cell r="AK432">
            <v>13382</v>
          </cell>
          <cell r="AL432">
            <v>13382</v>
          </cell>
          <cell r="AM432">
            <v>13389</v>
          </cell>
          <cell r="AN432" t="str">
            <v>AJUSTES - SUC. SINGAPUR</v>
          </cell>
        </row>
        <row r="433">
          <cell r="AD433">
            <v>10000</v>
          </cell>
          <cell r="AE433">
            <v>13000</v>
          </cell>
          <cell r="AF433">
            <v>13040</v>
          </cell>
          <cell r="AG433">
            <v>13382</v>
          </cell>
          <cell r="AH433">
            <v>13382</v>
          </cell>
          <cell r="AI433">
            <v>13382</v>
          </cell>
          <cell r="AJ433">
            <v>13382</v>
          </cell>
          <cell r="AK433">
            <v>13382</v>
          </cell>
          <cell r="AL433">
            <v>13382</v>
          </cell>
          <cell r="AM433">
            <v>13388</v>
          </cell>
          <cell r="AN433" t="str">
            <v>RESIGNACIONES SINGAPUR</v>
          </cell>
        </row>
        <row r="434">
          <cell r="AD434">
            <v>10000</v>
          </cell>
          <cell r="AE434">
            <v>13000</v>
          </cell>
          <cell r="AF434">
            <v>13040</v>
          </cell>
          <cell r="AG434">
            <v>13382</v>
          </cell>
          <cell r="AH434">
            <v>13382</v>
          </cell>
          <cell r="AI434">
            <v>13382</v>
          </cell>
          <cell r="AJ434">
            <v>13382</v>
          </cell>
          <cell r="AK434">
            <v>13382</v>
          </cell>
          <cell r="AL434">
            <v>13382</v>
          </cell>
          <cell r="AM434">
            <v>13384</v>
          </cell>
          <cell r="AN434" t="str">
            <v>AJUSTES - RESTO SOC. BANCA CORP. SINGAPUR</v>
          </cell>
        </row>
        <row r="435">
          <cell r="AD435">
            <v>10000</v>
          </cell>
          <cell r="AE435">
            <v>13000</v>
          </cell>
          <cell r="AF435">
            <v>13040</v>
          </cell>
          <cell r="AG435">
            <v>13390</v>
          </cell>
          <cell r="AH435">
            <v>13390</v>
          </cell>
          <cell r="AI435">
            <v>13390</v>
          </cell>
          <cell r="AJ435">
            <v>13390</v>
          </cell>
          <cell r="AK435">
            <v>13390</v>
          </cell>
          <cell r="AL435">
            <v>13390</v>
          </cell>
          <cell r="AM435">
            <v>13399</v>
          </cell>
          <cell r="AN435" t="str">
            <v>AJUSTES - SUC. MILAN</v>
          </cell>
        </row>
        <row r="436">
          <cell r="AD436">
            <v>10000</v>
          </cell>
          <cell r="AE436">
            <v>13000</v>
          </cell>
          <cell r="AF436">
            <v>13040</v>
          </cell>
          <cell r="AG436">
            <v>13390</v>
          </cell>
          <cell r="AH436">
            <v>13390</v>
          </cell>
          <cell r="AI436">
            <v>13390</v>
          </cell>
          <cell r="AJ436">
            <v>13390</v>
          </cell>
          <cell r="AK436">
            <v>13390</v>
          </cell>
          <cell r="AL436">
            <v>13390</v>
          </cell>
          <cell r="AM436">
            <v>13397</v>
          </cell>
          <cell r="AN436" t="str">
            <v>AJUSTES - BCH SUC. MILAN</v>
          </cell>
        </row>
        <row r="437">
          <cell r="AD437">
            <v>10000</v>
          </cell>
          <cell r="AE437">
            <v>13000</v>
          </cell>
          <cell r="AF437">
            <v>13040</v>
          </cell>
          <cell r="AG437">
            <v>13810</v>
          </cell>
          <cell r="AH437">
            <v>13810</v>
          </cell>
          <cell r="AI437">
            <v>13810</v>
          </cell>
          <cell r="AJ437">
            <v>13810</v>
          </cell>
          <cell r="AK437">
            <v>13810</v>
          </cell>
          <cell r="AL437">
            <v>13810</v>
          </cell>
          <cell r="AM437">
            <v>13817</v>
          </cell>
          <cell r="AN437" t="str">
            <v>AJUSTES - BCH SUC. BELGICA</v>
          </cell>
        </row>
        <row r="438">
          <cell r="AD438">
            <v>10000</v>
          </cell>
          <cell r="AE438">
            <v>13000</v>
          </cell>
          <cell r="AF438">
            <v>13040</v>
          </cell>
          <cell r="AG438">
            <v>13810</v>
          </cell>
          <cell r="AH438">
            <v>13810</v>
          </cell>
          <cell r="AI438">
            <v>13810</v>
          </cell>
          <cell r="AJ438">
            <v>13810</v>
          </cell>
          <cell r="AK438">
            <v>13810</v>
          </cell>
          <cell r="AL438">
            <v>13810</v>
          </cell>
          <cell r="AM438">
            <v>12309</v>
          </cell>
          <cell r="AN438" t="str">
            <v>AJUSTES - COMERCIAL  BELGICA</v>
          </cell>
        </row>
        <row r="439">
          <cell r="AD439">
            <v>10000</v>
          </cell>
          <cell r="AE439">
            <v>13000</v>
          </cell>
          <cell r="AF439">
            <v>13040</v>
          </cell>
          <cell r="AG439">
            <v>13822</v>
          </cell>
          <cell r="AH439">
            <v>13822</v>
          </cell>
          <cell r="AI439">
            <v>13822</v>
          </cell>
          <cell r="AJ439">
            <v>13822</v>
          </cell>
          <cell r="AK439">
            <v>13822</v>
          </cell>
          <cell r="AL439">
            <v>13822</v>
          </cell>
          <cell r="AM439">
            <v>13827</v>
          </cell>
          <cell r="AN439" t="str">
            <v>AJUSTES - BCH SUC. GIBRALTAR</v>
          </cell>
        </row>
        <row r="440">
          <cell r="AD440">
            <v>10000</v>
          </cell>
          <cell r="AE440">
            <v>13000</v>
          </cell>
          <cell r="AF440">
            <v>13050</v>
          </cell>
          <cell r="AG440">
            <v>13050</v>
          </cell>
          <cell r="AH440">
            <v>13050</v>
          </cell>
          <cell r="AI440">
            <v>13050</v>
          </cell>
          <cell r="AJ440">
            <v>13050</v>
          </cell>
          <cell r="AK440">
            <v>13050</v>
          </cell>
          <cell r="AL440">
            <v>13050</v>
          </cell>
          <cell r="AM440">
            <v>13058</v>
          </cell>
          <cell r="AN440" t="str">
            <v>AJ - RESULTADOS POR ARGENTINA</v>
          </cell>
        </row>
        <row r="441">
          <cell r="AD441">
            <v>10000</v>
          </cell>
          <cell r="AE441">
            <v>13000</v>
          </cell>
          <cell r="AF441">
            <v>13060</v>
          </cell>
          <cell r="AG441">
            <v>13060</v>
          </cell>
          <cell r="AH441">
            <v>13060</v>
          </cell>
          <cell r="AI441">
            <v>13060</v>
          </cell>
          <cell r="AJ441">
            <v>13060</v>
          </cell>
          <cell r="AK441">
            <v>13060</v>
          </cell>
          <cell r="AL441">
            <v>13060</v>
          </cell>
          <cell r="AM441">
            <v>13069</v>
          </cell>
          <cell r="AN441" t="str">
            <v>AJUSTES - TESORERIA MANAGEMENT GLOBAL</v>
          </cell>
        </row>
        <row r="442">
          <cell r="AD442">
            <v>10000</v>
          </cell>
          <cell r="AE442">
            <v>13000</v>
          </cell>
          <cell r="AF442">
            <v>13060</v>
          </cell>
          <cell r="AG442">
            <v>13060</v>
          </cell>
          <cell r="AH442">
            <v>13060</v>
          </cell>
          <cell r="AI442">
            <v>13060</v>
          </cell>
          <cell r="AJ442">
            <v>13060</v>
          </cell>
          <cell r="AK442">
            <v>13060</v>
          </cell>
          <cell r="AL442">
            <v>13060</v>
          </cell>
          <cell r="AM442">
            <v>13061</v>
          </cell>
          <cell r="AN442" t="str">
            <v>TESORERIA - MANAGEMENT GLOBAL</v>
          </cell>
        </row>
        <row r="443">
          <cell r="AD443">
            <v>10000</v>
          </cell>
          <cell r="AE443">
            <v>16000</v>
          </cell>
          <cell r="AF443">
            <v>16001</v>
          </cell>
          <cell r="AG443">
            <v>16003</v>
          </cell>
          <cell r="AH443">
            <v>16010</v>
          </cell>
          <cell r="AI443">
            <v>16010</v>
          </cell>
          <cell r="AJ443">
            <v>16010</v>
          </cell>
          <cell r="AK443">
            <v>22010</v>
          </cell>
          <cell r="AL443">
            <v>22000</v>
          </cell>
          <cell r="AM443">
            <v>16173</v>
          </cell>
          <cell r="AN443" t="str">
            <v>AJUSTES - BCH GESTORAS LATINOAM. CHILE</v>
          </cell>
        </row>
        <row r="444">
          <cell r="AD444">
            <v>10000</v>
          </cell>
          <cell r="AE444">
            <v>16000</v>
          </cell>
          <cell r="AF444">
            <v>16001</v>
          </cell>
          <cell r="AG444">
            <v>16003</v>
          </cell>
          <cell r="AH444">
            <v>16010</v>
          </cell>
          <cell r="AI444">
            <v>16010</v>
          </cell>
          <cell r="AJ444">
            <v>16010</v>
          </cell>
          <cell r="AK444">
            <v>22010</v>
          </cell>
          <cell r="AL444">
            <v>22000</v>
          </cell>
          <cell r="AM444">
            <v>16019</v>
          </cell>
          <cell r="AN444" t="str">
            <v>AJUSTES - GESTION ACTIVOS CHILE</v>
          </cell>
        </row>
        <row r="445">
          <cell r="AD445">
            <v>10000</v>
          </cell>
          <cell r="AE445">
            <v>16000</v>
          </cell>
          <cell r="AF445">
            <v>16001</v>
          </cell>
          <cell r="AG445">
            <v>16003</v>
          </cell>
          <cell r="AH445">
            <v>16020</v>
          </cell>
          <cell r="AI445">
            <v>16020</v>
          </cell>
          <cell r="AJ445">
            <v>16020</v>
          </cell>
          <cell r="AK445">
            <v>22020</v>
          </cell>
          <cell r="AL445">
            <v>22000</v>
          </cell>
          <cell r="AM445">
            <v>16029</v>
          </cell>
          <cell r="AN445" t="str">
            <v>AJUSTES - GESTION ACTIVOS URUGUAY</v>
          </cell>
        </row>
        <row r="446">
          <cell r="AD446">
            <v>10000</v>
          </cell>
          <cell r="AE446">
            <v>16000</v>
          </cell>
          <cell r="AF446">
            <v>16001</v>
          </cell>
          <cell r="AG446">
            <v>16003</v>
          </cell>
          <cell r="AH446">
            <v>16030</v>
          </cell>
          <cell r="AI446">
            <v>16030</v>
          </cell>
          <cell r="AJ446">
            <v>16030</v>
          </cell>
          <cell r="AK446">
            <v>22030</v>
          </cell>
          <cell r="AL446">
            <v>22000</v>
          </cell>
          <cell r="AM446">
            <v>16039</v>
          </cell>
          <cell r="AN446" t="str">
            <v>AJUSTES - GESTION ACTIVOS PUERTO RICO</v>
          </cell>
        </row>
        <row r="447">
          <cell r="AD447">
            <v>10000</v>
          </cell>
          <cell r="AE447">
            <v>16000</v>
          </cell>
          <cell r="AF447">
            <v>16001</v>
          </cell>
          <cell r="AG447">
            <v>16003</v>
          </cell>
          <cell r="AH447">
            <v>16080</v>
          </cell>
          <cell r="AI447">
            <v>16080</v>
          </cell>
          <cell r="AJ447">
            <v>16080</v>
          </cell>
          <cell r="AK447">
            <v>22080</v>
          </cell>
          <cell r="AL447">
            <v>22000</v>
          </cell>
          <cell r="AM447">
            <v>16089</v>
          </cell>
          <cell r="AN447" t="str">
            <v>AJUSTES - GESTION ACTIVOS PERU</v>
          </cell>
        </row>
        <row r="448">
          <cell r="AD448">
            <v>10000</v>
          </cell>
          <cell r="AE448">
            <v>16000</v>
          </cell>
          <cell r="AF448">
            <v>16001</v>
          </cell>
          <cell r="AG448">
            <v>16003</v>
          </cell>
          <cell r="AH448">
            <v>16110</v>
          </cell>
          <cell r="AI448">
            <v>16110</v>
          </cell>
          <cell r="AJ448">
            <v>16110</v>
          </cell>
          <cell r="AK448">
            <v>22110</v>
          </cell>
          <cell r="AL448">
            <v>22000</v>
          </cell>
          <cell r="AM448">
            <v>16119</v>
          </cell>
          <cell r="AN448" t="str">
            <v>AJUSTES - GESTION ACTIVOS VENEZUELA</v>
          </cell>
        </row>
        <row r="449">
          <cell r="AD449">
            <v>10000</v>
          </cell>
          <cell r="AE449">
            <v>16000</v>
          </cell>
          <cell r="AF449">
            <v>16001</v>
          </cell>
          <cell r="AG449">
            <v>16003</v>
          </cell>
          <cell r="AH449">
            <v>16130</v>
          </cell>
          <cell r="AI449">
            <v>16130</v>
          </cell>
          <cell r="AJ449">
            <v>16130</v>
          </cell>
          <cell r="AK449">
            <v>22130</v>
          </cell>
          <cell r="AL449">
            <v>22000</v>
          </cell>
          <cell r="AM449">
            <v>16139</v>
          </cell>
          <cell r="AN449" t="str">
            <v>AJUSTES - GESTION ACTIVOS MEJICO RESTO</v>
          </cell>
        </row>
        <row r="450">
          <cell r="AD450">
            <v>10000</v>
          </cell>
          <cell r="AE450">
            <v>16000</v>
          </cell>
          <cell r="AF450">
            <v>16001</v>
          </cell>
          <cell r="AG450">
            <v>16003</v>
          </cell>
          <cell r="AH450">
            <v>16130</v>
          </cell>
          <cell r="AI450">
            <v>16130</v>
          </cell>
          <cell r="AJ450">
            <v>16130</v>
          </cell>
          <cell r="AK450">
            <v>22130</v>
          </cell>
          <cell r="AL450">
            <v>22000</v>
          </cell>
          <cell r="AM450">
            <v>16138</v>
          </cell>
          <cell r="AN450" t="str">
            <v>AJUSTES - GESTION ACTIVOS MEJICO SERFIN</v>
          </cell>
        </row>
        <row r="451">
          <cell r="AD451">
            <v>10000</v>
          </cell>
          <cell r="AE451">
            <v>16000</v>
          </cell>
          <cell r="AF451">
            <v>16001</v>
          </cell>
          <cell r="AG451">
            <v>16003</v>
          </cell>
          <cell r="AH451">
            <v>16140</v>
          </cell>
          <cell r="AI451">
            <v>16140</v>
          </cell>
          <cell r="AJ451">
            <v>16140</v>
          </cell>
          <cell r="AK451">
            <v>22140</v>
          </cell>
          <cell r="AL451">
            <v>22000</v>
          </cell>
          <cell r="AM451">
            <v>16149</v>
          </cell>
          <cell r="AN451" t="str">
            <v>AJUSTES - GESTION ACTIVOS COLOMBIA</v>
          </cell>
        </row>
        <row r="452">
          <cell r="AD452">
            <v>10000</v>
          </cell>
          <cell r="AE452">
            <v>16000</v>
          </cell>
          <cell r="AF452">
            <v>16001</v>
          </cell>
          <cell r="AG452">
            <v>16003</v>
          </cell>
          <cell r="AH452">
            <v>16150</v>
          </cell>
          <cell r="AI452">
            <v>16150</v>
          </cell>
          <cell r="AJ452">
            <v>16150</v>
          </cell>
          <cell r="AK452">
            <v>22150</v>
          </cell>
          <cell r="AL452">
            <v>22000</v>
          </cell>
          <cell r="AM452">
            <v>16174</v>
          </cell>
          <cell r="AN452" t="str">
            <v>AJUSTES BCH - GESTORAS LATINOAM. ARGENTINA</v>
          </cell>
        </row>
        <row r="453">
          <cell r="AD453">
            <v>10000</v>
          </cell>
          <cell r="AE453">
            <v>16000</v>
          </cell>
          <cell r="AF453">
            <v>16001</v>
          </cell>
          <cell r="AG453">
            <v>16003</v>
          </cell>
          <cell r="AH453">
            <v>16150</v>
          </cell>
          <cell r="AI453">
            <v>16150</v>
          </cell>
          <cell r="AJ453">
            <v>16150</v>
          </cell>
          <cell r="AK453">
            <v>22150</v>
          </cell>
          <cell r="AL453">
            <v>22000</v>
          </cell>
          <cell r="AM453">
            <v>16159</v>
          </cell>
          <cell r="AN453" t="str">
            <v>AJUSTES - GESTION ACTIVOS ARGENTINA</v>
          </cell>
        </row>
        <row r="454">
          <cell r="AD454">
            <v>10000</v>
          </cell>
          <cell r="AE454">
            <v>16000</v>
          </cell>
          <cell r="AF454">
            <v>16001</v>
          </cell>
          <cell r="AG454">
            <v>16003</v>
          </cell>
          <cell r="AH454">
            <v>16150</v>
          </cell>
          <cell r="AI454">
            <v>16150</v>
          </cell>
          <cell r="AJ454">
            <v>16150</v>
          </cell>
          <cell r="AK454">
            <v>22150</v>
          </cell>
          <cell r="AL454">
            <v>22000</v>
          </cell>
          <cell r="AM454">
            <v>12179</v>
          </cell>
          <cell r="AN454" t="str">
            <v>AJUSTES - GRUPO PENSIONES</v>
          </cell>
        </row>
        <row r="455">
          <cell r="AD455">
            <v>10000</v>
          </cell>
          <cell r="AE455">
            <v>16000</v>
          </cell>
          <cell r="AF455">
            <v>16001</v>
          </cell>
          <cell r="AG455">
            <v>16003</v>
          </cell>
          <cell r="AH455">
            <v>16160</v>
          </cell>
          <cell r="AI455">
            <v>16160</v>
          </cell>
          <cell r="AJ455">
            <v>16160</v>
          </cell>
          <cell r="AK455">
            <v>22160</v>
          </cell>
          <cell r="AL455">
            <v>22000</v>
          </cell>
          <cell r="AM455">
            <v>16169</v>
          </cell>
          <cell r="AN455" t="str">
            <v>AJUSTES - GESTION ACTIVOS BRASIL RESTO</v>
          </cell>
        </row>
        <row r="456">
          <cell r="AD456">
            <v>10000</v>
          </cell>
          <cell r="AE456">
            <v>16000</v>
          </cell>
          <cell r="AF456">
            <v>16001</v>
          </cell>
          <cell r="AG456">
            <v>16003</v>
          </cell>
          <cell r="AH456">
            <v>16160</v>
          </cell>
          <cell r="AI456">
            <v>16160</v>
          </cell>
          <cell r="AJ456">
            <v>16160</v>
          </cell>
          <cell r="AK456">
            <v>22160</v>
          </cell>
          <cell r="AL456">
            <v>22000</v>
          </cell>
          <cell r="AM456">
            <v>16168</v>
          </cell>
          <cell r="AN456" t="str">
            <v>AJUSTES - GEST. ACTIVOS BANCO MERIDIONAL</v>
          </cell>
        </row>
        <row r="457">
          <cell r="AD457">
            <v>10000</v>
          </cell>
          <cell r="AE457">
            <v>16000</v>
          </cell>
          <cell r="AF457">
            <v>16001</v>
          </cell>
          <cell r="AG457">
            <v>16003</v>
          </cell>
          <cell r="AH457">
            <v>16160</v>
          </cell>
          <cell r="AI457">
            <v>16160</v>
          </cell>
          <cell r="AJ457">
            <v>16160</v>
          </cell>
          <cell r="AK457">
            <v>22160</v>
          </cell>
          <cell r="AL457">
            <v>22000</v>
          </cell>
          <cell r="AM457">
            <v>16167</v>
          </cell>
          <cell r="AN457" t="str">
            <v>AJUSTES - GESTION ACTIVOS BANESPA</v>
          </cell>
        </row>
        <row r="458">
          <cell r="AD458">
            <v>10000</v>
          </cell>
          <cell r="AE458">
            <v>16000</v>
          </cell>
          <cell r="AF458">
            <v>16001</v>
          </cell>
          <cell r="AG458">
            <v>16003</v>
          </cell>
          <cell r="AH458">
            <v>16350</v>
          </cell>
          <cell r="AI458">
            <v>16350</v>
          </cell>
          <cell r="AJ458">
            <v>16350</v>
          </cell>
          <cell r="AK458">
            <v>22350</v>
          </cell>
          <cell r="AL458">
            <v>22000</v>
          </cell>
          <cell r="AM458">
            <v>16359</v>
          </cell>
          <cell r="AN458" t="str">
            <v>AJUSTES - GESTION ACTIVOS BOLIVIA</v>
          </cell>
        </row>
        <row r="459">
          <cell r="AD459">
            <v>10000</v>
          </cell>
          <cell r="AE459">
            <v>16000</v>
          </cell>
          <cell r="AF459">
            <v>16001</v>
          </cell>
          <cell r="AG459">
            <v>16003</v>
          </cell>
          <cell r="AH459">
            <v>16900</v>
          </cell>
          <cell r="AI459">
            <v>16900</v>
          </cell>
          <cell r="AJ459">
            <v>16900</v>
          </cell>
          <cell r="AK459">
            <v>22200</v>
          </cell>
          <cell r="AL459">
            <v>22000</v>
          </cell>
          <cell r="AM459">
            <v>16995</v>
          </cell>
          <cell r="AN459" t="str">
            <v>G.I. GESTION ACTIVOS AMERICA</v>
          </cell>
        </row>
        <row r="460">
          <cell r="AD460">
            <v>10000</v>
          </cell>
          <cell r="AE460">
            <v>16000</v>
          </cell>
          <cell r="AF460">
            <v>16001</v>
          </cell>
          <cell r="AG460">
            <v>16003</v>
          </cell>
          <cell r="AH460">
            <v>16900</v>
          </cell>
          <cell r="AI460">
            <v>16900</v>
          </cell>
          <cell r="AJ460">
            <v>16900</v>
          </cell>
          <cell r="AK460">
            <v>22200</v>
          </cell>
          <cell r="AL460">
            <v>22000</v>
          </cell>
          <cell r="AM460">
            <v>16909</v>
          </cell>
          <cell r="AN460" t="str">
            <v>AJUSTES - RESTO GESTION ACTIVOS AMERICA</v>
          </cell>
        </row>
        <row r="461">
          <cell r="AD461">
            <v>10000</v>
          </cell>
          <cell r="AE461">
            <v>16000</v>
          </cell>
          <cell r="AF461">
            <v>16001</v>
          </cell>
          <cell r="AG461">
            <v>16004</v>
          </cell>
          <cell r="AH461">
            <v>16050</v>
          </cell>
          <cell r="AI461">
            <v>16050</v>
          </cell>
          <cell r="AJ461">
            <v>16050</v>
          </cell>
          <cell r="AK461">
            <v>16050</v>
          </cell>
          <cell r="AL461">
            <v>30000</v>
          </cell>
          <cell r="AM461">
            <v>16379</v>
          </cell>
          <cell r="AN461" t="str">
            <v>AJUSTES - GESTION ACTIVOS TOTTA</v>
          </cell>
        </row>
        <row r="462">
          <cell r="AD462">
            <v>10000</v>
          </cell>
          <cell r="AE462">
            <v>16000</v>
          </cell>
          <cell r="AF462">
            <v>16001</v>
          </cell>
          <cell r="AG462">
            <v>16004</v>
          </cell>
          <cell r="AH462">
            <v>16050</v>
          </cell>
          <cell r="AI462">
            <v>16050</v>
          </cell>
          <cell r="AJ462">
            <v>16050</v>
          </cell>
          <cell r="AK462">
            <v>16050</v>
          </cell>
          <cell r="AL462">
            <v>30000</v>
          </cell>
          <cell r="AM462">
            <v>16059</v>
          </cell>
          <cell r="AN462" t="str">
            <v>AJUSTES - GESTION ACTIVOS PORTUGAL</v>
          </cell>
        </row>
        <row r="463">
          <cell r="AD463">
            <v>10000</v>
          </cell>
          <cell r="AE463">
            <v>16000</v>
          </cell>
          <cell r="AF463">
            <v>16001</v>
          </cell>
          <cell r="AG463">
            <v>16004</v>
          </cell>
          <cell r="AH463">
            <v>16300</v>
          </cell>
          <cell r="AI463">
            <v>16300</v>
          </cell>
          <cell r="AJ463">
            <v>16300</v>
          </cell>
          <cell r="AK463">
            <v>16300</v>
          </cell>
          <cell r="AL463">
            <v>16300</v>
          </cell>
          <cell r="AM463">
            <v>89001</v>
          </cell>
          <cell r="AN463" t="str">
            <v>ELIM. PARTICIPACION GRUPO BANIF</v>
          </cell>
        </row>
        <row r="464">
          <cell r="AD464">
            <v>10000</v>
          </cell>
          <cell r="AE464">
            <v>16000</v>
          </cell>
          <cell r="AF464">
            <v>16001</v>
          </cell>
          <cell r="AG464">
            <v>16004</v>
          </cell>
          <cell r="AH464">
            <v>16300</v>
          </cell>
          <cell r="AI464">
            <v>16300</v>
          </cell>
          <cell r="AJ464">
            <v>16300</v>
          </cell>
          <cell r="AK464">
            <v>16300</v>
          </cell>
          <cell r="AL464">
            <v>16300</v>
          </cell>
          <cell r="AM464">
            <v>16329</v>
          </cell>
          <cell r="AN464" t="str">
            <v>AJUSTES - GESTION ACTIVOS BAHAMAS</v>
          </cell>
        </row>
        <row r="465">
          <cell r="AD465">
            <v>10000</v>
          </cell>
          <cell r="AE465">
            <v>16000</v>
          </cell>
          <cell r="AF465">
            <v>16001</v>
          </cell>
          <cell r="AG465">
            <v>16004</v>
          </cell>
          <cell r="AH465">
            <v>16300</v>
          </cell>
          <cell r="AI465">
            <v>16300</v>
          </cell>
          <cell r="AJ465">
            <v>16300</v>
          </cell>
          <cell r="AK465">
            <v>16300</v>
          </cell>
          <cell r="AL465">
            <v>16300</v>
          </cell>
          <cell r="AM465">
            <v>16328</v>
          </cell>
          <cell r="AN465" t="str">
            <v>AJUSTES BCH - BPI BAHAMAS</v>
          </cell>
        </row>
        <row r="466">
          <cell r="AD466">
            <v>10000</v>
          </cell>
          <cell r="AE466">
            <v>16000</v>
          </cell>
          <cell r="AF466">
            <v>16001</v>
          </cell>
          <cell r="AG466">
            <v>16004</v>
          </cell>
          <cell r="AH466">
            <v>16300</v>
          </cell>
          <cell r="AI466">
            <v>16300</v>
          </cell>
          <cell r="AJ466">
            <v>16300</v>
          </cell>
          <cell r="AK466">
            <v>16300</v>
          </cell>
          <cell r="AL466">
            <v>16300</v>
          </cell>
          <cell r="AM466">
            <v>16321</v>
          </cell>
          <cell r="AN466" t="str">
            <v>NEW WORLD INVESTMENT</v>
          </cell>
        </row>
        <row r="467">
          <cell r="AD467">
            <v>10000</v>
          </cell>
          <cell r="AE467">
            <v>16000</v>
          </cell>
          <cell r="AF467">
            <v>16001</v>
          </cell>
          <cell r="AG467">
            <v>16004</v>
          </cell>
          <cell r="AH467">
            <v>16300</v>
          </cell>
          <cell r="AI467">
            <v>16300</v>
          </cell>
          <cell r="AJ467">
            <v>16300</v>
          </cell>
          <cell r="AK467">
            <v>16300</v>
          </cell>
          <cell r="AL467">
            <v>16300</v>
          </cell>
          <cell r="AM467">
            <v>16319</v>
          </cell>
          <cell r="AN467" t="str">
            <v>AJUSTES - GESTION ACTIVOS BOSTON</v>
          </cell>
        </row>
        <row r="468">
          <cell r="AD468">
            <v>10000</v>
          </cell>
          <cell r="AE468">
            <v>16000</v>
          </cell>
          <cell r="AF468">
            <v>16001</v>
          </cell>
          <cell r="AG468">
            <v>16004</v>
          </cell>
          <cell r="AH468">
            <v>16300</v>
          </cell>
          <cell r="AI468">
            <v>16300</v>
          </cell>
          <cell r="AJ468">
            <v>16300</v>
          </cell>
          <cell r="AK468">
            <v>16300</v>
          </cell>
          <cell r="AL468">
            <v>16300</v>
          </cell>
          <cell r="AM468">
            <v>16309</v>
          </cell>
          <cell r="AN468" t="str">
            <v>AJUSTES - GESTION ACTIVOS ESPAÑA</v>
          </cell>
        </row>
        <row r="469">
          <cell r="AD469">
            <v>10000</v>
          </cell>
          <cell r="AE469">
            <v>16000</v>
          </cell>
          <cell r="AF469">
            <v>16001</v>
          </cell>
          <cell r="AG469">
            <v>16004</v>
          </cell>
          <cell r="AH469">
            <v>16300</v>
          </cell>
          <cell r="AI469">
            <v>16300</v>
          </cell>
          <cell r="AJ469">
            <v>16300</v>
          </cell>
          <cell r="AK469">
            <v>16300</v>
          </cell>
          <cell r="AL469">
            <v>16300</v>
          </cell>
          <cell r="AM469">
            <v>16308</v>
          </cell>
          <cell r="AN469" t="str">
            <v>AJUSTES BCH - GESTORAS ESPAÑA</v>
          </cell>
        </row>
        <row r="470">
          <cell r="AD470">
            <v>10000</v>
          </cell>
          <cell r="AE470">
            <v>16000</v>
          </cell>
          <cell r="AF470">
            <v>16001</v>
          </cell>
          <cell r="AG470">
            <v>16004</v>
          </cell>
          <cell r="AH470">
            <v>16300</v>
          </cell>
          <cell r="AI470">
            <v>16300</v>
          </cell>
          <cell r="AJ470">
            <v>16300</v>
          </cell>
          <cell r="AK470">
            <v>16300</v>
          </cell>
          <cell r="AL470">
            <v>16300</v>
          </cell>
          <cell r="AM470">
            <v>14219</v>
          </cell>
          <cell r="AN470" t="str">
            <v>AJUSTES - SIG GESTORAS</v>
          </cell>
        </row>
        <row r="471">
          <cell r="AD471">
            <v>10000</v>
          </cell>
          <cell r="AE471">
            <v>16000</v>
          </cell>
          <cell r="AF471">
            <v>16001</v>
          </cell>
          <cell r="AG471">
            <v>16004</v>
          </cell>
          <cell r="AH471">
            <v>16300</v>
          </cell>
          <cell r="AI471">
            <v>16300</v>
          </cell>
          <cell r="AJ471">
            <v>16300</v>
          </cell>
          <cell r="AK471">
            <v>16300</v>
          </cell>
          <cell r="AL471">
            <v>16300</v>
          </cell>
          <cell r="AM471">
            <v>14215</v>
          </cell>
          <cell r="AN471" t="str">
            <v>G.I. GESTION DE ACTIVOS</v>
          </cell>
        </row>
        <row r="472">
          <cell r="AD472">
            <v>10000</v>
          </cell>
          <cell r="AE472">
            <v>16000</v>
          </cell>
          <cell r="AF472">
            <v>16001</v>
          </cell>
          <cell r="AG472">
            <v>16009</v>
          </cell>
          <cell r="AH472">
            <v>16009</v>
          </cell>
          <cell r="AI472">
            <v>16009</v>
          </cell>
          <cell r="AJ472">
            <v>16009</v>
          </cell>
          <cell r="AK472">
            <v>16009</v>
          </cell>
          <cell r="AL472">
            <v>16009</v>
          </cell>
          <cell r="AM472">
            <v>16009</v>
          </cell>
          <cell r="AN472" t="str">
            <v>AJUSTES - GESTION DE ACTIVOS</v>
          </cell>
        </row>
        <row r="473">
          <cell r="AD473">
            <v>10000</v>
          </cell>
          <cell r="AE473">
            <v>16000</v>
          </cell>
          <cell r="AF473">
            <v>16002</v>
          </cell>
          <cell r="AG473">
            <v>16008</v>
          </cell>
          <cell r="AH473">
            <v>16008</v>
          </cell>
          <cell r="AI473">
            <v>16008</v>
          </cell>
          <cell r="AJ473">
            <v>16008</v>
          </cell>
          <cell r="AK473">
            <v>16008</v>
          </cell>
          <cell r="AL473">
            <v>16008</v>
          </cell>
          <cell r="AM473">
            <v>16008</v>
          </cell>
          <cell r="AN473" t="str">
            <v>AJUSTES - BANCA PRIVADA</v>
          </cell>
        </row>
        <row r="474">
          <cell r="AD474">
            <v>10000</v>
          </cell>
          <cell r="AE474">
            <v>16000</v>
          </cell>
          <cell r="AF474">
            <v>16002</v>
          </cell>
          <cell r="AG474">
            <v>16400</v>
          </cell>
          <cell r="AH474">
            <v>16410</v>
          </cell>
          <cell r="AI474">
            <v>16410</v>
          </cell>
          <cell r="AJ474">
            <v>16410</v>
          </cell>
          <cell r="AK474">
            <v>16410</v>
          </cell>
          <cell r="AL474">
            <v>16410</v>
          </cell>
          <cell r="AM474">
            <v>89002</v>
          </cell>
          <cell r="AN474" t="str">
            <v>ELIM. PARTICIPACION BANCO BANIF</v>
          </cell>
        </row>
        <row r="475">
          <cell r="AD475">
            <v>10000</v>
          </cell>
          <cell r="AE475">
            <v>16000</v>
          </cell>
          <cell r="AF475">
            <v>16002</v>
          </cell>
          <cell r="AG475">
            <v>16400</v>
          </cell>
          <cell r="AH475">
            <v>16410</v>
          </cell>
          <cell r="AI475">
            <v>16410</v>
          </cell>
          <cell r="AJ475">
            <v>16410</v>
          </cell>
          <cell r="AK475">
            <v>16410</v>
          </cell>
          <cell r="AL475">
            <v>16410</v>
          </cell>
          <cell r="AM475">
            <v>16409</v>
          </cell>
          <cell r="AN475" t="str">
            <v>AJUSTES - BANCA PRIVADA ESPAÑA</v>
          </cell>
        </row>
        <row r="476">
          <cell r="AD476">
            <v>10000</v>
          </cell>
          <cell r="AE476">
            <v>16000</v>
          </cell>
          <cell r="AF476">
            <v>16002</v>
          </cell>
          <cell r="AG476">
            <v>16400</v>
          </cell>
          <cell r="AH476">
            <v>16410</v>
          </cell>
          <cell r="AI476">
            <v>16410</v>
          </cell>
          <cell r="AJ476">
            <v>16410</v>
          </cell>
          <cell r="AK476">
            <v>16410</v>
          </cell>
          <cell r="AL476">
            <v>16410</v>
          </cell>
          <cell r="AM476">
            <v>16408</v>
          </cell>
          <cell r="AN476" t="str">
            <v>AJUSTES BCH - BPI ESPAÑA</v>
          </cell>
        </row>
        <row r="477">
          <cell r="AD477">
            <v>10000</v>
          </cell>
          <cell r="AE477">
            <v>16000</v>
          </cell>
          <cell r="AF477">
            <v>16002</v>
          </cell>
          <cell r="AG477">
            <v>16400</v>
          </cell>
          <cell r="AH477">
            <v>16410</v>
          </cell>
          <cell r="AI477">
            <v>16410</v>
          </cell>
          <cell r="AJ477">
            <v>16410</v>
          </cell>
          <cell r="AK477">
            <v>16410</v>
          </cell>
          <cell r="AL477">
            <v>16410</v>
          </cell>
          <cell r="AM477">
            <v>16405</v>
          </cell>
          <cell r="AN477" t="str">
            <v>G.I. BANCA PRIVADA ESPAÑA (BANIF)</v>
          </cell>
        </row>
        <row r="478">
          <cell r="AD478">
            <v>10000</v>
          </cell>
          <cell r="AE478">
            <v>16000</v>
          </cell>
          <cell r="AF478">
            <v>16002</v>
          </cell>
          <cell r="AG478">
            <v>16400</v>
          </cell>
          <cell r="AH478">
            <v>16410</v>
          </cell>
          <cell r="AI478">
            <v>16410</v>
          </cell>
          <cell r="AJ478">
            <v>16410</v>
          </cell>
          <cell r="AK478">
            <v>16410</v>
          </cell>
          <cell r="AL478">
            <v>16410</v>
          </cell>
          <cell r="AM478">
            <v>16401</v>
          </cell>
          <cell r="AN478" t="str">
            <v>B.P.I. - BANCO SANTANDER DE NEGOCIOS</v>
          </cell>
        </row>
        <row r="479">
          <cell r="AD479">
            <v>10000</v>
          </cell>
          <cell r="AE479">
            <v>16000</v>
          </cell>
          <cell r="AF479">
            <v>16002</v>
          </cell>
          <cell r="AG479">
            <v>16400</v>
          </cell>
          <cell r="AH479">
            <v>16420</v>
          </cell>
          <cell r="AI479">
            <v>16420</v>
          </cell>
          <cell r="AJ479">
            <v>16420</v>
          </cell>
          <cell r="AK479">
            <v>16420</v>
          </cell>
          <cell r="AL479">
            <v>16420</v>
          </cell>
          <cell r="AM479">
            <v>16429</v>
          </cell>
          <cell r="AN479" t="str">
            <v>AJUSTES - RESTO BANCA PRIVADA ESPAÑA</v>
          </cell>
        </row>
        <row r="480">
          <cell r="AD480">
            <v>10000</v>
          </cell>
          <cell r="AE480">
            <v>16000</v>
          </cell>
          <cell r="AF480">
            <v>16002</v>
          </cell>
          <cell r="AG480">
            <v>16400</v>
          </cell>
          <cell r="AH480">
            <v>16420</v>
          </cell>
          <cell r="AI480">
            <v>16420</v>
          </cell>
          <cell r="AJ480">
            <v>16420</v>
          </cell>
          <cell r="AK480">
            <v>16420</v>
          </cell>
          <cell r="AL480">
            <v>16420</v>
          </cell>
          <cell r="AM480">
            <v>16425</v>
          </cell>
          <cell r="AN480" t="str">
            <v>G.I. RESTO BANCA PRIVADA ESPAÑA</v>
          </cell>
        </row>
        <row r="481">
          <cell r="AD481">
            <v>10000</v>
          </cell>
          <cell r="AE481">
            <v>16000</v>
          </cell>
          <cell r="AF481">
            <v>16002</v>
          </cell>
          <cell r="AG481">
            <v>16700</v>
          </cell>
          <cell r="AH481">
            <v>16500</v>
          </cell>
          <cell r="AI481">
            <v>16500</v>
          </cell>
          <cell r="AJ481">
            <v>16500</v>
          </cell>
          <cell r="AK481">
            <v>16500</v>
          </cell>
          <cell r="AL481">
            <v>16500</v>
          </cell>
          <cell r="AM481">
            <v>16609</v>
          </cell>
          <cell r="AN481" t="str">
            <v>AJUSTES - BANCO SANTANDER BAHAMAS</v>
          </cell>
        </row>
        <row r="482">
          <cell r="AD482">
            <v>10000</v>
          </cell>
          <cell r="AE482">
            <v>16000</v>
          </cell>
          <cell r="AF482">
            <v>16002</v>
          </cell>
          <cell r="AG482">
            <v>16700</v>
          </cell>
          <cell r="AH482">
            <v>16500</v>
          </cell>
          <cell r="AI482">
            <v>16500</v>
          </cell>
          <cell r="AJ482">
            <v>16500</v>
          </cell>
          <cell r="AK482">
            <v>16500</v>
          </cell>
          <cell r="AL482">
            <v>16500</v>
          </cell>
          <cell r="AM482">
            <v>16509</v>
          </cell>
          <cell r="AN482" t="str">
            <v>AJUSTES - BANCOS B.P.I.</v>
          </cell>
        </row>
        <row r="483">
          <cell r="AD483">
            <v>10000</v>
          </cell>
          <cell r="AE483">
            <v>16000</v>
          </cell>
          <cell r="AF483">
            <v>16002</v>
          </cell>
          <cell r="AG483">
            <v>16700</v>
          </cell>
          <cell r="AH483">
            <v>16500</v>
          </cell>
          <cell r="AI483">
            <v>16500</v>
          </cell>
          <cell r="AJ483">
            <v>16500</v>
          </cell>
          <cell r="AK483">
            <v>16500</v>
          </cell>
          <cell r="AL483">
            <v>16500</v>
          </cell>
          <cell r="AM483">
            <v>16005</v>
          </cell>
          <cell r="AN483" t="str">
            <v>AJUSTES BCH - BPI BAHAMAS</v>
          </cell>
        </row>
        <row r="484">
          <cell r="AD484">
            <v>10000</v>
          </cell>
          <cell r="AE484">
            <v>16000</v>
          </cell>
          <cell r="AF484">
            <v>16002</v>
          </cell>
          <cell r="AG484">
            <v>16700</v>
          </cell>
          <cell r="AH484">
            <v>16500</v>
          </cell>
          <cell r="AI484">
            <v>16500</v>
          </cell>
          <cell r="AJ484">
            <v>16500</v>
          </cell>
          <cell r="AK484">
            <v>16500</v>
          </cell>
          <cell r="AL484">
            <v>16500</v>
          </cell>
          <cell r="AM484">
            <v>12079</v>
          </cell>
          <cell r="AN484" t="str">
            <v>AJUSTES - BANCOS B.P.I.</v>
          </cell>
        </row>
        <row r="485">
          <cell r="AD485">
            <v>10000</v>
          </cell>
          <cell r="AE485">
            <v>16000</v>
          </cell>
          <cell r="AF485">
            <v>16002</v>
          </cell>
          <cell r="AG485">
            <v>16700</v>
          </cell>
          <cell r="AH485">
            <v>16500</v>
          </cell>
          <cell r="AI485">
            <v>16500</v>
          </cell>
          <cell r="AJ485">
            <v>16500</v>
          </cell>
          <cell r="AK485">
            <v>16500</v>
          </cell>
          <cell r="AL485">
            <v>16500</v>
          </cell>
          <cell r="AM485">
            <v>12073</v>
          </cell>
          <cell r="AN485" t="str">
            <v>BANCA PRIVADA INTERNACIONAL</v>
          </cell>
        </row>
        <row r="486">
          <cell r="AD486">
            <v>10000</v>
          </cell>
          <cell r="AE486">
            <v>16000</v>
          </cell>
          <cell r="AF486">
            <v>16002</v>
          </cell>
          <cell r="AG486">
            <v>16700</v>
          </cell>
          <cell r="AH486">
            <v>16500</v>
          </cell>
          <cell r="AI486">
            <v>16500</v>
          </cell>
          <cell r="AJ486">
            <v>16500</v>
          </cell>
          <cell r="AK486">
            <v>16500</v>
          </cell>
          <cell r="AL486">
            <v>16500</v>
          </cell>
          <cell r="AM486">
            <v>12049</v>
          </cell>
          <cell r="AN486" t="str">
            <v>AJUSTES - BAHAMAS</v>
          </cell>
        </row>
        <row r="487">
          <cell r="AD487">
            <v>10000</v>
          </cell>
          <cell r="AE487">
            <v>16000</v>
          </cell>
          <cell r="AF487">
            <v>16002</v>
          </cell>
          <cell r="AG487">
            <v>16700</v>
          </cell>
          <cell r="AH487">
            <v>16500</v>
          </cell>
          <cell r="AI487">
            <v>16500</v>
          </cell>
          <cell r="AJ487">
            <v>16500</v>
          </cell>
          <cell r="AK487">
            <v>16500</v>
          </cell>
          <cell r="AL487">
            <v>16500</v>
          </cell>
          <cell r="AM487">
            <v>12041</v>
          </cell>
          <cell r="AN487" t="str">
            <v>BS TRUST - B.P.I.</v>
          </cell>
        </row>
        <row r="488">
          <cell r="AD488">
            <v>10000</v>
          </cell>
          <cell r="AE488">
            <v>16000</v>
          </cell>
          <cell r="AF488">
            <v>16002</v>
          </cell>
          <cell r="AG488">
            <v>16700</v>
          </cell>
          <cell r="AH488">
            <v>29000</v>
          </cell>
          <cell r="AI488">
            <v>29010</v>
          </cell>
          <cell r="AJ488">
            <v>29010</v>
          </cell>
          <cell r="AK488">
            <v>22010</v>
          </cell>
          <cell r="AL488">
            <v>22000</v>
          </cell>
          <cell r="AM488">
            <v>29012</v>
          </cell>
          <cell r="AN488" t="str">
            <v>BPI - CHILE SANTIAGO</v>
          </cell>
        </row>
        <row r="489">
          <cell r="AD489">
            <v>10000</v>
          </cell>
          <cell r="AE489">
            <v>16000</v>
          </cell>
          <cell r="AF489">
            <v>16002</v>
          </cell>
          <cell r="AG489">
            <v>16700</v>
          </cell>
          <cell r="AH489">
            <v>29000</v>
          </cell>
          <cell r="AI489">
            <v>29010</v>
          </cell>
          <cell r="AJ489">
            <v>29010</v>
          </cell>
          <cell r="AK489">
            <v>22010</v>
          </cell>
          <cell r="AL489">
            <v>22000</v>
          </cell>
          <cell r="AM489">
            <v>29011</v>
          </cell>
          <cell r="AN489" t="str">
            <v>BPI - CHILE BS</v>
          </cell>
        </row>
        <row r="490">
          <cell r="AD490">
            <v>10000</v>
          </cell>
          <cell r="AE490">
            <v>16000</v>
          </cell>
          <cell r="AF490">
            <v>16002</v>
          </cell>
          <cell r="AG490">
            <v>16700</v>
          </cell>
          <cell r="AH490">
            <v>29000</v>
          </cell>
          <cell r="AI490">
            <v>29020</v>
          </cell>
          <cell r="AJ490">
            <v>29020</v>
          </cell>
          <cell r="AK490">
            <v>22020</v>
          </cell>
          <cell r="AL490">
            <v>22000</v>
          </cell>
          <cell r="AM490">
            <v>29021</v>
          </cell>
          <cell r="AN490" t="str">
            <v>BPI - URUGUAY</v>
          </cell>
        </row>
        <row r="491">
          <cell r="AD491">
            <v>10000</v>
          </cell>
          <cell r="AE491">
            <v>16000</v>
          </cell>
          <cell r="AF491">
            <v>16002</v>
          </cell>
          <cell r="AG491">
            <v>16700</v>
          </cell>
          <cell r="AH491">
            <v>29000</v>
          </cell>
          <cell r="AI491">
            <v>29030</v>
          </cell>
          <cell r="AJ491">
            <v>29030</v>
          </cell>
          <cell r="AK491">
            <v>22030</v>
          </cell>
          <cell r="AL491">
            <v>22000</v>
          </cell>
          <cell r="AM491">
            <v>29031</v>
          </cell>
          <cell r="AN491" t="str">
            <v>BPI - PUERTO RICO</v>
          </cell>
        </row>
        <row r="492">
          <cell r="AD492">
            <v>10000</v>
          </cell>
          <cell r="AE492">
            <v>16000</v>
          </cell>
          <cell r="AF492">
            <v>16002</v>
          </cell>
          <cell r="AG492">
            <v>16700</v>
          </cell>
          <cell r="AH492">
            <v>29000</v>
          </cell>
          <cell r="AI492">
            <v>29080</v>
          </cell>
          <cell r="AJ492">
            <v>29080</v>
          </cell>
          <cell r="AK492">
            <v>22080</v>
          </cell>
          <cell r="AL492">
            <v>22000</v>
          </cell>
          <cell r="AM492">
            <v>29081</v>
          </cell>
          <cell r="AN492" t="str">
            <v>BPI - PERU</v>
          </cell>
        </row>
        <row r="493">
          <cell r="AD493">
            <v>10000</v>
          </cell>
          <cell r="AE493">
            <v>16000</v>
          </cell>
          <cell r="AF493">
            <v>16002</v>
          </cell>
          <cell r="AG493">
            <v>16700</v>
          </cell>
          <cell r="AH493">
            <v>29000</v>
          </cell>
          <cell r="AI493">
            <v>29110</v>
          </cell>
          <cell r="AJ493">
            <v>29110</v>
          </cell>
          <cell r="AK493">
            <v>22110</v>
          </cell>
          <cell r="AL493">
            <v>22000</v>
          </cell>
          <cell r="AM493">
            <v>29111</v>
          </cell>
          <cell r="AN493" t="str">
            <v>BPI - VENEZUELA</v>
          </cell>
        </row>
        <row r="494">
          <cell r="AD494">
            <v>10000</v>
          </cell>
          <cell r="AE494">
            <v>16000</v>
          </cell>
          <cell r="AF494">
            <v>16002</v>
          </cell>
          <cell r="AG494">
            <v>16700</v>
          </cell>
          <cell r="AH494">
            <v>29000</v>
          </cell>
          <cell r="AI494">
            <v>29130</v>
          </cell>
          <cell r="AJ494">
            <v>29130</v>
          </cell>
          <cell r="AK494">
            <v>22130</v>
          </cell>
          <cell r="AL494">
            <v>22000</v>
          </cell>
          <cell r="AM494">
            <v>29132</v>
          </cell>
          <cell r="AN494" t="str">
            <v>BPI - MEJICO SERFIN</v>
          </cell>
        </row>
        <row r="495">
          <cell r="AD495">
            <v>10000</v>
          </cell>
          <cell r="AE495">
            <v>16000</v>
          </cell>
          <cell r="AF495">
            <v>16002</v>
          </cell>
          <cell r="AG495">
            <v>16700</v>
          </cell>
          <cell r="AH495">
            <v>29000</v>
          </cell>
          <cell r="AI495">
            <v>29130</v>
          </cell>
          <cell r="AJ495">
            <v>29130</v>
          </cell>
          <cell r="AK495">
            <v>22130</v>
          </cell>
          <cell r="AL495">
            <v>22000</v>
          </cell>
          <cell r="AM495">
            <v>29131</v>
          </cell>
          <cell r="AN495" t="str">
            <v>BPI - MEJICO B.S.</v>
          </cell>
        </row>
        <row r="496">
          <cell r="AD496">
            <v>10000</v>
          </cell>
          <cell r="AE496">
            <v>16000</v>
          </cell>
          <cell r="AF496">
            <v>16002</v>
          </cell>
          <cell r="AG496">
            <v>16700</v>
          </cell>
          <cell r="AH496">
            <v>29000</v>
          </cell>
          <cell r="AI496">
            <v>29140</v>
          </cell>
          <cell r="AJ496">
            <v>29140</v>
          </cell>
          <cell r="AK496">
            <v>22140</v>
          </cell>
          <cell r="AL496">
            <v>22000</v>
          </cell>
          <cell r="AM496">
            <v>29141</v>
          </cell>
          <cell r="AN496" t="str">
            <v>BPI - COLOMBIA</v>
          </cell>
        </row>
        <row r="497">
          <cell r="AD497">
            <v>10000</v>
          </cell>
          <cell r="AE497">
            <v>16000</v>
          </cell>
          <cell r="AF497">
            <v>16002</v>
          </cell>
          <cell r="AG497">
            <v>16700</v>
          </cell>
          <cell r="AH497">
            <v>29000</v>
          </cell>
          <cell r="AI497">
            <v>29150</v>
          </cell>
          <cell r="AJ497">
            <v>29150</v>
          </cell>
          <cell r="AK497">
            <v>22150</v>
          </cell>
          <cell r="AL497">
            <v>22000</v>
          </cell>
          <cell r="AM497">
            <v>29151</v>
          </cell>
          <cell r="AN497" t="str">
            <v>BPI - ARGENTINA</v>
          </cell>
        </row>
        <row r="498">
          <cell r="AD498">
            <v>10000</v>
          </cell>
          <cell r="AE498">
            <v>16000</v>
          </cell>
          <cell r="AF498">
            <v>16002</v>
          </cell>
          <cell r="AG498">
            <v>16700</v>
          </cell>
          <cell r="AH498">
            <v>29000</v>
          </cell>
          <cell r="AI498">
            <v>29160</v>
          </cell>
          <cell r="AJ498">
            <v>29160</v>
          </cell>
          <cell r="AK498">
            <v>22160</v>
          </cell>
          <cell r="AL498">
            <v>22000</v>
          </cell>
          <cell r="AM498">
            <v>29162</v>
          </cell>
          <cell r="AN498" t="str">
            <v>BPI - BANESPA</v>
          </cell>
        </row>
        <row r="499">
          <cell r="AD499">
            <v>10000</v>
          </cell>
          <cell r="AE499">
            <v>16000</v>
          </cell>
          <cell r="AF499">
            <v>16002</v>
          </cell>
          <cell r="AG499">
            <v>16700</v>
          </cell>
          <cell r="AH499">
            <v>29000</v>
          </cell>
          <cell r="AI499">
            <v>29160</v>
          </cell>
          <cell r="AJ499">
            <v>29160</v>
          </cell>
          <cell r="AK499">
            <v>22160</v>
          </cell>
          <cell r="AL499">
            <v>22000</v>
          </cell>
          <cell r="AM499">
            <v>29161</v>
          </cell>
          <cell r="AN499" t="str">
            <v>BPI - BRASIL B.S.</v>
          </cell>
        </row>
        <row r="500">
          <cell r="AD500">
            <v>10000</v>
          </cell>
          <cell r="AE500">
            <v>16000</v>
          </cell>
          <cell r="AF500">
            <v>16002</v>
          </cell>
          <cell r="AG500">
            <v>16700</v>
          </cell>
          <cell r="AH500">
            <v>29000</v>
          </cell>
          <cell r="AI500">
            <v>29350</v>
          </cell>
          <cell r="AJ500">
            <v>29350</v>
          </cell>
          <cell r="AK500">
            <v>22350</v>
          </cell>
          <cell r="AL500">
            <v>22000</v>
          </cell>
          <cell r="AM500">
            <v>29351</v>
          </cell>
          <cell r="AN500" t="str">
            <v>BPI - BOLIVIA</v>
          </cell>
        </row>
        <row r="501">
          <cell r="AD501">
            <v>10000</v>
          </cell>
          <cell r="AE501">
            <v>16000</v>
          </cell>
          <cell r="AF501">
            <v>16002</v>
          </cell>
          <cell r="AG501">
            <v>16700</v>
          </cell>
          <cell r="AH501">
            <v>29000</v>
          </cell>
          <cell r="AI501">
            <v>29360</v>
          </cell>
          <cell r="AJ501">
            <v>29360</v>
          </cell>
          <cell r="AK501">
            <v>22200</v>
          </cell>
          <cell r="AL501">
            <v>22000</v>
          </cell>
          <cell r="AM501">
            <v>29361</v>
          </cell>
          <cell r="AN501" t="str">
            <v>BPI - PANAMA</v>
          </cell>
        </row>
        <row r="502">
          <cell r="AD502">
            <v>10000</v>
          </cell>
          <cell r="AE502">
            <v>16000</v>
          </cell>
          <cell r="AF502">
            <v>16002</v>
          </cell>
          <cell r="AG502">
            <v>16700</v>
          </cell>
          <cell r="AH502">
            <v>29000</v>
          </cell>
          <cell r="AI502">
            <v>29360</v>
          </cell>
          <cell r="AJ502">
            <v>29360</v>
          </cell>
          <cell r="AK502">
            <v>22200</v>
          </cell>
          <cell r="AL502">
            <v>22000</v>
          </cell>
          <cell r="AM502">
            <v>29152</v>
          </cell>
          <cell r="AN502" t="str">
            <v>BPI - ARGENTINA RESTO</v>
          </cell>
        </row>
        <row r="503">
          <cell r="AD503">
            <v>10000</v>
          </cell>
          <cell r="AE503">
            <v>16000</v>
          </cell>
          <cell r="AF503">
            <v>16002</v>
          </cell>
          <cell r="AG503">
            <v>16700</v>
          </cell>
          <cell r="AH503">
            <v>29000</v>
          </cell>
          <cell r="AI503">
            <v>29360</v>
          </cell>
          <cell r="AJ503">
            <v>29360</v>
          </cell>
          <cell r="AK503">
            <v>22200</v>
          </cell>
          <cell r="AL503">
            <v>22000</v>
          </cell>
          <cell r="AM503">
            <v>29142</v>
          </cell>
          <cell r="AN503" t="str">
            <v>BPI - PANAMA</v>
          </cell>
        </row>
        <row r="504">
          <cell r="AD504">
            <v>10000</v>
          </cell>
          <cell r="AE504">
            <v>16000</v>
          </cell>
          <cell r="AF504">
            <v>16002</v>
          </cell>
          <cell r="AG504">
            <v>16700</v>
          </cell>
          <cell r="AH504">
            <v>29000</v>
          </cell>
          <cell r="AI504">
            <v>29420</v>
          </cell>
          <cell r="AJ504">
            <v>29420</v>
          </cell>
          <cell r="AK504">
            <v>22420</v>
          </cell>
          <cell r="AL504">
            <v>22000</v>
          </cell>
          <cell r="AM504">
            <v>29421</v>
          </cell>
          <cell r="AN504" t="str">
            <v>BPI - PARAGUAY</v>
          </cell>
        </row>
        <row r="505">
          <cell r="AD505">
            <v>10000</v>
          </cell>
          <cell r="AE505">
            <v>17000</v>
          </cell>
          <cell r="AF505">
            <v>17020</v>
          </cell>
          <cell r="AG505">
            <v>17810</v>
          </cell>
          <cell r="AH505">
            <v>17810</v>
          </cell>
          <cell r="AI505">
            <v>17810</v>
          </cell>
          <cell r="AJ505">
            <v>17810</v>
          </cell>
          <cell r="AK505">
            <v>17810</v>
          </cell>
          <cell r="AL505">
            <v>17810</v>
          </cell>
          <cell r="AM505">
            <v>17819</v>
          </cell>
          <cell r="AN505" t="str">
            <v>AJUSTES - GRUPO INDUSTRIAL BCH</v>
          </cell>
        </row>
        <row r="506">
          <cell r="AD506">
            <v>10000</v>
          </cell>
          <cell r="AE506">
            <v>17000</v>
          </cell>
          <cell r="AF506">
            <v>17020</v>
          </cell>
          <cell r="AG506">
            <v>17810</v>
          </cell>
          <cell r="AH506">
            <v>17810</v>
          </cell>
          <cell r="AI506">
            <v>17810</v>
          </cell>
          <cell r="AJ506">
            <v>17810</v>
          </cell>
          <cell r="AK506">
            <v>17810</v>
          </cell>
          <cell r="AL506">
            <v>17810</v>
          </cell>
          <cell r="AM506">
            <v>17812</v>
          </cell>
          <cell r="AN506" t="str">
            <v>GRUPO INDUSTRIAL SCH</v>
          </cell>
        </row>
        <row r="507">
          <cell r="AD507">
            <v>10000</v>
          </cell>
          <cell r="AE507">
            <v>17000</v>
          </cell>
          <cell r="AF507">
            <v>17020</v>
          </cell>
          <cell r="AG507">
            <v>17810</v>
          </cell>
          <cell r="AH507">
            <v>17810</v>
          </cell>
          <cell r="AI507">
            <v>17810</v>
          </cell>
          <cell r="AJ507">
            <v>17810</v>
          </cell>
          <cell r="AK507">
            <v>17810</v>
          </cell>
          <cell r="AL507">
            <v>17810</v>
          </cell>
          <cell r="AM507">
            <v>17811</v>
          </cell>
          <cell r="AN507" t="str">
            <v>GRUPO INDUSTRIAL - IMPUTADOS</v>
          </cell>
        </row>
        <row r="508">
          <cell r="AD508">
            <v>10000</v>
          </cell>
          <cell r="AE508">
            <v>17000</v>
          </cell>
          <cell r="AF508">
            <v>17020</v>
          </cell>
          <cell r="AG508">
            <v>17810</v>
          </cell>
          <cell r="AH508">
            <v>17810</v>
          </cell>
          <cell r="AI508">
            <v>17810</v>
          </cell>
          <cell r="AJ508">
            <v>17810</v>
          </cell>
          <cell r="AK508">
            <v>17810</v>
          </cell>
          <cell r="AL508">
            <v>17810</v>
          </cell>
          <cell r="AM508">
            <v>17672</v>
          </cell>
          <cell r="AN508" t="str">
            <v>RESTO GRUPO INDUSTRIAL</v>
          </cell>
        </row>
        <row r="509">
          <cell r="AD509">
            <v>10000</v>
          </cell>
          <cell r="AE509">
            <v>17000</v>
          </cell>
          <cell r="AF509">
            <v>17020</v>
          </cell>
          <cell r="AG509">
            <v>17820</v>
          </cell>
          <cell r="AH509">
            <v>17820</v>
          </cell>
          <cell r="AI509">
            <v>17820</v>
          </cell>
          <cell r="AJ509">
            <v>17820</v>
          </cell>
          <cell r="AK509">
            <v>17820</v>
          </cell>
          <cell r="AL509">
            <v>17820</v>
          </cell>
          <cell r="AM509">
            <v>17829</v>
          </cell>
          <cell r="AN509" t="str">
            <v>AJUSTES - ALIANZAS BCH</v>
          </cell>
        </row>
        <row r="510">
          <cell r="AD510">
            <v>10000</v>
          </cell>
          <cell r="AE510">
            <v>17000</v>
          </cell>
          <cell r="AF510">
            <v>17020</v>
          </cell>
          <cell r="AG510">
            <v>17820</v>
          </cell>
          <cell r="AH510">
            <v>17820</v>
          </cell>
          <cell r="AI510">
            <v>17820</v>
          </cell>
          <cell r="AJ510">
            <v>17820</v>
          </cell>
          <cell r="AK510">
            <v>17820</v>
          </cell>
          <cell r="AL510">
            <v>17820</v>
          </cell>
          <cell r="AM510">
            <v>17822</v>
          </cell>
          <cell r="AN510" t="str">
            <v>ALIANZAS SCH</v>
          </cell>
        </row>
        <row r="511">
          <cell r="AD511">
            <v>10000</v>
          </cell>
          <cell r="AE511">
            <v>17000</v>
          </cell>
          <cell r="AF511">
            <v>17020</v>
          </cell>
          <cell r="AG511">
            <v>17820</v>
          </cell>
          <cell r="AH511">
            <v>17820</v>
          </cell>
          <cell r="AI511">
            <v>17820</v>
          </cell>
          <cell r="AJ511">
            <v>17820</v>
          </cell>
          <cell r="AK511">
            <v>17820</v>
          </cell>
          <cell r="AL511">
            <v>17820</v>
          </cell>
          <cell r="AM511">
            <v>17821</v>
          </cell>
          <cell r="AN511" t="str">
            <v>ALIANZAS - IMPUTADOS</v>
          </cell>
        </row>
        <row r="512">
          <cell r="AD512">
            <v>10000</v>
          </cell>
          <cell r="AE512">
            <v>17000</v>
          </cell>
          <cell r="AF512">
            <v>17020</v>
          </cell>
          <cell r="AG512">
            <v>17820</v>
          </cell>
          <cell r="AH512">
            <v>17820</v>
          </cell>
          <cell r="AI512">
            <v>17820</v>
          </cell>
          <cell r="AJ512">
            <v>17820</v>
          </cell>
          <cell r="AK512">
            <v>17820</v>
          </cell>
          <cell r="AL512">
            <v>17820</v>
          </cell>
          <cell r="AM512">
            <v>17679</v>
          </cell>
          <cell r="AN512" t="str">
            <v>AJUSTES - CARTERA ESTRATEGICA</v>
          </cell>
        </row>
        <row r="513">
          <cell r="AD513">
            <v>10000</v>
          </cell>
          <cell r="AE513">
            <v>17000</v>
          </cell>
          <cell r="AF513">
            <v>17020</v>
          </cell>
          <cell r="AG513">
            <v>17820</v>
          </cell>
          <cell r="AH513">
            <v>17820</v>
          </cell>
          <cell r="AI513">
            <v>17820</v>
          </cell>
          <cell r="AJ513">
            <v>17820</v>
          </cell>
          <cell r="AK513">
            <v>17820</v>
          </cell>
          <cell r="AL513">
            <v>17820</v>
          </cell>
          <cell r="AM513">
            <v>17671</v>
          </cell>
          <cell r="AN513" t="str">
            <v>RESTO ALIANZAS</v>
          </cell>
        </row>
        <row r="514">
          <cell r="AD514">
            <v>10000</v>
          </cell>
          <cell r="AE514">
            <v>17000</v>
          </cell>
          <cell r="AF514">
            <v>17020</v>
          </cell>
          <cell r="AG514">
            <v>17820</v>
          </cell>
          <cell r="AH514">
            <v>17820</v>
          </cell>
          <cell r="AI514">
            <v>17820</v>
          </cell>
          <cell r="AJ514">
            <v>17820</v>
          </cell>
          <cell r="AK514">
            <v>17820</v>
          </cell>
          <cell r="AL514">
            <v>17820</v>
          </cell>
          <cell r="AM514">
            <v>12329</v>
          </cell>
          <cell r="AN514" t="str">
            <v>AJUSTES - COMERCIAL MARRUECOS</v>
          </cell>
        </row>
        <row r="515">
          <cell r="AD515">
            <v>10000</v>
          </cell>
          <cell r="AE515">
            <v>17000</v>
          </cell>
          <cell r="AF515">
            <v>17020</v>
          </cell>
          <cell r="AG515">
            <v>17830</v>
          </cell>
          <cell r="AH515">
            <v>17030</v>
          </cell>
          <cell r="AI515">
            <v>17030</v>
          </cell>
          <cell r="AJ515">
            <v>17030</v>
          </cell>
          <cell r="AK515">
            <v>17030</v>
          </cell>
          <cell r="AL515">
            <v>17030</v>
          </cell>
          <cell r="AM515">
            <v>17662</v>
          </cell>
          <cell r="AN515" t="str">
            <v>RD - SANTPORT</v>
          </cell>
        </row>
        <row r="516">
          <cell r="AD516">
            <v>10000</v>
          </cell>
          <cell r="AE516">
            <v>17000</v>
          </cell>
          <cell r="AF516">
            <v>17020</v>
          </cell>
          <cell r="AG516">
            <v>17830</v>
          </cell>
          <cell r="AH516">
            <v>17030</v>
          </cell>
          <cell r="AI516">
            <v>17030</v>
          </cell>
          <cell r="AJ516">
            <v>17030</v>
          </cell>
          <cell r="AK516">
            <v>17030</v>
          </cell>
          <cell r="AL516">
            <v>17030</v>
          </cell>
          <cell r="AM516">
            <v>17579</v>
          </cell>
          <cell r="AN516" t="str">
            <v>AJUSTES - CARTERA</v>
          </cell>
        </row>
        <row r="517">
          <cell r="AD517">
            <v>10000</v>
          </cell>
          <cell r="AE517">
            <v>17000</v>
          </cell>
          <cell r="AF517">
            <v>17020</v>
          </cell>
          <cell r="AG517">
            <v>17830</v>
          </cell>
          <cell r="AH517">
            <v>17030</v>
          </cell>
          <cell r="AI517">
            <v>17030</v>
          </cell>
          <cell r="AJ517">
            <v>17030</v>
          </cell>
          <cell r="AK517">
            <v>17030</v>
          </cell>
          <cell r="AL517">
            <v>17030</v>
          </cell>
          <cell r="AM517">
            <v>17569</v>
          </cell>
          <cell r="AN517" t="str">
            <v>AJUSTES - SIM</v>
          </cell>
        </row>
        <row r="518">
          <cell r="AD518">
            <v>10000</v>
          </cell>
          <cell r="AE518">
            <v>17000</v>
          </cell>
          <cell r="AF518">
            <v>17020</v>
          </cell>
          <cell r="AG518">
            <v>17830</v>
          </cell>
          <cell r="AH518">
            <v>17030</v>
          </cell>
          <cell r="AI518">
            <v>17030</v>
          </cell>
          <cell r="AJ518">
            <v>17030</v>
          </cell>
          <cell r="AK518">
            <v>17030</v>
          </cell>
          <cell r="AL518">
            <v>17030</v>
          </cell>
          <cell r="AM518">
            <v>17038</v>
          </cell>
          <cell r="AN518" t="str">
            <v>REASIGNACIONES BIAMER (98 Y 99)</v>
          </cell>
        </row>
        <row r="519">
          <cell r="AD519">
            <v>10000</v>
          </cell>
          <cell r="AE519">
            <v>17000</v>
          </cell>
          <cell r="AF519">
            <v>17020</v>
          </cell>
          <cell r="AG519">
            <v>17830</v>
          </cell>
          <cell r="AH519">
            <v>17030</v>
          </cell>
          <cell r="AI519">
            <v>17030</v>
          </cell>
          <cell r="AJ519">
            <v>17030</v>
          </cell>
          <cell r="AK519">
            <v>17030</v>
          </cell>
          <cell r="AL519">
            <v>17030</v>
          </cell>
          <cell r="AM519">
            <v>17037</v>
          </cell>
          <cell r="AN519" t="str">
            <v>G.I. TRADING</v>
          </cell>
        </row>
        <row r="520">
          <cell r="AD520">
            <v>10000</v>
          </cell>
          <cell r="AE520">
            <v>17000</v>
          </cell>
          <cell r="AF520">
            <v>17020</v>
          </cell>
          <cell r="AG520">
            <v>17830</v>
          </cell>
          <cell r="AH520">
            <v>17030</v>
          </cell>
          <cell r="AI520">
            <v>17030</v>
          </cell>
          <cell r="AJ520">
            <v>17030</v>
          </cell>
          <cell r="AK520">
            <v>17030</v>
          </cell>
          <cell r="AL520">
            <v>17030</v>
          </cell>
          <cell r="AM520">
            <v>17035</v>
          </cell>
          <cell r="AN520" t="str">
            <v>AJUSTES - TRADING RENTA VARIABLE</v>
          </cell>
        </row>
        <row r="521">
          <cell r="AD521">
            <v>10000</v>
          </cell>
          <cell r="AE521">
            <v>17000</v>
          </cell>
          <cell r="AF521">
            <v>17020</v>
          </cell>
          <cell r="AG521">
            <v>17830</v>
          </cell>
          <cell r="AH521">
            <v>17030</v>
          </cell>
          <cell r="AI521">
            <v>17030</v>
          </cell>
          <cell r="AJ521">
            <v>17030</v>
          </cell>
          <cell r="AK521">
            <v>17030</v>
          </cell>
          <cell r="AL521">
            <v>17030</v>
          </cell>
          <cell r="AM521">
            <v>17034</v>
          </cell>
          <cell r="AN521" t="str">
            <v>AJUSTES - MADESANT</v>
          </cell>
        </row>
        <row r="522">
          <cell r="AD522">
            <v>10000</v>
          </cell>
          <cell r="AE522">
            <v>17000</v>
          </cell>
          <cell r="AF522">
            <v>17020</v>
          </cell>
          <cell r="AG522">
            <v>17830</v>
          </cell>
          <cell r="AH522">
            <v>17030</v>
          </cell>
          <cell r="AI522">
            <v>17030</v>
          </cell>
          <cell r="AJ522">
            <v>17030</v>
          </cell>
          <cell r="AK522">
            <v>17030</v>
          </cell>
          <cell r="AL522">
            <v>17030</v>
          </cell>
          <cell r="AM522">
            <v>17032</v>
          </cell>
          <cell r="AN522" t="str">
            <v>AJUSTES - SANTPORT</v>
          </cell>
        </row>
        <row r="523">
          <cell r="AD523">
            <v>10000</v>
          </cell>
          <cell r="AE523">
            <v>17000</v>
          </cell>
          <cell r="AF523">
            <v>17020</v>
          </cell>
          <cell r="AG523">
            <v>17830</v>
          </cell>
          <cell r="AH523">
            <v>17050</v>
          </cell>
          <cell r="AI523">
            <v>17050</v>
          </cell>
          <cell r="AJ523">
            <v>17050</v>
          </cell>
          <cell r="AK523">
            <v>17050</v>
          </cell>
          <cell r="AL523">
            <v>17050</v>
          </cell>
          <cell r="AM523">
            <v>17059</v>
          </cell>
          <cell r="AN523" t="str">
            <v>AJUSTES - GESTION INVERSIONES RESTO</v>
          </cell>
        </row>
        <row r="524">
          <cell r="AD524">
            <v>10000</v>
          </cell>
          <cell r="AE524">
            <v>17000</v>
          </cell>
          <cell r="AF524">
            <v>17020</v>
          </cell>
          <cell r="AG524">
            <v>17830</v>
          </cell>
          <cell r="AH524">
            <v>17050</v>
          </cell>
          <cell r="AI524">
            <v>17050</v>
          </cell>
          <cell r="AJ524">
            <v>17050</v>
          </cell>
          <cell r="AK524">
            <v>17050</v>
          </cell>
          <cell r="AL524">
            <v>17050</v>
          </cell>
          <cell r="AM524">
            <v>17055</v>
          </cell>
          <cell r="AN524" t="str">
            <v>G.I. GESTION INVERSIONES RESTO</v>
          </cell>
        </row>
        <row r="525">
          <cell r="AD525">
            <v>10000</v>
          </cell>
          <cell r="AE525">
            <v>17000</v>
          </cell>
          <cell r="AF525">
            <v>17040</v>
          </cell>
          <cell r="AG525">
            <v>17010</v>
          </cell>
          <cell r="AH525">
            <v>17010</v>
          </cell>
          <cell r="AI525">
            <v>17010</v>
          </cell>
          <cell r="AJ525">
            <v>17010</v>
          </cell>
          <cell r="AK525">
            <v>17010</v>
          </cell>
          <cell r="AL525">
            <v>17010</v>
          </cell>
          <cell r="AM525">
            <v>17541</v>
          </cell>
          <cell r="AN525" t="str">
            <v>CARTERA DE ALCO</v>
          </cell>
        </row>
        <row r="526">
          <cell r="AD526">
            <v>10000</v>
          </cell>
          <cell r="AE526">
            <v>17000</v>
          </cell>
          <cell r="AF526">
            <v>17040</v>
          </cell>
          <cell r="AG526">
            <v>17010</v>
          </cell>
          <cell r="AH526">
            <v>17010</v>
          </cell>
          <cell r="AI526">
            <v>17010</v>
          </cell>
          <cell r="AJ526">
            <v>17010</v>
          </cell>
          <cell r="AK526">
            <v>17010</v>
          </cell>
          <cell r="AL526">
            <v>17010</v>
          </cell>
          <cell r="AM526">
            <v>17019</v>
          </cell>
          <cell r="AN526" t="str">
            <v>AJUSTES - CARTERA ALCO</v>
          </cell>
        </row>
        <row r="527">
          <cell r="AD527">
            <v>10000</v>
          </cell>
          <cell r="AE527">
            <v>17000</v>
          </cell>
          <cell r="AF527">
            <v>17040</v>
          </cell>
          <cell r="AG527">
            <v>17041</v>
          </cell>
          <cell r="AH527">
            <v>17041</v>
          </cell>
          <cell r="AI527">
            <v>17041</v>
          </cell>
          <cell r="AJ527">
            <v>17041</v>
          </cell>
          <cell r="AK527">
            <v>17041</v>
          </cell>
          <cell r="AL527">
            <v>17041</v>
          </cell>
          <cell r="AM527">
            <v>17049</v>
          </cell>
          <cell r="AN527" t="str">
            <v>AJUSTES - POSICION DE CAMBIO</v>
          </cell>
        </row>
        <row r="528">
          <cell r="AD528">
            <v>10000</v>
          </cell>
          <cell r="AE528">
            <v>17000</v>
          </cell>
          <cell r="AF528">
            <v>17040</v>
          </cell>
          <cell r="AG528">
            <v>17041</v>
          </cell>
          <cell r="AH528">
            <v>17041</v>
          </cell>
          <cell r="AI528">
            <v>17041</v>
          </cell>
          <cell r="AJ528">
            <v>17041</v>
          </cell>
          <cell r="AK528">
            <v>17041</v>
          </cell>
          <cell r="AL528">
            <v>17041</v>
          </cell>
          <cell r="AM528">
            <v>17043</v>
          </cell>
          <cell r="AN528" t="str">
            <v>POSICION DE CAMBIO</v>
          </cell>
        </row>
        <row r="529">
          <cell r="AD529">
            <v>10000</v>
          </cell>
          <cell r="AE529">
            <v>17000</v>
          </cell>
          <cell r="AF529">
            <v>17040</v>
          </cell>
          <cell r="AG529">
            <v>17042</v>
          </cell>
          <cell r="AH529">
            <v>17620</v>
          </cell>
          <cell r="AI529">
            <v>17620</v>
          </cell>
          <cell r="AJ529">
            <v>17620</v>
          </cell>
          <cell r="AK529">
            <v>17620</v>
          </cell>
          <cell r="AL529">
            <v>17620</v>
          </cell>
          <cell r="AM529">
            <v>17629</v>
          </cell>
          <cell r="AN529" t="str">
            <v>AJUSTES - EMISIONES</v>
          </cell>
        </row>
        <row r="530">
          <cell r="AD530">
            <v>10000</v>
          </cell>
          <cell r="AE530">
            <v>17000</v>
          </cell>
          <cell r="AF530">
            <v>17040</v>
          </cell>
          <cell r="AG530">
            <v>17042</v>
          </cell>
          <cell r="AH530">
            <v>17620</v>
          </cell>
          <cell r="AI530">
            <v>17620</v>
          </cell>
          <cell r="AJ530">
            <v>17620</v>
          </cell>
          <cell r="AK530">
            <v>17620</v>
          </cell>
          <cell r="AL530">
            <v>17620</v>
          </cell>
          <cell r="AM530">
            <v>17628</v>
          </cell>
          <cell r="AN530" t="str">
            <v>CORRECCION LIBROS EMISIONES</v>
          </cell>
        </row>
        <row r="531">
          <cell r="AD531">
            <v>10000</v>
          </cell>
          <cell r="AE531">
            <v>17000</v>
          </cell>
          <cell r="AF531">
            <v>17040</v>
          </cell>
          <cell r="AG531">
            <v>17042</v>
          </cell>
          <cell r="AH531">
            <v>17620</v>
          </cell>
          <cell r="AI531">
            <v>17620</v>
          </cell>
          <cell r="AJ531">
            <v>17620</v>
          </cell>
          <cell r="AK531">
            <v>17620</v>
          </cell>
          <cell r="AL531">
            <v>17620</v>
          </cell>
          <cell r="AM531">
            <v>17625</v>
          </cell>
          <cell r="AN531" t="str">
            <v>EMISIONES S.C.H.</v>
          </cell>
        </row>
        <row r="532">
          <cell r="AD532">
            <v>10000</v>
          </cell>
          <cell r="AE532">
            <v>17000</v>
          </cell>
          <cell r="AF532">
            <v>17040</v>
          </cell>
          <cell r="AG532">
            <v>17042</v>
          </cell>
          <cell r="AH532">
            <v>17630</v>
          </cell>
          <cell r="AI532">
            <v>17630</v>
          </cell>
          <cell r="AJ532">
            <v>17630</v>
          </cell>
          <cell r="AK532">
            <v>17630</v>
          </cell>
          <cell r="AL532">
            <v>17630</v>
          </cell>
          <cell r="AM532">
            <v>17639</v>
          </cell>
          <cell r="AN532" t="str">
            <v>AJUSTES - TITULIZACIONES</v>
          </cell>
        </row>
        <row r="533">
          <cell r="AD533">
            <v>10000</v>
          </cell>
          <cell r="AE533">
            <v>17000</v>
          </cell>
          <cell r="AF533">
            <v>17040</v>
          </cell>
          <cell r="AG533">
            <v>17042</v>
          </cell>
          <cell r="AH533">
            <v>17630</v>
          </cell>
          <cell r="AI533">
            <v>17630</v>
          </cell>
          <cell r="AJ533">
            <v>17630</v>
          </cell>
          <cell r="AK533">
            <v>17630</v>
          </cell>
          <cell r="AL533">
            <v>17630</v>
          </cell>
          <cell r="AM533">
            <v>17632</v>
          </cell>
          <cell r="AN533" t="str">
            <v>TITULIZACIONES S.C.H.</v>
          </cell>
        </row>
        <row r="534">
          <cell r="AD534">
            <v>10000</v>
          </cell>
          <cell r="AE534">
            <v>17000</v>
          </cell>
          <cell r="AF534">
            <v>17040</v>
          </cell>
          <cell r="AG534">
            <v>17042</v>
          </cell>
          <cell r="AH534">
            <v>17650</v>
          </cell>
          <cell r="AI534">
            <v>17650</v>
          </cell>
          <cell r="AJ534">
            <v>17650</v>
          </cell>
          <cell r="AK534">
            <v>17650</v>
          </cell>
          <cell r="AL534">
            <v>17650</v>
          </cell>
          <cell r="AM534">
            <v>17659</v>
          </cell>
          <cell r="AN534" t="str">
            <v>AJUSTES - AJENO</v>
          </cell>
        </row>
        <row r="535">
          <cell r="AD535">
            <v>10000</v>
          </cell>
          <cell r="AE535">
            <v>17000</v>
          </cell>
          <cell r="AF535">
            <v>17040</v>
          </cell>
          <cell r="AG535">
            <v>17042</v>
          </cell>
          <cell r="AH535">
            <v>17650</v>
          </cell>
          <cell r="AI535">
            <v>17650</v>
          </cell>
          <cell r="AJ535">
            <v>17650</v>
          </cell>
          <cell r="AK535">
            <v>17650</v>
          </cell>
          <cell r="AL535">
            <v>17650</v>
          </cell>
          <cell r="AM535">
            <v>17622</v>
          </cell>
          <cell r="AN535" t="str">
            <v>TESORERIA CORPORATIVA</v>
          </cell>
        </row>
        <row r="536">
          <cell r="AD536">
            <v>10000</v>
          </cell>
          <cell r="AE536">
            <v>17000</v>
          </cell>
          <cell r="AF536">
            <v>17060</v>
          </cell>
          <cell r="AG536">
            <v>17200</v>
          </cell>
          <cell r="AH536">
            <v>17200</v>
          </cell>
          <cell r="AI536">
            <v>17200</v>
          </cell>
          <cell r="AJ536">
            <v>17200</v>
          </cell>
          <cell r="AK536">
            <v>17200</v>
          </cell>
          <cell r="AL536">
            <v>17200</v>
          </cell>
          <cell r="AM536">
            <v>17208</v>
          </cell>
          <cell r="AN536" t="str">
            <v>AJUSTES - PROYECTO PARTENON</v>
          </cell>
        </row>
        <row r="537">
          <cell r="AD537">
            <v>10000</v>
          </cell>
          <cell r="AE537">
            <v>17000</v>
          </cell>
          <cell r="AF537">
            <v>17060</v>
          </cell>
          <cell r="AG537">
            <v>17200</v>
          </cell>
          <cell r="AH537">
            <v>17200</v>
          </cell>
          <cell r="AI537">
            <v>17200</v>
          </cell>
          <cell r="AJ537">
            <v>17200</v>
          </cell>
          <cell r="AK537">
            <v>17200</v>
          </cell>
          <cell r="AL537">
            <v>17200</v>
          </cell>
          <cell r="AM537">
            <v>17201</v>
          </cell>
          <cell r="AN537" t="str">
            <v>G.I. PROYECTO PARTENON</v>
          </cell>
        </row>
        <row r="538">
          <cell r="AD538">
            <v>10000</v>
          </cell>
          <cell r="AE538">
            <v>17000</v>
          </cell>
          <cell r="AF538">
            <v>17060</v>
          </cell>
          <cell r="AG538">
            <v>21000</v>
          </cell>
          <cell r="AH538">
            <v>21003</v>
          </cell>
          <cell r="AI538">
            <v>21003</v>
          </cell>
          <cell r="AJ538">
            <v>21003</v>
          </cell>
          <cell r="AK538">
            <v>21003</v>
          </cell>
          <cell r="AL538">
            <v>21003</v>
          </cell>
          <cell r="AM538">
            <v>21169</v>
          </cell>
          <cell r="AN538" t="str">
            <v>AJUSTES - PATAGON LATINOAMERICA BRASIL</v>
          </cell>
        </row>
        <row r="539">
          <cell r="AD539">
            <v>10000</v>
          </cell>
          <cell r="AE539">
            <v>17000</v>
          </cell>
          <cell r="AF539">
            <v>17060</v>
          </cell>
          <cell r="AG539">
            <v>21000</v>
          </cell>
          <cell r="AH539">
            <v>21003</v>
          </cell>
          <cell r="AI539">
            <v>21003</v>
          </cell>
          <cell r="AJ539">
            <v>21003</v>
          </cell>
          <cell r="AK539">
            <v>21003</v>
          </cell>
          <cell r="AL539">
            <v>21003</v>
          </cell>
          <cell r="AM539">
            <v>21159</v>
          </cell>
          <cell r="AN539" t="str">
            <v>AJUSTES - PATAGON LATINOAMERICA ARGENTINA</v>
          </cell>
        </row>
        <row r="540">
          <cell r="AD540">
            <v>10000</v>
          </cell>
          <cell r="AE540">
            <v>17000</v>
          </cell>
          <cell r="AF540">
            <v>17060</v>
          </cell>
          <cell r="AG540">
            <v>21000</v>
          </cell>
          <cell r="AH540">
            <v>21003</v>
          </cell>
          <cell r="AI540">
            <v>21003</v>
          </cell>
          <cell r="AJ540">
            <v>21003</v>
          </cell>
          <cell r="AK540">
            <v>21003</v>
          </cell>
          <cell r="AL540">
            <v>21003</v>
          </cell>
          <cell r="AM540">
            <v>21139</v>
          </cell>
          <cell r="AN540" t="str">
            <v>AJUSTES - PATAGON LATINOAMERICA MEJICO</v>
          </cell>
        </row>
        <row r="541">
          <cell r="AD541">
            <v>10000</v>
          </cell>
          <cell r="AE541">
            <v>17000</v>
          </cell>
          <cell r="AF541">
            <v>17060</v>
          </cell>
          <cell r="AG541">
            <v>21000</v>
          </cell>
          <cell r="AH541">
            <v>21003</v>
          </cell>
          <cell r="AI541">
            <v>21003</v>
          </cell>
          <cell r="AJ541">
            <v>21003</v>
          </cell>
          <cell r="AK541">
            <v>21003</v>
          </cell>
          <cell r="AL541">
            <v>21003</v>
          </cell>
          <cell r="AM541">
            <v>21119</v>
          </cell>
          <cell r="AN541" t="str">
            <v>AJUSTES - PATAGON LATINOAMERICA VENEZUELA</v>
          </cell>
        </row>
        <row r="542">
          <cell r="AD542">
            <v>10000</v>
          </cell>
          <cell r="AE542">
            <v>17000</v>
          </cell>
          <cell r="AF542">
            <v>17060</v>
          </cell>
          <cell r="AG542">
            <v>21000</v>
          </cell>
          <cell r="AH542">
            <v>21003</v>
          </cell>
          <cell r="AI542">
            <v>21003</v>
          </cell>
          <cell r="AJ542">
            <v>21003</v>
          </cell>
          <cell r="AK542">
            <v>21003</v>
          </cell>
          <cell r="AL542">
            <v>21003</v>
          </cell>
          <cell r="AM542">
            <v>21019</v>
          </cell>
          <cell r="AN542" t="str">
            <v>AJUSTES - PATAGON LATINOAMERICA CHILE</v>
          </cell>
        </row>
        <row r="543">
          <cell r="AD543">
            <v>10000</v>
          </cell>
          <cell r="AE543">
            <v>17000</v>
          </cell>
          <cell r="AF543">
            <v>17060</v>
          </cell>
          <cell r="AG543">
            <v>21000</v>
          </cell>
          <cell r="AH543">
            <v>21004</v>
          </cell>
          <cell r="AI543">
            <v>21004</v>
          </cell>
          <cell r="AJ543">
            <v>21004</v>
          </cell>
          <cell r="AK543">
            <v>21004</v>
          </cell>
          <cell r="AL543">
            <v>21004</v>
          </cell>
          <cell r="AM543">
            <v>21999</v>
          </cell>
          <cell r="AN543" t="str">
            <v>AJUSTES - PATAGON U.S.A.</v>
          </cell>
        </row>
        <row r="544">
          <cell r="AD544">
            <v>10000</v>
          </cell>
          <cell r="AE544">
            <v>17000</v>
          </cell>
          <cell r="AF544">
            <v>17060</v>
          </cell>
          <cell r="AG544">
            <v>21000</v>
          </cell>
          <cell r="AH544">
            <v>21006</v>
          </cell>
          <cell r="AI544">
            <v>21006</v>
          </cell>
          <cell r="AJ544">
            <v>21006</v>
          </cell>
          <cell r="AK544">
            <v>21006</v>
          </cell>
          <cell r="AL544">
            <v>21006</v>
          </cell>
          <cell r="AM544">
            <v>21008</v>
          </cell>
          <cell r="AN544" t="str">
            <v>AJUSTES - PATAGON SOPORTE OPERATIVO</v>
          </cell>
        </row>
        <row r="545">
          <cell r="AD545">
            <v>10000</v>
          </cell>
          <cell r="AE545">
            <v>17000</v>
          </cell>
          <cell r="AF545">
            <v>17060</v>
          </cell>
          <cell r="AG545">
            <v>27000</v>
          </cell>
          <cell r="AH545">
            <v>27000</v>
          </cell>
          <cell r="AI545">
            <v>27000</v>
          </cell>
          <cell r="AJ545">
            <v>27000</v>
          </cell>
          <cell r="AK545">
            <v>27000</v>
          </cell>
          <cell r="AL545">
            <v>27000</v>
          </cell>
          <cell r="AM545">
            <v>27009</v>
          </cell>
          <cell r="AN545" t="str">
            <v>AJUSTES - UNIVERSIA</v>
          </cell>
        </row>
        <row r="546">
          <cell r="AD546">
            <v>10000</v>
          </cell>
          <cell r="AE546">
            <v>17000</v>
          </cell>
          <cell r="AF546">
            <v>17090</v>
          </cell>
          <cell r="AG546">
            <v>17091</v>
          </cell>
          <cell r="AH546">
            <v>17091</v>
          </cell>
          <cell r="AI546">
            <v>17091</v>
          </cell>
          <cell r="AJ546">
            <v>17091</v>
          </cell>
          <cell r="AK546">
            <v>17091</v>
          </cell>
          <cell r="AL546">
            <v>17091</v>
          </cell>
          <cell r="AM546">
            <v>17099</v>
          </cell>
          <cell r="AN546" t="str">
            <v>AUSTES - ACTIV. CORPORATIVAS IBEROAMERICA</v>
          </cell>
        </row>
        <row r="547">
          <cell r="AD547">
            <v>10000</v>
          </cell>
          <cell r="AE547">
            <v>17000</v>
          </cell>
          <cell r="AF547">
            <v>17090</v>
          </cell>
          <cell r="AG547">
            <v>17100</v>
          </cell>
          <cell r="AH547">
            <v>17100</v>
          </cell>
          <cell r="AI547">
            <v>17100</v>
          </cell>
          <cell r="AJ547">
            <v>17100</v>
          </cell>
          <cell r="AK547">
            <v>17100</v>
          </cell>
          <cell r="AL547">
            <v>17100</v>
          </cell>
          <cell r="AM547">
            <v>17839</v>
          </cell>
          <cell r="AN547" t="str">
            <v>AJUSTES - EMPRESAS GRUPO</v>
          </cell>
        </row>
        <row r="548">
          <cell r="AD548">
            <v>10000</v>
          </cell>
          <cell r="AE548">
            <v>17000</v>
          </cell>
          <cell r="AF548">
            <v>17090</v>
          </cell>
          <cell r="AG548">
            <v>17100</v>
          </cell>
          <cell r="AH548">
            <v>17100</v>
          </cell>
          <cell r="AI548">
            <v>17100</v>
          </cell>
          <cell r="AJ548">
            <v>17100</v>
          </cell>
          <cell r="AK548">
            <v>17100</v>
          </cell>
          <cell r="AL548">
            <v>17100</v>
          </cell>
          <cell r="AM548">
            <v>17409</v>
          </cell>
          <cell r="AN548" t="str">
            <v>NO USAR ESTA SOCIEDAD</v>
          </cell>
        </row>
        <row r="549">
          <cell r="AD549">
            <v>10000</v>
          </cell>
          <cell r="AE549">
            <v>17000</v>
          </cell>
          <cell r="AF549">
            <v>17090</v>
          </cell>
          <cell r="AG549">
            <v>17100</v>
          </cell>
          <cell r="AH549">
            <v>17100</v>
          </cell>
          <cell r="AI549">
            <v>17100</v>
          </cell>
          <cell r="AJ549">
            <v>17100</v>
          </cell>
          <cell r="AK549">
            <v>17100</v>
          </cell>
          <cell r="AL549">
            <v>17100</v>
          </cell>
          <cell r="AM549">
            <v>17109</v>
          </cell>
          <cell r="AN549" t="str">
            <v>AJUSTES - LIQUIDEZ ACTIVIDADES CORPORATIVAS</v>
          </cell>
        </row>
        <row r="550">
          <cell r="AD550">
            <v>10000</v>
          </cell>
          <cell r="AE550">
            <v>17000</v>
          </cell>
          <cell r="AF550">
            <v>17090</v>
          </cell>
          <cell r="AG550">
            <v>17100</v>
          </cell>
          <cell r="AH550">
            <v>17100</v>
          </cell>
          <cell r="AI550">
            <v>17100</v>
          </cell>
          <cell r="AJ550">
            <v>17100</v>
          </cell>
          <cell r="AK550">
            <v>17100</v>
          </cell>
          <cell r="AL550">
            <v>17100</v>
          </cell>
          <cell r="AM550">
            <v>17108</v>
          </cell>
          <cell r="AN550" t="str">
            <v>AJUSTES - ACTIVIDADES CORPORATIVAS BCH</v>
          </cell>
        </row>
        <row r="551">
          <cell r="AD551">
            <v>10000</v>
          </cell>
          <cell r="AE551">
            <v>17000</v>
          </cell>
          <cell r="AF551">
            <v>17090</v>
          </cell>
          <cell r="AG551">
            <v>17100</v>
          </cell>
          <cell r="AH551">
            <v>17100</v>
          </cell>
          <cell r="AI551">
            <v>17100</v>
          </cell>
          <cell r="AJ551">
            <v>17100</v>
          </cell>
          <cell r="AK551">
            <v>17100</v>
          </cell>
          <cell r="AL551">
            <v>17100</v>
          </cell>
          <cell r="AM551">
            <v>13887</v>
          </cell>
          <cell r="AN551" t="str">
            <v>AJUSTES - BCH SUC CHILE</v>
          </cell>
        </row>
        <row r="552">
          <cell r="AD552">
            <v>10000</v>
          </cell>
          <cell r="AE552">
            <v>17000</v>
          </cell>
          <cell r="AF552">
            <v>17090</v>
          </cell>
          <cell r="AG552">
            <v>17100</v>
          </cell>
          <cell r="AH552">
            <v>17100</v>
          </cell>
          <cell r="AI552">
            <v>17100</v>
          </cell>
          <cell r="AJ552">
            <v>17100</v>
          </cell>
          <cell r="AK552">
            <v>17100</v>
          </cell>
          <cell r="AL552">
            <v>17100</v>
          </cell>
          <cell r="AM552">
            <v>13847</v>
          </cell>
          <cell r="AN552" t="str">
            <v>AJUSTES - BCH SUC. SAO PAULO</v>
          </cell>
        </row>
        <row r="553">
          <cell r="AD553">
            <v>10000</v>
          </cell>
          <cell r="AE553">
            <v>17000</v>
          </cell>
          <cell r="AF553">
            <v>17090</v>
          </cell>
          <cell r="AG553">
            <v>17100</v>
          </cell>
          <cell r="AH553">
            <v>17100</v>
          </cell>
          <cell r="AI553">
            <v>17100</v>
          </cell>
          <cell r="AJ553">
            <v>17100</v>
          </cell>
          <cell r="AK553">
            <v>17100</v>
          </cell>
          <cell r="AL553">
            <v>17100</v>
          </cell>
          <cell r="AM553">
            <v>10999</v>
          </cell>
          <cell r="AN553" t="str">
            <v>AJUSTES - CONSOLIDADO</v>
          </cell>
        </row>
        <row r="554">
          <cell r="AD554">
            <v>10000</v>
          </cell>
          <cell r="AE554">
            <v>17000</v>
          </cell>
          <cell r="AF554">
            <v>17090</v>
          </cell>
          <cell r="AG554">
            <v>17100</v>
          </cell>
          <cell r="AH554">
            <v>17100</v>
          </cell>
          <cell r="AI554">
            <v>17100</v>
          </cell>
          <cell r="AJ554">
            <v>17100</v>
          </cell>
          <cell r="AK554">
            <v>17100</v>
          </cell>
          <cell r="AL554">
            <v>17100</v>
          </cell>
          <cell r="AM554">
            <v>10998</v>
          </cell>
          <cell r="AN554" t="str">
            <v>CUADRE RESULTADOS - ACTIVIDADES CORPORATIVAS</v>
          </cell>
        </row>
        <row r="555">
          <cell r="AD555">
            <v>10000</v>
          </cell>
          <cell r="AE555">
            <v>17000</v>
          </cell>
          <cell r="AF555">
            <v>17090</v>
          </cell>
          <cell r="AG555">
            <v>17100</v>
          </cell>
          <cell r="AH555">
            <v>17100</v>
          </cell>
          <cell r="AI555">
            <v>17100</v>
          </cell>
          <cell r="AJ555">
            <v>17100</v>
          </cell>
          <cell r="AK555">
            <v>17100</v>
          </cell>
          <cell r="AL555">
            <v>17100</v>
          </cell>
          <cell r="AM555">
            <v>10997</v>
          </cell>
          <cell r="AN555" t="str">
            <v>AJUSTES - ELIM. INTERGRUPO</v>
          </cell>
        </row>
        <row r="556">
          <cell r="AD556">
            <v>10000</v>
          </cell>
          <cell r="AE556">
            <v>17000</v>
          </cell>
          <cell r="AF556">
            <v>17090</v>
          </cell>
          <cell r="AG556">
            <v>17300</v>
          </cell>
          <cell r="AH556">
            <v>17300</v>
          </cell>
          <cell r="AI556">
            <v>17300</v>
          </cell>
          <cell r="AJ556">
            <v>17300</v>
          </cell>
          <cell r="AK556">
            <v>17300</v>
          </cell>
          <cell r="AL556">
            <v>17300</v>
          </cell>
          <cell r="AM556">
            <v>17309</v>
          </cell>
          <cell r="AN556" t="str">
            <v>AJUSTES - FUERA CALCULO IMPUESTOS</v>
          </cell>
        </row>
        <row r="557">
          <cell r="AD557">
            <v>10000</v>
          </cell>
          <cell r="AE557">
            <v>17000</v>
          </cell>
          <cell r="AF557">
            <v>17090</v>
          </cell>
          <cell r="AG557">
            <v>17500</v>
          </cell>
          <cell r="AH557">
            <v>17500</v>
          </cell>
          <cell r="AI557">
            <v>17500</v>
          </cell>
          <cell r="AJ557">
            <v>17500</v>
          </cell>
          <cell r="AK557">
            <v>17500</v>
          </cell>
          <cell r="AL557">
            <v>17500</v>
          </cell>
          <cell r="AM557">
            <v>17546</v>
          </cell>
          <cell r="AN557" t="str">
            <v>AJUSTES - BANCO SANTANDER</v>
          </cell>
        </row>
        <row r="558">
          <cell r="AD558">
            <v>10000</v>
          </cell>
          <cell r="AE558">
            <v>17000</v>
          </cell>
          <cell r="AF558">
            <v>17090</v>
          </cell>
          <cell r="AG558">
            <v>17500</v>
          </cell>
          <cell r="AH558">
            <v>17500</v>
          </cell>
          <cell r="AI558">
            <v>17500</v>
          </cell>
          <cell r="AJ558">
            <v>17500</v>
          </cell>
          <cell r="AK558">
            <v>17500</v>
          </cell>
          <cell r="AL558">
            <v>17500</v>
          </cell>
          <cell r="AM558">
            <v>17515</v>
          </cell>
          <cell r="AN558" t="str">
            <v>TESORERIA CORPORATIVA GRUPO</v>
          </cell>
        </row>
        <row r="559">
          <cell r="AD559">
            <v>10000</v>
          </cell>
          <cell r="AE559">
            <v>17000</v>
          </cell>
          <cell r="AF559">
            <v>17090</v>
          </cell>
          <cell r="AG559">
            <v>17500</v>
          </cell>
          <cell r="AH559">
            <v>17500</v>
          </cell>
          <cell r="AI559">
            <v>17500</v>
          </cell>
          <cell r="AJ559">
            <v>17500</v>
          </cell>
          <cell r="AK559">
            <v>17500</v>
          </cell>
          <cell r="AL559">
            <v>17500</v>
          </cell>
          <cell r="AM559">
            <v>17514</v>
          </cell>
          <cell r="AN559" t="str">
            <v>INTERGRUPO GEM / Resto Banco</v>
          </cell>
        </row>
        <row r="560">
          <cell r="AD560">
            <v>10000</v>
          </cell>
          <cell r="AE560">
            <v>17000</v>
          </cell>
          <cell r="AF560">
            <v>17090</v>
          </cell>
          <cell r="AG560">
            <v>17500</v>
          </cell>
          <cell r="AH560">
            <v>17500</v>
          </cell>
          <cell r="AI560">
            <v>17500</v>
          </cell>
          <cell r="AJ560">
            <v>17500</v>
          </cell>
          <cell r="AK560">
            <v>17500</v>
          </cell>
          <cell r="AL560">
            <v>17500</v>
          </cell>
          <cell r="AM560">
            <v>17512</v>
          </cell>
          <cell r="AN560" t="str">
            <v>AJUSTES - CFS</v>
          </cell>
        </row>
        <row r="561">
          <cell r="AD561">
            <v>10000</v>
          </cell>
          <cell r="AE561">
            <v>17000</v>
          </cell>
          <cell r="AF561">
            <v>17090</v>
          </cell>
          <cell r="AG561">
            <v>17500</v>
          </cell>
          <cell r="AH561">
            <v>17500</v>
          </cell>
          <cell r="AI561">
            <v>17500</v>
          </cell>
          <cell r="AJ561">
            <v>17500</v>
          </cell>
          <cell r="AK561">
            <v>17500</v>
          </cell>
          <cell r="AL561">
            <v>17500</v>
          </cell>
          <cell r="AM561">
            <v>17509</v>
          </cell>
          <cell r="AN561" t="str">
            <v>AJUSTES - RESTO EE</v>
          </cell>
        </row>
        <row r="562">
          <cell r="AD562">
            <v>10000</v>
          </cell>
          <cell r="AE562">
            <v>17000</v>
          </cell>
          <cell r="AF562">
            <v>17090</v>
          </cell>
          <cell r="AG562">
            <v>17500</v>
          </cell>
          <cell r="AH562">
            <v>17500</v>
          </cell>
          <cell r="AI562">
            <v>17500</v>
          </cell>
          <cell r="AJ562">
            <v>17500</v>
          </cell>
          <cell r="AK562">
            <v>17500</v>
          </cell>
          <cell r="AL562">
            <v>17500</v>
          </cell>
          <cell r="AM562">
            <v>17508</v>
          </cell>
          <cell r="AN562" t="str">
            <v>REASIGNACIONES - SOCIEDADES VISTA INVESTMENT</v>
          </cell>
        </row>
        <row r="563">
          <cell r="AD563">
            <v>10000</v>
          </cell>
          <cell r="AE563">
            <v>17000</v>
          </cell>
          <cell r="AF563">
            <v>17090</v>
          </cell>
          <cell r="AG563">
            <v>17500</v>
          </cell>
          <cell r="AH563">
            <v>17500</v>
          </cell>
          <cell r="AI563">
            <v>17500</v>
          </cell>
          <cell r="AJ563">
            <v>17500</v>
          </cell>
          <cell r="AK563">
            <v>17500</v>
          </cell>
          <cell r="AL563">
            <v>17500</v>
          </cell>
          <cell r="AM563">
            <v>13609</v>
          </cell>
          <cell r="AN563" t="str">
            <v>AJUSTES - CUENTA PROPIETARIA</v>
          </cell>
        </row>
        <row r="564">
          <cell r="AD564">
            <v>10000</v>
          </cell>
          <cell r="AE564">
            <v>17000</v>
          </cell>
          <cell r="AF564">
            <v>17090</v>
          </cell>
          <cell r="AG564">
            <v>17500</v>
          </cell>
          <cell r="AH564">
            <v>17500</v>
          </cell>
          <cell r="AI564">
            <v>17500</v>
          </cell>
          <cell r="AJ564">
            <v>17500</v>
          </cell>
          <cell r="AK564">
            <v>17500</v>
          </cell>
          <cell r="AL564">
            <v>17500</v>
          </cell>
          <cell r="AM564">
            <v>13208</v>
          </cell>
          <cell r="AN564" t="str">
            <v>CUENTA PROPIETARIA</v>
          </cell>
        </row>
        <row r="565">
          <cell r="AD565">
            <v>10000</v>
          </cell>
          <cell r="AE565">
            <v>17000</v>
          </cell>
          <cell r="AF565">
            <v>17090</v>
          </cell>
          <cell r="AG565">
            <v>17600</v>
          </cell>
          <cell r="AH565">
            <v>17600</v>
          </cell>
          <cell r="AI565">
            <v>17600</v>
          </cell>
          <cell r="AJ565">
            <v>17600</v>
          </cell>
          <cell r="AK565">
            <v>17600</v>
          </cell>
          <cell r="AL565">
            <v>17600</v>
          </cell>
          <cell r="AM565">
            <v>17699</v>
          </cell>
          <cell r="AN565" t="str">
            <v>AJUSTES - SANTUSA-FFBPS</v>
          </cell>
        </row>
        <row r="566">
          <cell r="AD566">
            <v>10000</v>
          </cell>
          <cell r="AE566">
            <v>17000</v>
          </cell>
          <cell r="AF566">
            <v>17090</v>
          </cell>
          <cell r="AG566">
            <v>17600</v>
          </cell>
          <cell r="AH566">
            <v>17600</v>
          </cell>
          <cell r="AI566">
            <v>17600</v>
          </cell>
          <cell r="AJ566">
            <v>17600</v>
          </cell>
          <cell r="AK566">
            <v>17600</v>
          </cell>
          <cell r="AL566">
            <v>17600</v>
          </cell>
          <cell r="AM566">
            <v>17689</v>
          </cell>
          <cell r="AN566" t="str">
            <v>AJUSTES - RD OTRAS SOCIEDADES</v>
          </cell>
        </row>
        <row r="567">
          <cell r="AD567">
            <v>10000</v>
          </cell>
          <cell r="AE567">
            <v>17000</v>
          </cell>
          <cell r="AF567">
            <v>17090</v>
          </cell>
          <cell r="AG567">
            <v>17600</v>
          </cell>
          <cell r="AH567">
            <v>17600</v>
          </cell>
          <cell r="AI567">
            <v>17600</v>
          </cell>
          <cell r="AJ567">
            <v>17600</v>
          </cell>
          <cell r="AK567">
            <v>17600</v>
          </cell>
          <cell r="AL567">
            <v>17600</v>
          </cell>
          <cell r="AM567">
            <v>17683</v>
          </cell>
          <cell r="AN567" t="str">
            <v>REASIGNACIONES S.F.P. (DATOS AÑO 99)</v>
          </cell>
        </row>
        <row r="568">
          <cell r="AD568">
            <v>10000</v>
          </cell>
          <cell r="AE568">
            <v>17000</v>
          </cell>
          <cell r="AF568">
            <v>17090</v>
          </cell>
          <cell r="AG568">
            <v>17600</v>
          </cell>
          <cell r="AH568">
            <v>17600</v>
          </cell>
          <cell r="AI568">
            <v>17600</v>
          </cell>
          <cell r="AJ568">
            <v>17600</v>
          </cell>
          <cell r="AK568">
            <v>17600</v>
          </cell>
          <cell r="AL568">
            <v>17600</v>
          </cell>
          <cell r="AM568">
            <v>17681</v>
          </cell>
          <cell r="AN568" t="str">
            <v>AJUSTES - OTRAS PTAS</v>
          </cell>
        </row>
        <row r="569">
          <cell r="AD569">
            <v>10000</v>
          </cell>
          <cell r="AE569">
            <v>17000</v>
          </cell>
          <cell r="AF569">
            <v>17090</v>
          </cell>
          <cell r="AG569">
            <v>17600</v>
          </cell>
          <cell r="AH569">
            <v>17600</v>
          </cell>
          <cell r="AI569">
            <v>17600</v>
          </cell>
          <cell r="AJ569">
            <v>17600</v>
          </cell>
          <cell r="AK569">
            <v>17600</v>
          </cell>
          <cell r="AL569">
            <v>17600</v>
          </cell>
          <cell r="AM569">
            <v>17669</v>
          </cell>
          <cell r="AN569" t="str">
            <v>AJUSTES - RD RESTO DE TRUST</v>
          </cell>
        </row>
        <row r="570">
          <cell r="AD570">
            <v>10000</v>
          </cell>
          <cell r="AE570">
            <v>17000</v>
          </cell>
          <cell r="AF570">
            <v>17090</v>
          </cell>
          <cell r="AG570">
            <v>17600</v>
          </cell>
          <cell r="AH570">
            <v>17600</v>
          </cell>
          <cell r="AI570">
            <v>17600</v>
          </cell>
          <cell r="AJ570">
            <v>17600</v>
          </cell>
          <cell r="AK570">
            <v>17600</v>
          </cell>
          <cell r="AL570">
            <v>17600</v>
          </cell>
          <cell r="AM570">
            <v>17649</v>
          </cell>
          <cell r="AN570" t="str">
            <v>AJUSTES - HOLDING CONSOLIDADO</v>
          </cell>
        </row>
        <row r="571">
          <cell r="AD571">
            <v>10000</v>
          </cell>
          <cell r="AE571">
            <v>17000</v>
          </cell>
          <cell r="AF571">
            <v>17090</v>
          </cell>
          <cell r="AG571">
            <v>17600</v>
          </cell>
          <cell r="AH571">
            <v>17600</v>
          </cell>
          <cell r="AI571">
            <v>17600</v>
          </cell>
          <cell r="AJ571">
            <v>17600</v>
          </cell>
          <cell r="AK571">
            <v>17600</v>
          </cell>
          <cell r="AL571">
            <v>17600</v>
          </cell>
          <cell r="AM571">
            <v>17619</v>
          </cell>
          <cell r="AN571" t="str">
            <v>AJUSTES - ESTRUCTURA HOLDING EXTRANJERO</v>
          </cell>
        </row>
        <row r="572">
          <cell r="AD572">
            <v>10000</v>
          </cell>
          <cell r="AE572">
            <v>17000</v>
          </cell>
          <cell r="AF572">
            <v>17090</v>
          </cell>
          <cell r="AG572">
            <v>17600</v>
          </cell>
          <cell r="AH572">
            <v>17600</v>
          </cell>
          <cell r="AI572">
            <v>17600</v>
          </cell>
          <cell r="AJ572">
            <v>17600</v>
          </cell>
          <cell r="AK572">
            <v>17600</v>
          </cell>
          <cell r="AL572">
            <v>17600</v>
          </cell>
          <cell r="AM572">
            <v>17618</v>
          </cell>
          <cell r="AN572" t="str">
            <v>REASIGNACIONES S.I.S.A. RESTA 98 Y 99</v>
          </cell>
        </row>
        <row r="573">
          <cell r="AD573">
            <v>10000</v>
          </cell>
          <cell r="AE573">
            <v>17000</v>
          </cell>
          <cell r="AF573">
            <v>17090</v>
          </cell>
          <cell r="AG573">
            <v>17600</v>
          </cell>
          <cell r="AH573">
            <v>17600</v>
          </cell>
          <cell r="AI573">
            <v>17600</v>
          </cell>
          <cell r="AJ573">
            <v>17600</v>
          </cell>
          <cell r="AK573">
            <v>17600</v>
          </cell>
          <cell r="AL573">
            <v>17600</v>
          </cell>
          <cell r="AM573">
            <v>17617</v>
          </cell>
          <cell r="AN573" t="str">
            <v>REASIGNACIONES HOLDINGS INVEST. RESTA 98 Y 99</v>
          </cell>
        </row>
        <row r="574">
          <cell r="AD574">
            <v>10000</v>
          </cell>
          <cell r="AE574">
            <v>17000</v>
          </cell>
          <cell r="AF574">
            <v>17090</v>
          </cell>
          <cell r="AG574">
            <v>17600</v>
          </cell>
          <cell r="AH574">
            <v>17600</v>
          </cell>
          <cell r="AI574">
            <v>17600</v>
          </cell>
          <cell r="AJ574">
            <v>17600</v>
          </cell>
          <cell r="AK574">
            <v>17600</v>
          </cell>
          <cell r="AL574">
            <v>17600</v>
          </cell>
          <cell r="AM574">
            <v>17616</v>
          </cell>
          <cell r="AN574" t="str">
            <v>REASIGNACIONES P. RICO INVEST. RESTA 98 Y 99</v>
          </cell>
        </row>
        <row r="575">
          <cell r="AD575">
            <v>10000</v>
          </cell>
          <cell r="AE575">
            <v>17000</v>
          </cell>
          <cell r="AF575">
            <v>17090</v>
          </cell>
          <cell r="AG575">
            <v>17600</v>
          </cell>
          <cell r="AH575">
            <v>17600</v>
          </cell>
          <cell r="AI575">
            <v>17600</v>
          </cell>
          <cell r="AJ575">
            <v>17600</v>
          </cell>
          <cell r="AK575">
            <v>17600</v>
          </cell>
          <cell r="AL575">
            <v>17600</v>
          </cell>
          <cell r="AM575">
            <v>17609</v>
          </cell>
          <cell r="AN575" t="str">
            <v>AJUSTES - RESTO SOC. EXTRANJERO</v>
          </cell>
        </row>
        <row r="576">
          <cell r="AD576">
            <v>10000</v>
          </cell>
          <cell r="AE576">
            <v>17000</v>
          </cell>
          <cell r="AF576">
            <v>17090</v>
          </cell>
          <cell r="AG576">
            <v>17600</v>
          </cell>
          <cell r="AH576">
            <v>17600</v>
          </cell>
          <cell r="AI576">
            <v>17600</v>
          </cell>
          <cell r="AJ576">
            <v>17600</v>
          </cell>
          <cell r="AK576">
            <v>17600</v>
          </cell>
          <cell r="AL576">
            <v>17600</v>
          </cell>
          <cell r="AM576">
            <v>14169</v>
          </cell>
          <cell r="AN576" t="str">
            <v>AJUSTES - SIG PUERTO RICO</v>
          </cell>
        </row>
        <row r="577">
          <cell r="AD577">
            <v>10000</v>
          </cell>
          <cell r="AE577">
            <v>17000</v>
          </cell>
          <cell r="AF577">
            <v>17090</v>
          </cell>
          <cell r="AG577">
            <v>25000</v>
          </cell>
          <cell r="AH577">
            <v>25000</v>
          </cell>
          <cell r="AI577">
            <v>25000</v>
          </cell>
          <cell r="AJ577">
            <v>25000</v>
          </cell>
          <cell r="AK577">
            <v>25000</v>
          </cell>
          <cell r="AL577">
            <v>25000</v>
          </cell>
          <cell r="AM577">
            <v>25009</v>
          </cell>
          <cell r="AN577" t="str">
            <v>AJUSTES - E BUSINESS ESPAÑA</v>
          </cell>
        </row>
        <row r="578">
          <cell r="AD578">
            <v>10000</v>
          </cell>
          <cell r="AE578">
            <v>17000</v>
          </cell>
          <cell r="AF578">
            <v>17090</v>
          </cell>
          <cell r="AG578">
            <v>26000</v>
          </cell>
          <cell r="AH578">
            <v>26000</v>
          </cell>
          <cell r="AI578">
            <v>26000</v>
          </cell>
          <cell r="AJ578">
            <v>26000</v>
          </cell>
          <cell r="AK578">
            <v>26000</v>
          </cell>
          <cell r="AL578">
            <v>26000</v>
          </cell>
          <cell r="AM578">
            <v>26009</v>
          </cell>
          <cell r="AN578" t="str">
            <v>AJUSTES - E BUSINESS U.S.A.</v>
          </cell>
        </row>
        <row r="579">
          <cell r="AD579">
            <v>10000</v>
          </cell>
          <cell r="AE579">
            <v>17000</v>
          </cell>
          <cell r="AF579">
            <v>17090</v>
          </cell>
          <cell r="AG579">
            <v>28000</v>
          </cell>
          <cell r="AH579">
            <v>28000</v>
          </cell>
          <cell r="AI579">
            <v>28000</v>
          </cell>
          <cell r="AJ579">
            <v>28000</v>
          </cell>
          <cell r="AK579">
            <v>28000</v>
          </cell>
          <cell r="AL579">
            <v>28000</v>
          </cell>
          <cell r="AM579">
            <v>28009</v>
          </cell>
          <cell r="AN579" t="str">
            <v>AJUSTES - B2B</v>
          </cell>
        </row>
        <row r="580">
          <cell r="AD580">
            <v>10000</v>
          </cell>
          <cell r="AE580">
            <v>18000</v>
          </cell>
          <cell r="AF580">
            <v>10001</v>
          </cell>
          <cell r="AG580">
            <v>10001</v>
          </cell>
          <cell r="AH580">
            <v>10001</v>
          </cell>
          <cell r="AI580">
            <v>10001</v>
          </cell>
          <cell r="AJ580">
            <v>10001</v>
          </cell>
          <cell r="AK580">
            <v>10001</v>
          </cell>
          <cell r="AL580">
            <v>10001</v>
          </cell>
          <cell r="AM580">
            <v>10001</v>
          </cell>
          <cell r="AN580" t="str">
            <v>AJUSTES - CUADRE BALANCE GRUPO</v>
          </cell>
        </row>
        <row r="581">
          <cell r="AD581">
            <v>10000</v>
          </cell>
          <cell r="AE581">
            <v>18000</v>
          </cell>
          <cell r="AF581">
            <v>10002</v>
          </cell>
          <cell r="AG581">
            <v>10002</v>
          </cell>
          <cell r="AH581">
            <v>10002</v>
          </cell>
          <cell r="AI581">
            <v>10002</v>
          </cell>
          <cell r="AJ581">
            <v>10002</v>
          </cell>
          <cell r="AK581">
            <v>10002</v>
          </cell>
          <cell r="AL581">
            <v>10002</v>
          </cell>
          <cell r="AM581">
            <v>10002</v>
          </cell>
          <cell r="AN581" t="str">
            <v>AJUSTES - ELIMINACION LIQUIDEZ GRUPO</v>
          </cell>
        </row>
      </sheetData>
      <sheetData sheetId="2" refreshError="1"/>
      <sheetData sheetId="3" refreshError="1"/>
      <sheetData sheetId="4" refreshError="1"/>
      <sheetData sheetId="5" refreshError="1">
        <row r="14">
          <cell r="F14">
            <v>-8756581.8699999992</v>
          </cell>
          <cell r="G14">
            <v>8480547.7850000001</v>
          </cell>
          <cell r="H14">
            <v>-9175649.0100000016</v>
          </cell>
          <cell r="I14">
            <v>8688038.2242857125</v>
          </cell>
          <cell r="J14">
            <v>-9348397.9299999997</v>
          </cell>
          <cell r="K14">
            <v>8853384.9269999992</v>
          </cell>
          <cell r="L14">
            <v>-9836875.870000001</v>
          </cell>
          <cell r="M14">
            <v>9031054.8961538468</v>
          </cell>
          <cell r="N14">
            <v>-10244371.34</v>
          </cell>
          <cell r="O14">
            <v>9971760.8149999995</v>
          </cell>
          <cell r="P14">
            <v>-11053676.100000001</v>
          </cell>
          <cell r="Q14">
            <v>10308362.905714286</v>
          </cell>
          <cell r="R14">
            <v>0</v>
          </cell>
          <cell r="S14">
            <v>3894109.7339999997</v>
          </cell>
          <cell r="T14">
            <v>0</v>
          </cell>
          <cell r="U14">
            <v>2995469.0261538462</v>
          </cell>
        </row>
        <row r="15">
          <cell r="F15">
            <v>-3948107.99</v>
          </cell>
          <cell r="G15">
            <v>3857428.9249999998</v>
          </cell>
          <cell r="H15">
            <v>-4202542.2</v>
          </cell>
          <cell r="I15">
            <v>3945711.0985714286</v>
          </cell>
          <cell r="J15">
            <v>-4333424.62</v>
          </cell>
          <cell r="K15">
            <v>4040234.8990000002</v>
          </cell>
          <cell r="L15">
            <v>-4642494.3499999996</v>
          </cell>
          <cell r="M15">
            <v>4136086.9146153848</v>
          </cell>
          <cell r="N15">
            <v>-4744152.1100000003</v>
          </cell>
          <cell r="O15">
            <v>4608256.165</v>
          </cell>
          <cell r="P15">
            <v>-5067096.5</v>
          </cell>
          <cell r="Q15">
            <v>4752881.51</v>
          </cell>
          <cell r="R15">
            <v>0</v>
          </cell>
          <cell r="S15">
            <v>5272.7569999999996</v>
          </cell>
          <cell r="T15">
            <v>0</v>
          </cell>
          <cell r="U15">
            <v>4055.9669230769232</v>
          </cell>
        </row>
        <row r="16">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F17">
            <v>-3940895.04</v>
          </cell>
          <cell r="G17">
            <v>3851049</v>
          </cell>
          <cell r="H17">
            <v>-4194560</v>
          </cell>
          <cell r="I17">
            <v>3938975</v>
          </cell>
          <cell r="J17">
            <v>-4328231.04</v>
          </cell>
          <cell r="K17">
            <v>4033570</v>
          </cell>
          <cell r="L17">
            <v>-4636470</v>
          </cell>
          <cell r="M17">
            <v>4129352</v>
          </cell>
          <cell r="N17">
            <v>-4735381.04</v>
          </cell>
          <cell r="O17">
            <v>4601235</v>
          </cell>
          <cell r="P17">
            <v>-5058100</v>
          </cell>
          <cell r="Q17">
            <v>4745349</v>
          </cell>
          <cell r="R17">
            <v>0</v>
          </cell>
          <cell r="S17">
            <v>0</v>
          </cell>
          <cell r="T17">
            <v>0</v>
          </cell>
          <cell r="U17">
            <v>0</v>
          </cell>
        </row>
        <row r="18">
          <cell r="F18">
            <v>-7212.95</v>
          </cell>
          <cell r="G18">
            <v>6379.9250000000002</v>
          </cell>
          <cell r="H18">
            <v>-7982.2</v>
          </cell>
          <cell r="I18">
            <v>6736.0985714285707</v>
          </cell>
          <cell r="J18">
            <v>-5193.58</v>
          </cell>
          <cell r="K18">
            <v>6664.8989999999994</v>
          </cell>
          <cell r="L18">
            <v>-6024.35</v>
          </cell>
          <cell r="M18">
            <v>6734.914615384615</v>
          </cell>
          <cell r="N18">
            <v>-8771.07</v>
          </cell>
          <cell r="O18">
            <v>7021.165</v>
          </cell>
          <cell r="P18">
            <v>-8996.5</v>
          </cell>
          <cell r="Q18">
            <v>7532.51</v>
          </cell>
          <cell r="R18">
            <v>0</v>
          </cell>
          <cell r="S18">
            <v>5272.7569999999996</v>
          </cell>
          <cell r="T18">
            <v>0</v>
          </cell>
          <cell r="U18">
            <v>4055.9669230769232</v>
          </cell>
        </row>
        <row r="20">
          <cell r="F20">
            <v>-1115857.8700000001</v>
          </cell>
          <cell r="G20">
            <v>1036895.3124999999</v>
          </cell>
          <cell r="H20">
            <v>-1173430.92</v>
          </cell>
          <cell r="I20">
            <v>1089949.8</v>
          </cell>
          <cell r="J20">
            <v>-1252163.6599999999</v>
          </cell>
          <cell r="K20">
            <v>1128332.8620000002</v>
          </cell>
          <cell r="L20">
            <v>-1323736.18</v>
          </cell>
          <cell r="M20">
            <v>1169382.4099999999</v>
          </cell>
          <cell r="N20">
            <v>-1461594.83</v>
          </cell>
          <cell r="O20">
            <v>1409619.1174999999</v>
          </cell>
          <cell r="P20">
            <v>-1594249.92</v>
          </cell>
          <cell r="Q20">
            <v>1474509.0285714285</v>
          </cell>
          <cell r="R20">
            <v>0</v>
          </cell>
          <cell r="S20">
            <v>1032156.32</v>
          </cell>
          <cell r="T20">
            <v>0</v>
          </cell>
          <cell r="U20">
            <v>793966.4</v>
          </cell>
        </row>
        <row r="21">
          <cell r="F21">
            <v>-468653.52</v>
          </cell>
          <cell r="G21">
            <v>453163.5675</v>
          </cell>
          <cell r="H21">
            <v>-457345.02</v>
          </cell>
          <cell r="I21">
            <v>462186.32285714289</v>
          </cell>
          <cell r="J21">
            <v>-471787.04</v>
          </cell>
          <cell r="K21">
            <v>464149.88099999994</v>
          </cell>
          <cell r="L21">
            <v>-489666.39</v>
          </cell>
          <cell r="M21">
            <v>469730.57307692303</v>
          </cell>
          <cell r="N21">
            <v>-525536.43999999994</v>
          </cell>
          <cell r="O21">
            <v>516689.40499999997</v>
          </cell>
          <cell r="P21">
            <v>-562825</v>
          </cell>
          <cell r="Q21">
            <v>534427.04285714286</v>
          </cell>
          <cell r="R21">
            <v>0</v>
          </cell>
          <cell r="S21">
            <v>374098.93</v>
          </cell>
          <cell r="T21">
            <v>0</v>
          </cell>
          <cell r="U21">
            <v>287768.40769230766</v>
          </cell>
        </row>
        <row r="22">
          <cell r="F22">
            <v>-247.32</v>
          </cell>
          <cell r="G22">
            <v>193.24</v>
          </cell>
          <cell r="H22">
            <v>-246.04</v>
          </cell>
          <cell r="I22">
            <v>214.39285714285714</v>
          </cell>
          <cell r="J22">
            <v>-244.14</v>
          </cell>
          <cell r="K22">
            <v>223.417</v>
          </cell>
          <cell r="L22">
            <v>0</v>
          </cell>
          <cell r="M22">
            <v>209.79538461538462</v>
          </cell>
          <cell r="N22">
            <v>0</v>
          </cell>
          <cell r="O22">
            <v>0</v>
          </cell>
          <cell r="P22">
            <v>0</v>
          </cell>
          <cell r="Q22">
            <v>0</v>
          </cell>
          <cell r="R22">
            <v>0</v>
          </cell>
          <cell r="S22">
            <v>0</v>
          </cell>
          <cell r="T22">
            <v>0</v>
          </cell>
          <cell r="U22">
            <v>0</v>
          </cell>
        </row>
        <row r="23">
          <cell r="F23">
            <v>-372.93</v>
          </cell>
          <cell r="G23">
            <v>244.10749999999999</v>
          </cell>
          <cell r="H23">
            <v>-667.06</v>
          </cell>
          <cell r="I23">
            <v>373.63857142857148</v>
          </cell>
          <cell r="J23">
            <v>-1220.1600000000001</v>
          </cell>
          <cell r="K23">
            <v>574.221</v>
          </cell>
          <cell r="L23">
            <v>-2151.98</v>
          </cell>
          <cell r="M23">
            <v>863.81769230769225</v>
          </cell>
          <cell r="N23">
            <v>-3883.89</v>
          </cell>
          <cell r="O23">
            <v>2778.0549999999998</v>
          </cell>
          <cell r="P23">
            <v>-40819.57</v>
          </cell>
          <cell r="Q23">
            <v>14156.764285714287</v>
          </cell>
          <cell r="R23">
            <v>0</v>
          </cell>
          <cell r="S23">
            <v>9909.7350000000006</v>
          </cell>
          <cell r="T23">
            <v>0</v>
          </cell>
          <cell r="U23">
            <v>7622.873076923077</v>
          </cell>
        </row>
        <row r="24">
          <cell r="F24">
            <v>-586336.21</v>
          </cell>
          <cell r="G24">
            <v>524613.55499999993</v>
          </cell>
          <cell r="H24">
            <v>-648332.72</v>
          </cell>
          <cell r="I24">
            <v>566427.24571428564</v>
          </cell>
          <cell r="J24">
            <v>-691977.94</v>
          </cell>
          <cell r="K24">
            <v>598250.82199999993</v>
          </cell>
          <cell r="L24">
            <v>-737902.83</v>
          </cell>
          <cell r="M24">
            <v>627615.9538461538</v>
          </cell>
          <cell r="N24">
            <v>-788322.95</v>
          </cell>
          <cell r="O24">
            <v>762604.73249999993</v>
          </cell>
          <cell r="P24">
            <v>-849781.48</v>
          </cell>
          <cell r="Q24">
            <v>793023.84428571432</v>
          </cell>
          <cell r="R24">
            <v>0</v>
          </cell>
          <cell r="S24">
            <v>555116.69099999999</v>
          </cell>
          <cell r="T24">
            <v>0</v>
          </cell>
          <cell r="U24">
            <v>427012.83923076926</v>
          </cell>
        </row>
        <row r="25">
          <cell r="F25">
            <v>-52724.46</v>
          </cell>
          <cell r="G25">
            <v>50292.94</v>
          </cell>
          <cell r="H25">
            <v>-57020.22</v>
          </cell>
          <cell r="I25">
            <v>52166.867142857132</v>
          </cell>
          <cell r="J25">
            <v>-83843.100000000006</v>
          </cell>
          <cell r="K25">
            <v>56428.883999999998</v>
          </cell>
          <cell r="L25">
            <v>-90958.74</v>
          </cell>
          <cell r="M25">
            <v>63548.619230769225</v>
          </cell>
          <cell r="N25">
            <v>-124805.95</v>
          </cell>
          <cell r="O25">
            <v>119750.66499999999</v>
          </cell>
          <cell r="P25">
            <v>-137765.07</v>
          </cell>
          <cell r="Q25">
            <v>124867.89142857143</v>
          </cell>
          <cell r="R25">
            <v>0</v>
          </cell>
          <cell r="S25">
            <v>87407.524000000005</v>
          </cell>
          <cell r="T25">
            <v>0</v>
          </cell>
          <cell r="U25">
            <v>67236.556923076918</v>
          </cell>
        </row>
        <row r="26">
          <cell r="F26">
            <v>-7523.43</v>
          </cell>
          <cell r="G26">
            <v>8387.9025000000001</v>
          </cell>
          <cell r="H26">
            <v>-9819.86</v>
          </cell>
          <cell r="I26">
            <v>8581.3328571428574</v>
          </cell>
          <cell r="J26">
            <v>-3091.28</v>
          </cell>
          <cell r="K26">
            <v>8705.6369999999988</v>
          </cell>
          <cell r="L26">
            <v>-3056.24</v>
          </cell>
          <cell r="M26">
            <v>7413.6507692307696</v>
          </cell>
          <cell r="N26">
            <v>-19045.599999999999</v>
          </cell>
          <cell r="O26">
            <v>7796.26</v>
          </cell>
          <cell r="P26">
            <v>-3058.8</v>
          </cell>
          <cell r="Q26">
            <v>8033.4857142857136</v>
          </cell>
          <cell r="R26">
            <v>0</v>
          </cell>
          <cell r="S26">
            <v>5623.44</v>
          </cell>
          <cell r="T26">
            <v>0</v>
          </cell>
          <cell r="U26">
            <v>4325.7230769230764</v>
          </cell>
        </row>
        <row r="28">
          <cell r="F28">
            <v>-1265530.1299999999</v>
          </cell>
          <cell r="G28">
            <v>1263856.4925000002</v>
          </cell>
          <cell r="H28">
            <v>-1259227.27</v>
          </cell>
          <cell r="I28">
            <v>1265714.9685714287</v>
          </cell>
          <cell r="J28">
            <v>-1233766.3999999999</v>
          </cell>
          <cell r="K28">
            <v>1260051.83</v>
          </cell>
          <cell r="L28">
            <v>-1263470.6599999999</v>
          </cell>
          <cell r="M28">
            <v>1262742.7284615384</v>
          </cell>
          <cell r="N28">
            <v>-1339238.03</v>
          </cell>
          <cell r="O28">
            <v>1306454.2075</v>
          </cell>
          <cell r="P28">
            <v>-1612622.11</v>
          </cell>
          <cell r="Q28">
            <v>1394346.1814285717</v>
          </cell>
          <cell r="R28">
            <v>0</v>
          </cell>
          <cell r="S28">
            <v>976042.32700000005</v>
          </cell>
          <cell r="T28">
            <v>0</v>
          </cell>
          <cell r="U28">
            <v>750801.79</v>
          </cell>
        </row>
        <row r="29">
          <cell r="F29">
            <v>-1265530.1299999999</v>
          </cell>
          <cell r="G29">
            <v>1263856.4925000002</v>
          </cell>
          <cell r="H29">
            <v>-1259227.27</v>
          </cell>
          <cell r="I29">
            <v>1265714.9685714287</v>
          </cell>
          <cell r="J29">
            <v>-1233766.3999999999</v>
          </cell>
          <cell r="K29">
            <v>1260051.83</v>
          </cell>
          <cell r="L29">
            <v>-1263470.6599999999</v>
          </cell>
          <cell r="M29">
            <v>1262742.7284615384</v>
          </cell>
          <cell r="N29">
            <v>-1339238.03</v>
          </cell>
          <cell r="O29">
            <v>1306454.2075</v>
          </cell>
          <cell r="P29">
            <v>-1612622.11</v>
          </cell>
          <cell r="Q29">
            <v>1394346.1814285717</v>
          </cell>
          <cell r="R29">
            <v>0</v>
          </cell>
          <cell r="S29">
            <v>976042.32700000005</v>
          </cell>
          <cell r="T29">
            <v>0</v>
          </cell>
          <cell r="U29">
            <v>750801.79</v>
          </cell>
        </row>
        <row r="31">
          <cell r="F31">
            <v>-2389530.48</v>
          </cell>
          <cell r="G31">
            <v>2284170.9424999999</v>
          </cell>
          <cell r="H31">
            <v>-2505865.5499999998</v>
          </cell>
          <cell r="I31">
            <v>2349683.8657142855</v>
          </cell>
          <cell r="J31">
            <v>-2528668.83</v>
          </cell>
          <cell r="K31">
            <v>2395288.4669999992</v>
          </cell>
          <cell r="L31">
            <v>-2607174.6</v>
          </cell>
          <cell r="M31">
            <v>2440168.3223076919</v>
          </cell>
          <cell r="N31">
            <v>-2699386.37</v>
          </cell>
          <cell r="O31">
            <v>2647431.3049999997</v>
          </cell>
          <cell r="P31">
            <v>-2779707.57</v>
          </cell>
          <cell r="Q31">
            <v>2686626.174285714</v>
          </cell>
          <cell r="R31">
            <v>0</v>
          </cell>
          <cell r="S31">
            <v>1880638.3219999999</v>
          </cell>
          <cell r="T31">
            <v>0</v>
          </cell>
          <cell r="U31">
            <v>1446644.8630769229</v>
          </cell>
        </row>
        <row r="32">
          <cell r="F32">
            <v>-2389530.48</v>
          </cell>
          <cell r="G32">
            <v>2284170.9424999999</v>
          </cell>
          <cell r="H32">
            <v>-2505865.5499999998</v>
          </cell>
          <cell r="I32">
            <v>2349683.8657142855</v>
          </cell>
          <cell r="J32">
            <v>-2528668.83</v>
          </cell>
          <cell r="K32">
            <v>2395288.4669999992</v>
          </cell>
          <cell r="L32">
            <v>-2607174.6</v>
          </cell>
          <cell r="M32">
            <v>2440168.3223076919</v>
          </cell>
          <cell r="N32">
            <v>-2699386.37</v>
          </cell>
          <cell r="O32">
            <v>2647431.3049999997</v>
          </cell>
          <cell r="P32">
            <v>-2779707.57</v>
          </cell>
          <cell r="Q32">
            <v>2686626.174285714</v>
          </cell>
          <cell r="R32">
            <v>0</v>
          </cell>
          <cell r="S32">
            <v>1880638.3219999999</v>
          </cell>
          <cell r="T32">
            <v>0</v>
          </cell>
          <cell r="U32">
            <v>1446644.8630769229</v>
          </cell>
        </row>
        <row r="34">
          <cell r="F34">
            <v>-37555.4</v>
          </cell>
          <cell r="G34">
            <v>38196.112500000003</v>
          </cell>
          <cell r="H34">
            <v>-34583.07</v>
          </cell>
          <cell r="I34">
            <v>36978.491428571426</v>
          </cell>
          <cell r="J34">
            <v>-374.42</v>
          </cell>
          <cell r="K34">
            <v>29476.868999999999</v>
          </cell>
          <cell r="L34">
            <v>-0.08</v>
          </cell>
          <cell r="M34">
            <v>22674.52076923077</v>
          </cell>
          <cell r="N34">
            <v>0</v>
          </cell>
          <cell r="O34">
            <v>0.02</v>
          </cell>
          <cell r="P34">
            <v>0</v>
          </cell>
          <cell r="Q34">
            <v>1.1428571428571429E-2</v>
          </cell>
          <cell r="R34">
            <v>0</v>
          </cell>
          <cell r="S34">
            <v>8.0000000000000002E-3</v>
          </cell>
          <cell r="T34">
            <v>0</v>
          </cell>
          <cell r="U34">
            <v>6.1538461538461538E-3</v>
          </cell>
        </row>
        <row r="35">
          <cell r="F35">
            <v>-37555.4</v>
          </cell>
          <cell r="G35">
            <v>38196.112500000003</v>
          </cell>
          <cell r="H35">
            <v>-34583.07</v>
          </cell>
          <cell r="I35">
            <v>36978.491428571426</v>
          </cell>
          <cell r="J35">
            <v>-374.42</v>
          </cell>
          <cell r="K35">
            <v>29476.868999999999</v>
          </cell>
          <cell r="L35">
            <v>-0.08</v>
          </cell>
          <cell r="M35">
            <v>22674.52076923077</v>
          </cell>
          <cell r="N35">
            <v>0</v>
          </cell>
          <cell r="O35">
            <v>0.02</v>
          </cell>
          <cell r="P35">
            <v>0</v>
          </cell>
          <cell r="Q35">
            <v>1.1428571428571429E-2</v>
          </cell>
          <cell r="R35">
            <v>0</v>
          </cell>
          <cell r="S35">
            <v>8.0000000000000002E-3</v>
          </cell>
          <cell r="T35">
            <v>0</v>
          </cell>
          <cell r="U35">
            <v>6.1538461538461538E-3</v>
          </cell>
        </row>
        <row r="37">
          <cell r="F37">
            <v>-3479541.41</v>
          </cell>
          <cell r="G37">
            <v>3565749.6774999998</v>
          </cell>
          <cell r="H37">
            <v>-3759157.26</v>
          </cell>
          <cell r="I37">
            <v>3587334.43</v>
          </cell>
          <cell r="J37">
            <v>-3794188.37</v>
          </cell>
          <cell r="K37">
            <v>3660775.074</v>
          </cell>
          <cell r="L37">
            <v>-3655443.66</v>
          </cell>
          <cell r="M37">
            <v>3683530.0384615385</v>
          </cell>
          <cell r="N37">
            <v>-3719536.51</v>
          </cell>
          <cell r="O37">
            <v>3706727.8074999996</v>
          </cell>
          <cell r="P37">
            <v>-4027264.51</v>
          </cell>
          <cell r="Q37">
            <v>3826193.92</v>
          </cell>
          <cell r="R37">
            <v>0</v>
          </cell>
          <cell r="S37">
            <v>2678335.7439999999</v>
          </cell>
          <cell r="T37">
            <v>0</v>
          </cell>
          <cell r="U37">
            <v>2060258.2646153846</v>
          </cell>
        </row>
        <row r="38">
          <cell r="F38">
            <v>-3479541.41</v>
          </cell>
          <cell r="G38">
            <v>3565749.6774999998</v>
          </cell>
          <cell r="H38">
            <v>-3759157.26</v>
          </cell>
          <cell r="I38">
            <v>3587334.43</v>
          </cell>
          <cell r="J38">
            <v>-3794188.37</v>
          </cell>
          <cell r="K38">
            <v>3660775.074</v>
          </cell>
          <cell r="L38">
            <v>-3655443.66</v>
          </cell>
          <cell r="M38">
            <v>3683530.0384615385</v>
          </cell>
          <cell r="N38">
            <v>-3719536.51</v>
          </cell>
          <cell r="O38">
            <v>3706727.8074999996</v>
          </cell>
          <cell r="P38">
            <v>-4027264.51</v>
          </cell>
          <cell r="Q38">
            <v>3826193.92</v>
          </cell>
          <cell r="R38">
            <v>0</v>
          </cell>
          <cell r="S38">
            <v>2678335.7439999999</v>
          </cell>
          <cell r="T38">
            <v>0</v>
          </cell>
          <cell r="U38">
            <v>2060258.2646153846</v>
          </cell>
        </row>
        <row r="39">
          <cell r="F39">
            <v>-1018820.5</v>
          </cell>
          <cell r="G39">
            <v>975779.41</v>
          </cell>
          <cell r="H39">
            <v>-849346.71</v>
          </cell>
          <cell r="I39">
            <v>918368.80142857134</v>
          </cell>
          <cell r="J39">
            <v>-884632.54</v>
          </cell>
          <cell r="K39">
            <v>905004.54200000002</v>
          </cell>
          <cell r="L39">
            <v>-907878.96</v>
          </cell>
          <cell r="M39">
            <v>909010.27461538464</v>
          </cell>
          <cell r="N39">
            <v>-1126944.25</v>
          </cell>
          <cell r="O39">
            <v>1085819.48</v>
          </cell>
          <cell r="P39">
            <v>-881672.85</v>
          </cell>
          <cell r="Q39">
            <v>1000627.1</v>
          </cell>
          <cell r="R39">
            <v>0</v>
          </cell>
          <cell r="S39">
            <v>700438.97</v>
          </cell>
          <cell r="T39">
            <v>0</v>
          </cell>
          <cell r="U39">
            <v>538799.20769230765</v>
          </cell>
        </row>
        <row r="40">
          <cell r="F40">
            <v>-29306.05</v>
          </cell>
          <cell r="G40">
            <v>31602.845000000001</v>
          </cell>
          <cell r="H40">
            <v>-42588.52</v>
          </cell>
          <cell r="I40">
            <v>35476.301428571423</v>
          </cell>
          <cell r="J40">
            <v>-33346.67</v>
          </cell>
          <cell r="K40">
            <v>35936.841</v>
          </cell>
          <cell r="L40">
            <v>-30302.54</v>
          </cell>
          <cell r="M40">
            <v>35042.518461538457</v>
          </cell>
          <cell r="N40">
            <v>-16888.57</v>
          </cell>
          <cell r="O40">
            <v>20112.097499999996</v>
          </cell>
          <cell r="P40">
            <v>-30280.11</v>
          </cell>
          <cell r="Q40">
            <v>20890.068571428568</v>
          </cell>
          <cell r="R40">
            <v>0</v>
          </cell>
          <cell r="S40">
            <v>14623.047999999999</v>
          </cell>
          <cell r="T40">
            <v>0</v>
          </cell>
          <cell r="U40">
            <v>11248.49846153846</v>
          </cell>
        </row>
        <row r="41">
          <cell r="F41">
            <v>-637809.25</v>
          </cell>
          <cell r="G41">
            <v>639579.77</v>
          </cell>
          <cell r="H41">
            <v>-631401.84</v>
          </cell>
          <cell r="I41">
            <v>638068.17000000004</v>
          </cell>
          <cell r="J41">
            <v>-486702.39</v>
          </cell>
          <cell r="K41">
            <v>627088.6179999999</v>
          </cell>
          <cell r="L41">
            <v>-579141.18999999994</v>
          </cell>
          <cell r="M41">
            <v>634906.05000000005</v>
          </cell>
          <cell r="N41">
            <v>-405592.96</v>
          </cell>
          <cell r="O41">
            <v>450760.14500000002</v>
          </cell>
          <cell r="P41">
            <v>-400167.16</v>
          </cell>
          <cell r="Q41">
            <v>430970.15571428573</v>
          </cell>
          <cell r="R41">
            <v>0</v>
          </cell>
          <cell r="S41">
            <v>301679.10900000005</v>
          </cell>
          <cell r="T41">
            <v>0</v>
          </cell>
          <cell r="U41">
            <v>232060.85307692311</v>
          </cell>
        </row>
        <row r="42">
          <cell r="F42">
            <v>-31.98</v>
          </cell>
          <cell r="G42">
            <v>43.914999999999999</v>
          </cell>
          <cell r="H42">
            <v>-30.97</v>
          </cell>
          <cell r="I42">
            <v>38.227142857142859</v>
          </cell>
          <cell r="J42">
            <v>-30</v>
          </cell>
          <cell r="K42">
            <v>35.858000000000004</v>
          </cell>
          <cell r="L42">
            <v>-2.68</v>
          </cell>
          <cell r="M42">
            <v>30.310769230769235</v>
          </cell>
          <cell r="N42">
            <v>0</v>
          </cell>
          <cell r="O42">
            <v>0.67</v>
          </cell>
          <cell r="P42">
            <v>0</v>
          </cell>
          <cell r="Q42">
            <v>0.3828571428571429</v>
          </cell>
          <cell r="R42">
            <v>0</v>
          </cell>
          <cell r="S42">
            <v>0.26800000000000002</v>
          </cell>
          <cell r="T42">
            <v>0</v>
          </cell>
          <cell r="U42">
            <v>0.20615384615384616</v>
          </cell>
        </row>
        <row r="43">
          <cell r="F43">
            <v>-319486.08000000002</v>
          </cell>
          <cell r="G43">
            <v>301885.57750000001</v>
          </cell>
          <cell r="H43">
            <v>-303536.40999999997</v>
          </cell>
          <cell r="I43">
            <v>299614.8842857143</v>
          </cell>
          <cell r="J43">
            <v>-301866.28000000003</v>
          </cell>
          <cell r="K43">
            <v>301882.57199999999</v>
          </cell>
          <cell r="L43">
            <v>-240959.41</v>
          </cell>
          <cell r="M43">
            <v>290897.26923076925</v>
          </cell>
          <cell r="N43">
            <v>-315239.88</v>
          </cell>
          <cell r="O43">
            <v>309123.61</v>
          </cell>
          <cell r="P43">
            <v>-283954.57</v>
          </cell>
          <cell r="Q43">
            <v>307513.10714285716</v>
          </cell>
          <cell r="R43">
            <v>0</v>
          </cell>
          <cell r="S43">
            <v>215259.17499999999</v>
          </cell>
          <cell r="T43">
            <v>0</v>
          </cell>
          <cell r="U43">
            <v>165583.98076923078</v>
          </cell>
        </row>
        <row r="44">
          <cell r="F44">
            <v>-1209223.8999999999</v>
          </cell>
          <cell r="G44">
            <v>1429771.8449999997</v>
          </cell>
          <cell r="H44">
            <v>-1193360.3400000001</v>
          </cell>
          <cell r="I44">
            <v>1339294.7942857142</v>
          </cell>
          <cell r="J44">
            <v>-1121442.02</v>
          </cell>
          <cell r="K44">
            <v>1286627.3779999998</v>
          </cell>
          <cell r="L44">
            <v>-951918.98</v>
          </cell>
          <cell r="M44">
            <v>1223931.5538461537</v>
          </cell>
          <cell r="N44">
            <v>-1339217.8700000001</v>
          </cell>
          <cell r="O44">
            <v>1212038.105</v>
          </cell>
          <cell r="P44">
            <v>-1440115.74</v>
          </cell>
          <cell r="Q44">
            <v>1281154.6685714286</v>
          </cell>
          <cell r="R44">
            <v>0</v>
          </cell>
          <cell r="S44">
            <v>896808.26799999992</v>
          </cell>
          <cell r="T44">
            <v>0</v>
          </cell>
          <cell r="U44">
            <v>689852.51384615386</v>
          </cell>
        </row>
        <row r="45">
          <cell r="F45">
            <v>-128124.3</v>
          </cell>
          <cell r="G45">
            <v>126355.69749999999</v>
          </cell>
          <cell r="H45">
            <v>-117475.8</v>
          </cell>
          <cell r="I45">
            <v>122011.06857142858</v>
          </cell>
          <cell r="J45">
            <v>-112281.01</v>
          </cell>
          <cell r="K45">
            <v>120335.11200000001</v>
          </cell>
          <cell r="L45">
            <v>-106939.82</v>
          </cell>
          <cell r="M45">
            <v>117935.75153846154</v>
          </cell>
          <cell r="N45">
            <v>-114265.33</v>
          </cell>
          <cell r="O45">
            <v>113695.69750000001</v>
          </cell>
          <cell r="P45">
            <v>-96426.9</v>
          </cell>
          <cell r="Q45">
            <v>106469.70714285715</v>
          </cell>
          <cell r="R45">
            <v>0</v>
          </cell>
          <cell r="S45">
            <v>74528.795000000013</v>
          </cell>
          <cell r="T45">
            <v>0</v>
          </cell>
          <cell r="U45">
            <v>57329.842307692314</v>
          </cell>
        </row>
        <row r="46">
          <cell r="F46">
            <v>-268559.78999999998</v>
          </cell>
          <cell r="G46">
            <v>303929.63750000001</v>
          </cell>
          <cell r="H46">
            <v>-271621.15000000002</v>
          </cell>
          <cell r="I46">
            <v>288448.83714285714</v>
          </cell>
          <cell r="J46">
            <v>-258793.86</v>
          </cell>
          <cell r="K46">
            <v>281606.21799999999</v>
          </cell>
          <cell r="L46">
            <v>-366525.97</v>
          </cell>
          <cell r="M46">
            <v>283934.84999999998</v>
          </cell>
          <cell r="N46">
            <v>-269704.78999999998</v>
          </cell>
          <cell r="O46">
            <v>295772.70500000002</v>
          </cell>
          <cell r="P46">
            <v>-262474.53000000003</v>
          </cell>
          <cell r="Q46">
            <v>283342.74142857146</v>
          </cell>
          <cell r="R46">
            <v>0</v>
          </cell>
          <cell r="S46">
            <v>198339.91900000002</v>
          </cell>
          <cell r="T46">
            <v>0</v>
          </cell>
          <cell r="U46">
            <v>152569.16846153847</v>
          </cell>
        </row>
        <row r="47">
          <cell r="F47">
            <v>-1697134.49</v>
          </cell>
          <cell r="G47">
            <v>1456377.6025</v>
          </cell>
          <cell r="H47">
            <v>-1565482.31</v>
          </cell>
          <cell r="I47">
            <v>1555370.152857143</v>
          </cell>
          <cell r="J47">
            <v>-1456419.83</v>
          </cell>
          <cell r="K47">
            <v>1527607.0919999999</v>
          </cell>
          <cell r="L47">
            <v>-1302139.47</v>
          </cell>
          <cell r="M47">
            <v>1504444.9523076923</v>
          </cell>
          <cell r="N47">
            <v>-1988880.29</v>
          </cell>
          <cell r="O47">
            <v>1801444.1875</v>
          </cell>
          <cell r="P47">
            <v>-1609844.5</v>
          </cell>
          <cell r="Q47">
            <v>1747639.4685714287</v>
          </cell>
          <cell r="R47">
            <v>0</v>
          </cell>
          <cell r="S47">
            <v>1223347.628</v>
          </cell>
          <cell r="T47">
            <v>0</v>
          </cell>
          <cell r="U47">
            <v>941036.63692307705</v>
          </cell>
        </row>
        <row r="48">
          <cell r="F48">
            <v>1916321.35</v>
          </cell>
          <cell r="G48">
            <v>-1791337.38</v>
          </cell>
          <cell r="H48">
            <v>1282881.8799999999</v>
          </cell>
          <cell r="I48">
            <v>-1690422.414285714</v>
          </cell>
          <cell r="J48">
            <v>927518.26</v>
          </cell>
          <cell r="K48">
            <v>-1502539.5809999998</v>
          </cell>
          <cell r="L48">
            <v>892025.84</v>
          </cell>
          <cell r="M48">
            <v>-1390792.29</v>
          </cell>
          <cell r="N48">
            <v>1918107.73</v>
          </cell>
          <cell r="O48">
            <v>-1642672.3675000002</v>
          </cell>
          <cell r="P48">
            <v>1021906.29</v>
          </cell>
          <cell r="Q48">
            <v>-1411038.75</v>
          </cell>
          <cell r="R48">
            <v>0</v>
          </cell>
          <cell r="S48">
            <v>-987727.125</v>
          </cell>
          <cell r="T48">
            <v>0</v>
          </cell>
          <cell r="U48">
            <v>-759790.09615384613</v>
          </cell>
        </row>
        <row r="49">
          <cell r="F49">
            <v>-81252.509999999995</v>
          </cell>
          <cell r="G49">
            <v>85101.342499999999</v>
          </cell>
          <cell r="H49">
            <v>-60797.91</v>
          </cell>
          <cell r="I49">
            <v>74617.442857142858</v>
          </cell>
          <cell r="J49">
            <v>-59977.31</v>
          </cell>
          <cell r="K49">
            <v>70722.33600000001</v>
          </cell>
          <cell r="L49">
            <v>-55570.400000000001</v>
          </cell>
          <cell r="M49">
            <v>67785.693846153852</v>
          </cell>
          <cell r="N49">
            <v>-57355.68</v>
          </cell>
          <cell r="O49">
            <v>56509.6175</v>
          </cell>
          <cell r="P49">
            <v>-40626.39</v>
          </cell>
          <cell r="Q49">
            <v>54705.802857142866</v>
          </cell>
          <cell r="R49">
            <v>0</v>
          </cell>
          <cell r="S49">
            <v>38294.062000000005</v>
          </cell>
          <cell r="T49">
            <v>0</v>
          </cell>
          <cell r="U49">
            <v>29456.970769230775</v>
          </cell>
        </row>
        <row r="50">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F51">
            <v>-6113.91</v>
          </cell>
          <cell r="G51">
            <v>6659.415</v>
          </cell>
          <cell r="H51">
            <v>-6397.18</v>
          </cell>
          <cell r="I51">
            <v>6448.1642857142861</v>
          </cell>
          <cell r="J51">
            <v>-6214.72</v>
          </cell>
          <cell r="K51">
            <v>6468.0879999999997</v>
          </cell>
          <cell r="L51">
            <v>-6090.08</v>
          </cell>
          <cell r="M51">
            <v>6403.1038461538456</v>
          </cell>
          <cell r="N51">
            <v>-3554.62</v>
          </cell>
          <cell r="O51">
            <v>4123.8599999999997</v>
          </cell>
          <cell r="P51">
            <v>-3608.05</v>
          </cell>
          <cell r="Q51">
            <v>3919.4671428571423</v>
          </cell>
          <cell r="R51">
            <v>0</v>
          </cell>
          <cell r="S51">
            <v>2743.6269999999995</v>
          </cell>
          <cell r="T51">
            <v>0</v>
          </cell>
          <cell r="U51">
            <v>2110.4823076923076</v>
          </cell>
        </row>
        <row r="53">
          <cell r="F53">
            <v>-1724643.17</v>
          </cell>
          <cell r="G53">
            <v>1752794.9575</v>
          </cell>
          <cell r="H53">
            <v>-1758478.36</v>
          </cell>
          <cell r="I53">
            <v>1734507.3428571429</v>
          </cell>
          <cell r="J53">
            <v>-1628206.89</v>
          </cell>
          <cell r="K53">
            <v>1724787.8979999998</v>
          </cell>
          <cell r="L53">
            <v>-1565674.02</v>
          </cell>
          <cell r="M53">
            <v>1693481.4615384613</v>
          </cell>
          <cell r="N53">
            <v>-1596861.03</v>
          </cell>
          <cell r="O53">
            <v>1575606.06621073</v>
          </cell>
          <cell r="P53">
            <v>-1558939.56</v>
          </cell>
          <cell r="Q53">
            <v>1561323.5085714285</v>
          </cell>
          <cell r="R53">
            <v>0</v>
          </cell>
          <cell r="S53">
            <v>917986.01292141015</v>
          </cell>
          <cell r="T53">
            <v>0</v>
          </cell>
          <cell r="U53">
            <v>703749.336486705</v>
          </cell>
        </row>
        <row r="54">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7">
          <cell r="F57">
            <v>-198815.65</v>
          </cell>
          <cell r="G57">
            <v>198224.83249999999</v>
          </cell>
          <cell r="H57">
            <v>-199348.48000000001</v>
          </cell>
          <cell r="I57">
            <v>204554.22142857139</v>
          </cell>
          <cell r="J57">
            <v>-187948.19</v>
          </cell>
          <cell r="K57">
            <v>203119.08599999998</v>
          </cell>
          <cell r="L57">
            <v>-171090.91</v>
          </cell>
          <cell r="M57">
            <v>192866.78846153844</v>
          </cell>
          <cell r="N57">
            <v>-201366.29</v>
          </cell>
          <cell r="O57">
            <v>191204.94</v>
          </cell>
          <cell r="P57">
            <v>-163724.73000000001</v>
          </cell>
          <cell r="Q57">
            <v>187341.76571428566</v>
          </cell>
          <cell r="R57">
            <v>0</v>
          </cell>
          <cell r="S57">
            <v>131139.23599999998</v>
          </cell>
          <cell r="T57">
            <v>0</v>
          </cell>
          <cell r="U57">
            <v>100876.33538461536</v>
          </cell>
        </row>
        <row r="58">
          <cell r="F58">
            <v>-48871.3</v>
          </cell>
          <cell r="G58">
            <v>60025.22</v>
          </cell>
          <cell r="H58">
            <v>-53499.12</v>
          </cell>
          <cell r="I58">
            <v>57503.767142857134</v>
          </cell>
          <cell r="J58">
            <v>-51894.54</v>
          </cell>
          <cell r="K58">
            <v>58330.210999999981</v>
          </cell>
          <cell r="L58">
            <v>-49078.27</v>
          </cell>
          <cell r="M58">
            <v>55890.712307692302</v>
          </cell>
          <cell r="N58">
            <v>-54024.92</v>
          </cell>
          <cell r="O58">
            <v>53043.487499999959</v>
          </cell>
          <cell r="P58">
            <v>-32831.53</v>
          </cell>
          <cell r="Q58">
            <v>45682.715714285674</v>
          </cell>
          <cell r="R58">
            <v>0</v>
          </cell>
          <cell r="S58">
            <v>31977.900999999969</v>
          </cell>
          <cell r="T58">
            <v>0</v>
          </cell>
          <cell r="U58">
            <v>24598.385384615365</v>
          </cell>
        </row>
        <row r="59">
          <cell r="F59">
            <v>-66657.14</v>
          </cell>
          <cell r="G59">
            <v>60045.17</v>
          </cell>
          <cell r="H59">
            <v>-53950.31</v>
          </cell>
          <cell r="I59">
            <v>60157.058571428563</v>
          </cell>
          <cell r="J59">
            <v>-45012.27</v>
          </cell>
          <cell r="K59">
            <v>57338.157999999996</v>
          </cell>
          <cell r="L59">
            <v>-35876.660000000003</v>
          </cell>
          <cell r="M59">
            <v>51632.87</v>
          </cell>
          <cell r="N59">
            <v>-35721.03</v>
          </cell>
          <cell r="O59">
            <v>38115.017500000002</v>
          </cell>
          <cell r="P59">
            <v>-25874.240000000002</v>
          </cell>
          <cell r="Q59">
            <v>34804.857142857138</v>
          </cell>
          <cell r="R59">
            <v>0</v>
          </cell>
          <cell r="S59">
            <v>24363.4</v>
          </cell>
          <cell r="T59">
            <v>0</v>
          </cell>
          <cell r="U59">
            <v>18741.076923076926</v>
          </cell>
        </row>
        <row r="60">
          <cell r="F60">
            <v>-36499.120000000003</v>
          </cell>
          <cell r="G60">
            <v>35523.167500000003</v>
          </cell>
          <cell r="H60">
            <v>-42673.82</v>
          </cell>
          <cell r="I60">
            <v>37705.991428571426</v>
          </cell>
          <cell r="J60">
            <v>-36818.730000000003</v>
          </cell>
          <cell r="K60">
            <v>37424.92</v>
          </cell>
          <cell r="L60">
            <v>-27050.59</v>
          </cell>
          <cell r="M60">
            <v>34899.163846153853</v>
          </cell>
          <cell r="N60">
            <v>-28589.86</v>
          </cell>
          <cell r="O60">
            <v>30140.804999999997</v>
          </cell>
          <cell r="P60">
            <v>-25351.03</v>
          </cell>
          <cell r="Q60">
            <v>29301.688571428567</v>
          </cell>
          <cell r="R60">
            <v>0</v>
          </cell>
          <cell r="S60">
            <v>20511.181999999997</v>
          </cell>
          <cell r="T60">
            <v>0</v>
          </cell>
          <cell r="U60">
            <v>15777.832307692306</v>
          </cell>
        </row>
        <row r="61">
          <cell r="F61">
            <v>-46788.09</v>
          </cell>
          <cell r="G61">
            <v>42631.275000000001</v>
          </cell>
          <cell r="H61">
            <v>-49225.23</v>
          </cell>
          <cell r="I61">
            <v>49187.404285714278</v>
          </cell>
          <cell r="J61">
            <v>-54222.65</v>
          </cell>
          <cell r="K61">
            <v>50025.796999999999</v>
          </cell>
          <cell r="L61">
            <v>-59085.39</v>
          </cell>
          <cell r="M61">
            <v>50444.042307692303</v>
          </cell>
          <cell r="N61">
            <v>-83030.48</v>
          </cell>
          <cell r="O61">
            <v>69905.63</v>
          </cell>
          <cell r="P61">
            <v>-79667.929999999993</v>
          </cell>
          <cell r="Q61">
            <v>77552.504285714283</v>
          </cell>
          <cell r="R61">
            <v>0</v>
          </cell>
          <cell r="S61">
            <v>54286.753000000004</v>
          </cell>
          <cell r="T61">
            <v>0</v>
          </cell>
          <cell r="U61">
            <v>41759.040769230771</v>
          </cell>
        </row>
        <row r="63">
          <cell r="F63">
            <v>-534604.80000000005</v>
          </cell>
          <cell r="G63">
            <v>558947</v>
          </cell>
          <cell r="H63">
            <v>-554260</v>
          </cell>
          <cell r="I63">
            <v>552202</v>
          </cell>
          <cell r="J63">
            <v>-520269.52</v>
          </cell>
          <cell r="K63">
            <v>550183</v>
          </cell>
          <cell r="L63">
            <v>-520738.24</v>
          </cell>
          <cell r="M63">
            <v>546138</v>
          </cell>
          <cell r="N63">
            <v>-509157.92</v>
          </cell>
          <cell r="O63">
            <v>511007.30871073017</v>
          </cell>
          <cell r="P63">
            <v>-509878</v>
          </cell>
          <cell r="Q63">
            <v>509878</v>
          </cell>
          <cell r="R63">
            <v>0</v>
          </cell>
          <cell r="S63">
            <v>181974.15692141015</v>
          </cell>
          <cell r="T63">
            <v>0</v>
          </cell>
          <cell r="U63">
            <v>137586.37033285899</v>
          </cell>
        </row>
        <row r="64">
          <cell r="F64">
            <v>-534604.80000000005</v>
          </cell>
          <cell r="G64">
            <v>558947</v>
          </cell>
          <cell r="H64">
            <v>-554260</v>
          </cell>
          <cell r="I64">
            <v>552202</v>
          </cell>
          <cell r="J64">
            <v>-520269.52</v>
          </cell>
          <cell r="K64">
            <v>550183</v>
          </cell>
          <cell r="L64">
            <v>-520738.24</v>
          </cell>
          <cell r="M64">
            <v>546138</v>
          </cell>
          <cell r="N64">
            <v>-509157.92</v>
          </cell>
          <cell r="O64">
            <v>511007.30871073017</v>
          </cell>
          <cell r="P64">
            <v>-509878</v>
          </cell>
          <cell r="Q64">
            <v>509878</v>
          </cell>
          <cell r="R64">
            <v>0</v>
          </cell>
          <cell r="S64">
            <v>181974.15692141015</v>
          </cell>
          <cell r="T64">
            <v>0</v>
          </cell>
          <cell r="U64">
            <v>137586.37033285899</v>
          </cell>
        </row>
        <row r="66">
          <cell r="F66">
            <v>-648425.59</v>
          </cell>
          <cell r="G66">
            <v>659417.1875</v>
          </cell>
          <cell r="H66">
            <v>-665547.79</v>
          </cell>
          <cell r="I66">
            <v>644900.25142857141</v>
          </cell>
          <cell r="J66">
            <v>-584524.1</v>
          </cell>
          <cell r="K66">
            <v>634947.696</v>
          </cell>
          <cell r="L66">
            <v>-595100.6</v>
          </cell>
          <cell r="M66">
            <v>625343.92692307686</v>
          </cell>
          <cell r="N66">
            <v>-577435</v>
          </cell>
          <cell r="O66">
            <v>583812.88</v>
          </cell>
          <cell r="P66">
            <v>-574374.96</v>
          </cell>
          <cell r="Q66">
            <v>567574.93142857135</v>
          </cell>
          <cell r="R66">
            <v>0</v>
          </cell>
          <cell r="S66">
            <v>397302.45199999999</v>
          </cell>
          <cell r="T66">
            <v>0</v>
          </cell>
          <cell r="U66">
            <v>305617.27076923073</v>
          </cell>
        </row>
        <row r="67">
          <cell r="F67">
            <v>-648425.59</v>
          </cell>
          <cell r="G67">
            <v>659417.1875</v>
          </cell>
          <cell r="H67">
            <v>-665547.79</v>
          </cell>
          <cell r="I67">
            <v>644900.25142857141</v>
          </cell>
          <cell r="J67">
            <v>-584524.1</v>
          </cell>
          <cell r="K67">
            <v>634947.696</v>
          </cell>
          <cell r="L67">
            <v>-595100.6</v>
          </cell>
          <cell r="M67">
            <v>625343.92692307686</v>
          </cell>
          <cell r="N67">
            <v>-577435</v>
          </cell>
          <cell r="O67">
            <v>583812.88</v>
          </cell>
          <cell r="P67">
            <v>-574374.96</v>
          </cell>
          <cell r="Q67">
            <v>567574.93142857135</v>
          </cell>
          <cell r="R67">
            <v>0</v>
          </cell>
          <cell r="S67">
            <v>397302.45199999999</v>
          </cell>
          <cell r="T67">
            <v>0</v>
          </cell>
          <cell r="U67">
            <v>305617.27076923073</v>
          </cell>
        </row>
        <row r="69">
          <cell r="F69">
            <v>-342797.13</v>
          </cell>
          <cell r="G69">
            <v>336205.93749999994</v>
          </cell>
          <cell r="H69">
            <v>-339322.09</v>
          </cell>
          <cell r="I69">
            <v>332850.87</v>
          </cell>
          <cell r="J69">
            <v>-335465.08</v>
          </cell>
          <cell r="K69">
            <v>336538.11599999998</v>
          </cell>
          <cell r="L69">
            <v>-278744.27</v>
          </cell>
          <cell r="M69">
            <v>329132.74615384615</v>
          </cell>
          <cell r="N69">
            <v>-308901.82</v>
          </cell>
          <cell r="O69">
            <v>289580.9375</v>
          </cell>
          <cell r="P69">
            <v>-310961.87</v>
          </cell>
          <cell r="Q69">
            <v>296528.81142857135</v>
          </cell>
          <cell r="R69">
            <v>0</v>
          </cell>
          <cell r="S69">
            <v>207570.16800000001</v>
          </cell>
          <cell r="T69">
            <v>0</v>
          </cell>
          <cell r="U69">
            <v>159669.35999999999</v>
          </cell>
        </row>
        <row r="70">
          <cell r="F70">
            <v>-342797.13</v>
          </cell>
          <cell r="G70">
            <v>336205.93749999994</v>
          </cell>
          <cell r="H70">
            <v>-339322.09</v>
          </cell>
          <cell r="I70">
            <v>332850.87</v>
          </cell>
          <cell r="J70">
            <v>-335465.08</v>
          </cell>
          <cell r="K70">
            <v>336538.11599999998</v>
          </cell>
          <cell r="L70">
            <v>-278744.27</v>
          </cell>
          <cell r="M70">
            <v>329132.74615384615</v>
          </cell>
          <cell r="N70">
            <v>-308901.82</v>
          </cell>
          <cell r="O70">
            <v>289580.9375</v>
          </cell>
          <cell r="P70">
            <v>-310961.87</v>
          </cell>
          <cell r="Q70">
            <v>296528.81142857135</v>
          </cell>
          <cell r="R70">
            <v>0</v>
          </cell>
          <cell r="S70">
            <v>207570.16800000001</v>
          </cell>
          <cell r="T70">
            <v>0</v>
          </cell>
          <cell r="U70">
            <v>159669.35999999999</v>
          </cell>
        </row>
        <row r="72">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5">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8">
          <cell r="F78">
            <v>-502164.63</v>
          </cell>
          <cell r="G78">
            <v>504470.3575000001</v>
          </cell>
          <cell r="H78">
            <v>-511718.3</v>
          </cell>
          <cell r="I78">
            <v>503787.59</v>
          </cell>
          <cell r="J78">
            <v>-530372.27</v>
          </cell>
          <cell r="K78">
            <v>508180.96900000004</v>
          </cell>
          <cell r="L78">
            <v>-571964.87</v>
          </cell>
          <cell r="M78">
            <v>522915.73769230768</v>
          </cell>
          <cell r="N78">
            <v>-605919.81999999995</v>
          </cell>
          <cell r="O78">
            <v>591439.47</v>
          </cell>
          <cell r="P78">
            <v>-499925.43</v>
          </cell>
          <cell r="Q78">
            <v>589128.15857142862</v>
          </cell>
          <cell r="R78">
            <v>0</v>
          </cell>
          <cell r="S78">
            <v>412389.71100000007</v>
          </cell>
          <cell r="T78">
            <v>0</v>
          </cell>
          <cell r="U78">
            <v>317222.85461538465</v>
          </cell>
        </row>
        <row r="79">
          <cell r="F79">
            <v>-350324.06</v>
          </cell>
          <cell r="G79">
            <v>348052.64250000007</v>
          </cell>
          <cell r="H79">
            <v>-365998</v>
          </cell>
          <cell r="I79">
            <v>350831.43428571429</v>
          </cell>
          <cell r="J79">
            <v>-356884.16</v>
          </cell>
          <cell r="K79">
            <v>353420.23100000003</v>
          </cell>
          <cell r="L79">
            <v>-395426.7</v>
          </cell>
          <cell r="M79">
            <v>362363.54769230774</v>
          </cell>
          <cell r="N79">
            <v>-421460.47999999998</v>
          </cell>
          <cell r="O79">
            <v>414436.24249999993</v>
          </cell>
          <cell r="P79">
            <v>-295616.07</v>
          </cell>
          <cell r="Q79">
            <v>403614.69714285719</v>
          </cell>
          <cell r="R79">
            <v>0</v>
          </cell>
          <cell r="S79">
            <v>282530.28800000006</v>
          </cell>
          <cell r="T79">
            <v>0</v>
          </cell>
          <cell r="U79">
            <v>217330.99076923082</v>
          </cell>
        </row>
        <row r="80">
          <cell r="F80">
            <v>-44013.47</v>
          </cell>
          <cell r="G80">
            <v>47560.99749999999</v>
          </cell>
          <cell r="H80">
            <v>-42244.81</v>
          </cell>
          <cell r="I80">
            <v>44900.284285714268</v>
          </cell>
          <cell r="J80">
            <v>-31579.65</v>
          </cell>
          <cell r="K80">
            <v>41836.732000000011</v>
          </cell>
          <cell r="L80">
            <v>-47125.05</v>
          </cell>
          <cell r="M80">
            <v>43165.774615384616</v>
          </cell>
          <cell r="N80">
            <v>-65869.960000000006</v>
          </cell>
          <cell r="O80">
            <v>63582.887499999983</v>
          </cell>
          <cell r="P80">
            <v>-85264.84</v>
          </cell>
          <cell r="Q80">
            <v>71370.004285714327</v>
          </cell>
          <cell r="R80">
            <v>0</v>
          </cell>
          <cell r="S80">
            <v>49959.003000000026</v>
          </cell>
          <cell r="T80">
            <v>0</v>
          </cell>
          <cell r="U80">
            <v>38430.002307692339</v>
          </cell>
        </row>
        <row r="81">
          <cell r="F81">
            <v>-25233.759999999998</v>
          </cell>
          <cell r="G81">
            <v>25208.0275</v>
          </cell>
          <cell r="H81">
            <v>-25250.02</v>
          </cell>
          <cell r="I81">
            <v>25219.511428571426</v>
          </cell>
          <cell r="J81">
            <v>-25309.91</v>
          </cell>
          <cell r="K81">
            <v>25241.257999999998</v>
          </cell>
          <cell r="L81">
            <v>-33654.86</v>
          </cell>
          <cell r="M81">
            <v>27180.094615384613</v>
          </cell>
          <cell r="N81">
            <v>-33699.18</v>
          </cell>
          <cell r="O81">
            <v>33665.375</v>
          </cell>
          <cell r="P81">
            <v>-33723.96</v>
          </cell>
          <cell r="Q81">
            <v>33688.862857142856</v>
          </cell>
          <cell r="R81">
            <v>0</v>
          </cell>
          <cell r="S81">
            <v>23582.204000000002</v>
          </cell>
          <cell r="T81">
            <v>0</v>
          </cell>
          <cell r="U81">
            <v>18140.156923076924</v>
          </cell>
        </row>
        <row r="82">
          <cell r="F82">
            <v>-281076.83</v>
          </cell>
          <cell r="G82">
            <v>275283.61750000005</v>
          </cell>
          <cell r="H82">
            <v>-298503.17</v>
          </cell>
          <cell r="I82">
            <v>280711.6385714286</v>
          </cell>
          <cell r="J82">
            <v>-299994.59999999998</v>
          </cell>
          <cell r="K82">
            <v>286342.24100000004</v>
          </cell>
          <cell r="L82">
            <v>-314646.78999999998</v>
          </cell>
          <cell r="M82">
            <v>292017.67846153851</v>
          </cell>
          <cell r="N82">
            <v>-321891.34000000003</v>
          </cell>
          <cell r="O82">
            <v>317187.98</v>
          </cell>
          <cell r="P82">
            <v>-176627.27</v>
          </cell>
          <cell r="Q82">
            <v>298555.83</v>
          </cell>
          <cell r="R82">
            <v>0</v>
          </cell>
          <cell r="S82">
            <v>208989.08100000001</v>
          </cell>
          <cell r="T82">
            <v>0</v>
          </cell>
          <cell r="U82">
            <v>160760.83153846156</v>
          </cell>
        </row>
        <row r="84">
          <cell r="F84">
            <v>-151840.57</v>
          </cell>
          <cell r="G84">
            <v>156417.715</v>
          </cell>
          <cell r="H84">
            <v>-145720.29999999999</v>
          </cell>
          <cell r="I84">
            <v>152956.15571428573</v>
          </cell>
          <cell r="J84">
            <v>-173488.11</v>
          </cell>
          <cell r="K84">
            <v>154760.73800000001</v>
          </cell>
          <cell r="L84">
            <v>-176538.17</v>
          </cell>
          <cell r="M84">
            <v>160552.19</v>
          </cell>
          <cell r="N84">
            <v>-184459.34</v>
          </cell>
          <cell r="O84">
            <v>177003.22750000001</v>
          </cell>
          <cell r="P84">
            <v>-204309.36</v>
          </cell>
          <cell r="Q84">
            <v>185513.46142857141</v>
          </cell>
          <cell r="R84">
            <v>0</v>
          </cell>
          <cell r="S84">
            <v>129859.42300000001</v>
          </cell>
          <cell r="T84">
            <v>0</v>
          </cell>
          <cell r="U84">
            <v>99891.863846153836</v>
          </cell>
        </row>
        <row r="85">
          <cell r="F85">
            <v>-52733.91</v>
          </cell>
          <cell r="G85">
            <v>53276.892500000002</v>
          </cell>
          <cell r="H85">
            <v>-57212.25</v>
          </cell>
          <cell r="I85">
            <v>53799.471428571429</v>
          </cell>
          <cell r="J85">
            <v>-56836.87</v>
          </cell>
          <cell r="K85">
            <v>54471.581000000006</v>
          </cell>
          <cell r="L85">
            <v>-67379.520000000004</v>
          </cell>
          <cell r="M85">
            <v>58185.86692307693</v>
          </cell>
          <cell r="N85">
            <v>-76056.160000000003</v>
          </cell>
          <cell r="O85">
            <v>69078.960000000006</v>
          </cell>
          <cell r="P85">
            <v>-86505.24</v>
          </cell>
          <cell r="Q85">
            <v>74631.542857142849</v>
          </cell>
          <cell r="R85">
            <v>0</v>
          </cell>
          <cell r="S85">
            <v>52242.080000000002</v>
          </cell>
          <cell r="T85">
            <v>0</v>
          </cell>
          <cell r="U85">
            <v>40186.215384615381</v>
          </cell>
        </row>
        <row r="86">
          <cell r="F86">
            <v>-264.37</v>
          </cell>
          <cell r="G86">
            <v>290.95</v>
          </cell>
          <cell r="H86">
            <v>-641.65</v>
          </cell>
          <cell r="I86">
            <v>370.72428571428571</v>
          </cell>
          <cell r="J86">
            <v>-747.07</v>
          </cell>
          <cell r="K86">
            <v>499.84</v>
          </cell>
          <cell r="L86">
            <v>-2160.69</v>
          </cell>
          <cell r="M86">
            <v>789.48230769230759</v>
          </cell>
          <cell r="N86">
            <v>-632.52</v>
          </cell>
          <cell r="O86">
            <v>1243.605</v>
          </cell>
          <cell r="P86">
            <v>-806.56</v>
          </cell>
          <cell r="Q86">
            <v>1107.6771428571428</v>
          </cell>
          <cell r="R86">
            <v>0</v>
          </cell>
          <cell r="S86">
            <v>775.37400000000002</v>
          </cell>
          <cell r="T86">
            <v>0</v>
          </cell>
          <cell r="U86">
            <v>596.44153846153847</v>
          </cell>
        </row>
        <row r="87">
          <cell r="F87">
            <v>-98842.29</v>
          </cell>
          <cell r="G87">
            <v>102849.8725</v>
          </cell>
          <cell r="H87">
            <v>-87866.4</v>
          </cell>
          <cell r="I87">
            <v>98785.96</v>
          </cell>
          <cell r="J87">
            <v>-115904.17</v>
          </cell>
          <cell r="K87">
            <v>99789.31700000001</v>
          </cell>
          <cell r="L87">
            <v>-106997.96</v>
          </cell>
          <cell r="M87">
            <v>101576.84076923077</v>
          </cell>
          <cell r="N87">
            <v>-107770.66</v>
          </cell>
          <cell r="O87">
            <v>106680.66250000001</v>
          </cell>
          <cell r="P87">
            <v>-116997.56</v>
          </cell>
          <cell r="Q87">
            <v>109774.24142857142</v>
          </cell>
          <cell r="R87">
            <v>0</v>
          </cell>
          <cell r="S87">
            <v>76841.968999999997</v>
          </cell>
          <cell r="T87">
            <v>0</v>
          </cell>
          <cell r="U87">
            <v>59109.206923076919</v>
          </cell>
        </row>
        <row r="89">
          <cell r="F89">
            <v>-4542591.92</v>
          </cell>
          <cell r="G89">
            <v>4003840.7225000039</v>
          </cell>
          <cell r="H89">
            <v>-2534962.0699999998</v>
          </cell>
          <cell r="I89">
            <v>3913358.5557142822</v>
          </cell>
          <cell r="J89">
            <v>-2394936.539999994</v>
          </cell>
          <cell r="K89">
            <v>3453061.4320000038</v>
          </cell>
          <cell r="L89">
            <v>-1567314.5800000099</v>
          </cell>
          <cell r="M89">
            <v>3104075.1738461526</v>
          </cell>
          <cell r="N89">
            <v>-3634394.3</v>
          </cell>
          <cell r="O89">
            <v>3246269.5912892683</v>
          </cell>
          <cell r="P89">
            <v>-1079501.3999999999</v>
          </cell>
          <cell r="Q89">
            <v>2835994.9357142909</v>
          </cell>
          <cell r="R89">
            <v>-18219307</v>
          </cell>
          <cell r="S89">
            <v>10947673.298078591</v>
          </cell>
          <cell r="T89">
            <v>-18219307</v>
          </cell>
          <cell r="U89">
            <v>12628136.36428253</v>
          </cell>
        </row>
        <row r="90">
          <cell r="F90">
            <v>-4542591.92</v>
          </cell>
          <cell r="G90">
            <v>4003840.7225000039</v>
          </cell>
          <cell r="H90">
            <v>-2534962.0699999998</v>
          </cell>
          <cell r="I90">
            <v>3913358.5557142822</v>
          </cell>
          <cell r="J90">
            <v>-2394936.539999994</v>
          </cell>
          <cell r="K90">
            <v>3453061.4320000038</v>
          </cell>
          <cell r="L90">
            <v>-1567314.5800000099</v>
          </cell>
          <cell r="M90">
            <v>3104075.1738461526</v>
          </cell>
          <cell r="N90">
            <v>-3634394.3</v>
          </cell>
          <cell r="O90">
            <v>3246269.5912892683</v>
          </cell>
          <cell r="P90">
            <v>-1079501.3999999999</v>
          </cell>
          <cell r="Q90">
            <v>2835994.9357142909</v>
          </cell>
          <cell r="R90">
            <v>-18219307</v>
          </cell>
          <cell r="S90">
            <v>10947673.298078591</v>
          </cell>
          <cell r="T90">
            <v>-18219307</v>
          </cell>
          <cell r="U90">
            <v>12628136.36428253</v>
          </cell>
        </row>
        <row r="91">
          <cell r="F91">
            <v>-4542591.92</v>
          </cell>
          <cell r="G91">
            <v>4003840.7225000039</v>
          </cell>
          <cell r="H91">
            <v>-2534962.0699999998</v>
          </cell>
          <cell r="I91">
            <v>3913358.5557142822</v>
          </cell>
          <cell r="J91">
            <v>-2394936.539999994</v>
          </cell>
          <cell r="K91">
            <v>3453061.4320000038</v>
          </cell>
          <cell r="L91">
            <v>-1567314.5800000099</v>
          </cell>
          <cell r="M91">
            <v>3104075.1738461526</v>
          </cell>
          <cell r="N91">
            <v>-3634394.3</v>
          </cell>
          <cell r="O91">
            <v>3246269.5912892683</v>
          </cell>
          <cell r="P91">
            <v>-1079501.3999999999</v>
          </cell>
          <cell r="Q91">
            <v>2835994.9357142909</v>
          </cell>
          <cell r="R91">
            <v>-18219307</v>
          </cell>
          <cell r="S91">
            <v>10947673.298078591</v>
          </cell>
          <cell r="T91">
            <v>-18219307</v>
          </cell>
          <cell r="U91">
            <v>12628136.36428253</v>
          </cell>
        </row>
        <row r="93">
          <cell r="F93">
            <v>-19005523</v>
          </cell>
          <cell r="G93">
            <v>18307403.500000007</v>
          </cell>
          <cell r="H93">
            <v>-17739965.000000007</v>
          </cell>
          <cell r="I93">
            <v>18427026.142857134</v>
          </cell>
          <cell r="J93">
            <v>-17696101.999999993</v>
          </cell>
          <cell r="K93">
            <v>18200190.300000004</v>
          </cell>
          <cell r="L93">
            <v>-17197273.000000011</v>
          </cell>
          <cell r="M93">
            <v>18035057.307692308</v>
          </cell>
          <cell r="N93">
            <v>-19801082.999999996</v>
          </cell>
          <cell r="O93">
            <v>19091803.75</v>
          </cell>
          <cell r="P93">
            <v>-18219307</v>
          </cell>
          <cell r="Q93">
            <v>19121003.428571429</v>
          </cell>
          <cell r="R93">
            <v>-18219307</v>
          </cell>
          <cell r="S93">
            <v>18850494.5</v>
          </cell>
          <cell r="T93">
            <v>-18219307</v>
          </cell>
          <cell r="U93">
            <v>18704835.846153852</v>
          </cell>
        </row>
      </sheetData>
      <sheetData sheetId="6" refreshError="1"/>
      <sheetData sheetId="7" refreshError="1">
        <row r="2">
          <cell r="AE2">
            <v>18307403.5</v>
          </cell>
          <cell r="AF2">
            <v>18427026.142857142</v>
          </cell>
          <cell r="AG2">
            <v>18200190.300000001</v>
          </cell>
          <cell r="AH2">
            <v>18035057.307692308</v>
          </cell>
          <cell r="AI2" t="str">
            <v>Ocultar</v>
          </cell>
          <cell r="AJ2" t="str">
            <v>Ocultar</v>
          </cell>
          <cell r="AK2" t="str">
            <v>Ocultar</v>
          </cell>
          <cell r="AL2" t="str">
            <v>Ocultar</v>
          </cell>
          <cell r="AM2" t="str">
            <v>Ocultar</v>
          </cell>
          <cell r="AN2" t="str">
            <v>Ocultar</v>
          </cell>
          <cell r="AO2" t="str">
            <v>Ocultar</v>
          </cell>
          <cell r="AP2" t="str">
            <v>Ocultar</v>
          </cell>
          <cell r="AQ2" t="str">
            <v>Ocultar</v>
          </cell>
        </row>
        <row r="14">
          <cell r="AI14" t="str">
            <v>10000 - GRUPO SANTANDER CENTRAL HISPANO</v>
          </cell>
          <cell r="AJ14" t="str">
            <v>17000 - PARTICIPACIONES / GESTION FINANCIERA</v>
          </cell>
          <cell r="AK14" t="str">
            <v>Ocultar</v>
          </cell>
          <cell r="AL14" t="str">
            <v>Ocultar</v>
          </cell>
          <cell r="AM14" t="str">
            <v>Ocultar</v>
          </cell>
          <cell r="AN14" t="str">
            <v>Ocultar</v>
          </cell>
          <cell r="AO14" t="str">
            <v>Ocultar</v>
          </cell>
          <cell r="AP14" t="str">
            <v>Ocultar</v>
          </cell>
          <cell r="AQ14" t="str">
            <v>Ocultar</v>
          </cell>
        </row>
        <row r="15">
          <cell r="AI15" t="str">
            <v>10000 - GRUPO SANTANDER CENTRAL HISPANO</v>
          </cell>
          <cell r="AJ15" t="str">
            <v>17000 - PARTICIPACIONES / GESTION FINANCIERA</v>
          </cell>
          <cell r="AK15" t="str">
            <v>Ocultar</v>
          </cell>
          <cell r="AL15" t="str">
            <v>Ocultar</v>
          </cell>
          <cell r="AM15" t="str">
            <v>Ocultar</v>
          </cell>
          <cell r="AN15" t="str">
            <v>Ocultar</v>
          </cell>
          <cell r="AO15" t="str">
            <v>Ocultar</v>
          </cell>
          <cell r="AP15" t="str">
            <v>Ocultar</v>
          </cell>
          <cell r="AQ15" t="str">
            <v>Ocultar</v>
          </cell>
        </row>
        <row r="16">
          <cell r="AI16" t="str">
            <v>10000 - GRUPO SANTANDER CENTRAL HISPANO</v>
          </cell>
          <cell r="AJ16" t="str">
            <v>17000 - PARTICIPACIONES / GESTION FINANCIERA</v>
          </cell>
          <cell r="AK16" t="str">
            <v>Ocultar</v>
          </cell>
          <cell r="AL16" t="str">
            <v>Ocultar</v>
          </cell>
          <cell r="AM16" t="str">
            <v>Ocultar</v>
          </cell>
          <cell r="AN16" t="str">
            <v>Ocultar</v>
          </cell>
          <cell r="AO16" t="str">
            <v>Ocultar</v>
          </cell>
          <cell r="AP16" t="str">
            <v>Ocultar</v>
          </cell>
          <cell r="AQ16" t="str">
            <v>Ocultar</v>
          </cell>
        </row>
        <row r="17">
          <cell r="AI17" t="str">
            <v>10000 - GRUPO SANTANDER CENTRAL HISPANO</v>
          </cell>
          <cell r="AJ17" t="str">
            <v>17000 - PARTICIPACIONES / GESTION FINANCIERA</v>
          </cell>
          <cell r="AK17" t="str">
            <v>Ocultar</v>
          </cell>
          <cell r="AL17" t="str">
            <v>Ocultar</v>
          </cell>
          <cell r="AM17" t="str">
            <v>Ocultar</v>
          </cell>
          <cell r="AN17" t="str">
            <v>Ocultar</v>
          </cell>
          <cell r="AO17" t="str">
            <v>Ocultar</v>
          </cell>
          <cell r="AP17" t="str">
            <v>Ocultar</v>
          </cell>
          <cell r="AQ17" t="str">
            <v>Ocultar</v>
          </cell>
        </row>
        <row r="18">
          <cell r="AI18" t="str">
            <v>Ocultar</v>
          </cell>
          <cell r="AJ18" t="str">
            <v>Ocultar</v>
          </cell>
          <cell r="AK18" t="str">
            <v>Ocultar</v>
          </cell>
          <cell r="AL18" t="str">
            <v>Ocultar</v>
          </cell>
          <cell r="AM18" t="str">
            <v>Ocultar</v>
          </cell>
          <cell r="AN18" t="str">
            <v>Ocultar</v>
          </cell>
          <cell r="AO18" t="str">
            <v>Ocultar</v>
          </cell>
          <cell r="AP18" t="str">
            <v>Ocultar</v>
          </cell>
          <cell r="AQ18" t="str">
            <v>Ocultar</v>
          </cell>
        </row>
        <row r="19">
          <cell r="AI19" t="str">
            <v>10000 - GRUPO SANTANDER CENTRAL HISPANO</v>
          </cell>
          <cell r="AJ19" t="str">
            <v>16000 - GESTION DE ACTIVOS Y BANCA PRIVADA</v>
          </cell>
          <cell r="AK19" t="str">
            <v>16001 - GESTION DE ACTIVOS</v>
          </cell>
          <cell r="AL19" t="str">
            <v>16003 - GESTORAS - AMERICA</v>
          </cell>
          <cell r="AM19" t="str">
            <v>16010 - GESTION DE ACTIVOS - CHILE</v>
          </cell>
          <cell r="AN19" t="str">
            <v>Ocultar</v>
          </cell>
          <cell r="AO19" t="str">
            <v>Ocultar</v>
          </cell>
          <cell r="AP19" t="str">
            <v>22010 - LATINOAMERICA PROFORMA - CHILE</v>
          </cell>
          <cell r="AQ19" t="str">
            <v>22000 - LATINOAMERICA - PROFORMA</v>
          </cell>
        </row>
        <row r="20">
          <cell r="AI20" t="str">
            <v>10000 - GRUPO SANTANDER CENTRAL HISPANO</v>
          </cell>
          <cell r="AJ20" t="str">
            <v>16000 - GESTION DE ACTIVOS Y BANCA PRIVADA</v>
          </cell>
          <cell r="AK20" t="str">
            <v>16001 - GESTION DE ACTIVOS</v>
          </cell>
          <cell r="AL20" t="str">
            <v>16003 - GESTORAS - AMERICA</v>
          </cell>
          <cell r="AM20" t="str">
            <v>16020 - GESTION DE ACTIVOS - URUGUAY</v>
          </cell>
          <cell r="AN20" t="str">
            <v>Ocultar</v>
          </cell>
          <cell r="AO20" t="str">
            <v>Ocultar</v>
          </cell>
          <cell r="AP20" t="str">
            <v>22020 - LATINOAMERICA PROFORMA - URUGUAY</v>
          </cell>
          <cell r="AQ20" t="str">
            <v>22000 - LATINOAMERICA - PROFORMA</v>
          </cell>
        </row>
        <row r="21">
          <cell r="AI21" t="str">
            <v>10000 - GRUPO SANTANDER CENTRAL HISPANO</v>
          </cell>
          <cell r="AJ21" t="str">
            <v>16000 - GESTION DE ACTIVOS Y BANCA PRIVADA</v>
          </cell>
          <cell r="AK21" t="str">
            <v>16001 - GESTION DE ACTIVOS</v>
          </cell>
          <cell r="AL21" t="str">
            <v>16003 - GESTORAS - AMERICA</v>
          </cell>
          <cell r="AM21" t="str">
            <v>16030 - GESTION DE ACTIVOS - PUERTO RICO</v>
          </cell>
          <cell r="AN21" t="str">
            <v>Ocultar</v>
          </cell>
          <cell r="AO21" t="str">
            <v>Ocultar</v>
          </cell>
          <cell r="AP21" t="str">
            <v>22030 - LATINOAMERICA PROFORMA - PUERTO RICO</v>
          </cell>
          <cell r="AQ21" t="str">
            <v>22000 - LATINOAMERICA - PROFORMA</v>
          </cell>
        </row>
        <row r="22">
          <cell r="AI22" t="str">
            <v>10000 - GRUPO SANTANDER CENTRAL HISPANO</v>
          </cell>
          <cell r="AJ22" t="str">
            <v>16000 - GESTION DE ACTIVOS Y BANCA PRIVADA</v>
          </cell>
          <cell r="AK22" t="str">
            <v>16001 - GESTION DE ACTIVOS</v>
          </cell>
          <cell r="AL22" t="str">
            <v>16003 - GESTORAS - AMERICA</v>
          </cell>
          <cell r="AM22" t="str">
            <v>16080 - GESTION DE ACTIVOS - PERU</v>
          </cell>
          <cell r="AN22" t="str">
            <v>Ocultar</v>
          </cell>
          <cell r="AO22" t="str">
            <v>Ocultar</v>
          </cell>
          <cell r="AP22" t="str">
            <v>22080 - LATINOAMERICA PROFORMA - PERU</v>
          </cell>
          <cell r="AQ22" t="str">
            <v>22000 - LATINOAMERICA - PROFORMA</v>
          </cell>
        </row>
        <row r="23">
          <cell r="AI23" t="str">
            <v>10000 - GRUPO SANTANDER CENTRAL HISPANO</v>
          </cell>
          <cell r="AJ23" t="str">
            <v>16000 - GESTION DE ACTIVOS Y BANCA PRIVADA</v>
          </cell>
          <cell r="AK23" t="str">
            <v>16001 - GESTION DE ACTIVOS</v>
          </cell>
          <cell r="AL23" t="str">
            <v>16003 - GESTORAS - AMERICA</v>
          </cell>
          <cell r="AM23" t="str">
            <v>16110 - GESTION ACTIVOS - VENEZUELA</v>
          </cell>
          <cell r="AN23" t="str">
            <v>Ocultar</v>
          </cell>
          <cell r="AO23" t="str">
            <v>Ocultar</v>
          </cell>
          <cell r="AP23" t="str">
            <v>22110 - LATINOAMERICA PROFORMA - VENEZUELA</v>
          </cell>
          <cell r="AQ23" t="str">
            <v>22000 - LATINOAMERICA - PROFORMA</v>
          </cell>
        </row>
        <row r="24">
          <cell r="AI24" t="str">
            <v>10000 - GRUPO SANTANDER CENTRAL HISPANO</v>
          </cell>
          <cell r="AJ24" t="str">
            <v>16000 - GESTION DE ACTIVOS Y BANCA PRIVADA</v>
          </cell>
          <cell r="AK24" t="str">
            <v>16001 - GESTION DE ACTIVOS</v>
          </cell>
          <cell r="AL24" t="str">
            <v>16003 - GESTORAS - AMERICA</v>
          </cell>
          <cell r="AM24" t="str">
            <v>16130 - GESTION DE ACTIVOS - MEJICO</v>
          </cell>
          <cell r="AN24" t="str">
            <v>Ocultar</v>
          </cell>
          <cell r="AO24" t="str">
            <v>Ocultar</v>
          </cell>
          <cell r="AP24" t="str">
            <v>22130 - LATINOAMERICA PROFORMA - MEJICO</v>
          </cell>
          <cell r="AQ24" t="str">
            <v>22000 - LATINOAMERICA - PROFORMA</v>
          </cell>
        </row>
        <row r="25">
          <cell r="AI25" t="str">
            <v>10000 - GRUPO SANTANDER CENTRAL HISPANO</v>
          </cell>
          <cell r="AJ25" t="str">
            <v>16000 - GESTION DE ACTIVOS Y BANCA PRIVADA</v>
          </cell>
          <cell r="AK25" t="str">
            <v>16001 - GESTION DE ACTIVOS</v>
          </cell>
          <cell r="AL25" t="str">
            <v>16003 - GESTORAS - AMERICA</v>
          </cell>
          <cell r="AM25" t="str">
            <v>16140 - GESTION DE ACTIVOS - COLOMBIA</v>
          </cell>
          <cell r="AN25" t="str">
            <v>Ocultar</v>
          </cell>
          <cell r="AO25" t="str">
            <v>Ocultar</v>
          </cell>
          <cell r="AP25" t="str">
            <v>22140 - LATINOAMERICA PROFORMA - COLOMBIA</v>
          </cell>
          <cell r="AQ25" t="str">
            <v>22000 - LATINOAMERICA - PROFORMA</v>
          </cell>
        </row>
        <row r="26">
          <cell r="AI26" t="str">
            <v>10000 - GRUPO SANTANDER CENTRAL HISPANO</v>
          </cell>
          <cell r="AJ26" t="str">
            <v>16000 - GESTION DE ACTIVOS Y BANCA PRIVADA</v>
          </cell>
          <cell r="AK26" t="str">
            <v>16001 - GESTION DE ACTIVOS</v>
          </cell>
          <cell r="AL26" t="str">
            <v>16003 - GESTORAS - AMERICA</v>
          </cell>
          <cell r="AM26" t="str">
            <v>16150 - GESTION DE ACTIVOS - ARGENTINA</v>
          </cell>
          <cell r="AN26" t="str">
            <v>Ocultar</v>
          </cell>
          <cell r="AO26" t="str">
            <v>Ocultar</v>
          </cell>
          <cell r="AP26" t="str">
            <v>22150 - LATINOAMERICA PROFORMA - ARGENTINA</v>
          </cell>
          <cell r="AQ26" t="str">
            <v>22000 - LATINOAMERICA - PROFORMA</v>
          </cell>
        </row>
        <row r="27">
          <cell r="AI27" t="str">
            <v>10000 - GRUPO SANTANDER CENTRAL HISPANO</v>
          </cell>
          <cell r="AJ27" t="str">
            <v>16000 - GESTION DE ACTIVOS Y BANCA PRIVADA</v>
          </cell>
          <cell r="AK27" t="str">
            <v>16001 - GESTION DE ACTIVOS</v>
          </cell>
          <cell r="AL27" t="str">
            <v>16003 - GESTORAS - AMERICA</v>
          </cell>
          <cell r="AM27" t="str">
            <v>16160 - GESTION DE ACTIVOS - BRASIL</v>
          </cell>
          <cell r="AN27" t="str">
            <v>Ocultar</v>
          </cell>
          <cell r="AO27" t="str">
            <v>Ocultar</v>
          </cell>
          <cell r="AP27" t="str">
            <v>22160 - LATINOAMERICA PROFORMA - BRASIL</v>
          </cell>
          <cell r="AQ27" t="str">
            <v>22000 - LATINOAMERICA - PROFORMA</v>
          </cell>
        </row>
        <row r="28">
          <cell r="AI28" t="str">
            <v>10000 - GRUPO SANTANDER CENTRAL HISPANO</v>
          </cell>
          <cell r="AJ28" t="str">
            <v>16000 - GESTION DE ACTIVOS Y BANCA PRIVADA</v>
          </cell>
          <cell r="AK28" t="str">
            <v>16001 - GESTION DE ACTIVOS</v>
          </cell>
          <cell r="AL28" t="str">
            <v>16003 - GESTORAS - AMERICA</v>
          </cell>
          <cell r="AM28" t="str">
            <v>16900 - RESTO GESTION ACTIVOS AMERICA</v>
          </cell>
          <cell r="AN28" t="str">
            <v>Ocultar</v>
          </cell>
          <cell r="AO28" t="str">
            <v>Ocultar</v>
          </cell>
          <cell r="AP28" t="str">
            <v>22200 - LATINOAMERICA PROFORMA - RESTO</v>
          </cell>
          <cell r="AQ28" t="str">
            <v>22000 - LATINOAMERICA - PROFORMA</v>
          </cell>
        </row>
        <row r="29">
          <cell r="AI29" t="str">
            <v>10000 - GRUPO SANTANDER CENTRAL HISPANO</v>
          </cell>
          <cell r="AJ29" t="str">
            <v>16000 - GESTION DE ACTIVOS Y BANCA PRIVADA</v>
          </cell>
          <cell r="AK29" t="str">
            <v>16002 - BANCA PRIVADA</v>
          </cell>
          <cell r="AL29" t="str">
            <v>16700 - B.P.I. INTERNACIONAL</v>
          </cell>
          <cell r="AM29" t="str">
            <v>29000 - BPI - AMERICA</v>
          </cell>
          <cell r="AN29" t="str">
            <v>29350 - BPI - BOLIVIA</v>
          </cell>
          <cell r="AO29" t="str">
            <v>Ocultar</v>
          </cell>
          <cell r="AP29" t="str">
            <v>22350 - LATINOAMERICA PROFORMA - BOLIVIA</v>
          </cell>
          <cell r="AQ29" t="str">
            <v>22000 - LATINOAMERICA - PROFORMA</v>
          </cell>
        </row>
        <row r="30">
          <cell r="AI30" t="str">
            <v>10000 - GRUPO SANTANDER CENTRAL HISPANO</v>
          </cell>
          <cell r="AJ30" t="str">
            <v>16000 - GESTION DE ACTIVOS Y BANCA PRIVADA</v>
          </cell>
          <cell r="AK30" t="str">
            <v>16002 - BANCA PRIVADA</v>
          </cell>
          <cell r="AL30" t="str">
            <v>16700 - B.P.I. INTERNACIONAL</v>
          </cell>
          <cell r="AM30" t="str">
            <v>29000 - BPI - AMERICA</v>
          </cell>
          <cell r="AN30" t="str">
            <v>29360 - RESTO LATINOAMERICA (PAN)</v>
          </cell>
          <cell r="AO30" t="str">
            <v>Ocultar</v>
          </cell>
          <cell r="AP30" t="str">
            <v>22200 - LATINOAMERICA PROFORMA - RESTO</v>
          </cell>
          <cell r="AQ30" t="str">
            <v>22000 - LATINOAMERICA - PROFORMA</v>
          </cell>
        </row>
        <row r="31">
          <cell r="AI31" t="str">
            <v>10000 - GRUPO SANTANDER CENTRAL HISPANO</v>
          </cell>
          <cell r="AJ31" t="str">
            <v>16000 - GESTION DE ACTIVOS Y BANCA PRIVADA</v>
          </cell>
          <cell r="AK31" t="str">
            <v>16002 - BANCA PRIVADA</v>
          </cell>
          <cell r="AL31" t="str">
            <v>16700 - B.P.I. INTERNACIONAL</v>
          </cell>
          <cell r="AM31" t="str">
            <v>29000 - BPI - AMERICA</v>
          </cell>
          <cell r="AN31" t="str">
            <v>29420 - BPI - PARAGUAY</v>
          </cell>
          <cell r="AO31" t="str">
            <v>Ocultar</v>
          </cell>
          <cell r="AP31" t="str">
            <v>22420 - LATINOAMERICA PROFORMA - PARAGUAY</v>
          </cell>
          <cell r="AQ31" t="str">
            <v>22000 - LATINOAMERICA - PROFORMA</v>
          </cell>
        </row>
        <row r="32">
          <cell r="AI32" t="str">
            <v>Ocultar</v>
          </cell>
          <cell r="AJ32" t="str">
            <v>Ocultar</v>
          </cell>
          <cell r="AK32" t="str">
            <v>Ocultar</v>
          </cell>
          <cell r="AL32" t="str">
            <v>Ocultar</v>
          </cell>
          <cell r="AM32" t="str">
            <v>Ocultar</v>
          </cell>
          <cell r="AN32" t="str">
            <v>Ocultar</v>
          </cell>
          <cell r="AO32" t="str">
            <v>Ocultar</v>
          </cell>
          <cell r="AP32" t="str">
            <v>Ocultar</v>
          </cell>
          <cell r="AQ32" t="str">
            <v>Ocultar</v>
          </cell>
        </row>
        <row r="33">
          <cell r="AI33" t="str">
            <v>Ocultar</v>
          </cell>
          <cell r="AJ33" t="str">
            <v>Ocultar</v>
          </cell>
          <cell r="AK33" t="str">
            <v>Ocultar</v>
          </cell>
          <cell r="AL33" t="str">
            <v>Ocultar</v>
          </cell>
          <cell r="AM33" t="str">
            <v>Ocultar</v>
          </cell>
          <cell r="AN33" t="str">
            <v>Ocultar</v>
          </cell>
          <cell r="AO33" t="str">
            <v>Ocultar</v>
          </cell>
          <cell r="AP33" t="str">
            <v>Ocultar</v>
          </cell>
          <cell r="AQ33" t="str">
            <v>Ocultar</v>
          </cell>
        </row>
        <row r="34">
          <cell r="AI34" t="str">
            <v>10000 - GRUPO SANTANDER CENTRAL HISPANO</v>
          </cell>
          <cell r="AJ34" t="str">
            <v>16000 - GESTION DE ACTIVOS Y BANCA PRIVADA</v>
          </cell>
          <cell r="AK34" t="str">
            <v>16001 - GESTION DE ACTIVOS</v>
          </cell>
          <cell r="AL34" t="str">
            <v>16003 - GESTORAS - AMERICA</v>
          </cell>
          <cell r="AM34" t="str">
            <v>16900 - RESTO GESTION ACTIVOS AMERICA</v>
          </cell>
          <cell r="AN34" t="str">
            <v>Ocultar</v>
          </cell>
          <cell r="AO34" t="str">
            <v>Ocultar</v>
          </cell>
          <cell r="AP34" t="str">
            <v>22200 - LATINOAMERICA PROFORMA - RESTO</v>
          </cell>
          <cell r="AQ34" t="str">
            <v>22000 - LATINOAMERICA - PROFORMA</v>
          </cell>
        </row>
        <row r="35">
          <cell r="AI35" t="str">
            <v>Ocultar</v>
          </cell>
          <cell r="AJ35" t="str">
            <v>Ocultar</v>
          </cell>
          <cell r="AK35" t="str">
            <v>Ocultar</v>
          </cell>
          <cell r="AL35" t="str">
            <v>Ocultar</v>
          </cell>
          <cell r="AM35" t="str">
            <v>Ocultar</v>
          </cell>
          <cell r="AN35" t="str">
            <v>Ocultar</v>
          </cell>
          <cell r="AO35" t="str">
            <v>Ocultar</v>
          </cell>
          <cell r="AP35" t="str">
            <v>Ocultar</v>
          </cell>
          <cell r="AQ35" t="str">
            <v>Ocultar</v>
          </cell>
        </row>
        <row r="36">
          <cell r="AI36" t="str">
            <v>Ocultar</v>
          </cell>
          <cell r="AJ36" t="str">
            <v>Ocultar</v>
          </cell>
          <cell r="AK36" t="str">
            <v>Ocultar</v>
          </cell>
          <cell r="AL36" t="str">
            <v>Ocultar</v>
          </cell>
          <cell r="AM36" t="str">
            <v>Ocultar</v>
          </cell>
          <cell r="AN36" t="str">
            <v>Ocultar</v>
          </cell>
          <cell r="AO36" t="str">
            <v>Ocultar</v>
          </cell>
          <cell r="AP36" t="str">
            <v>Ocultar</v>
          </cell>
          <cell r="AQ36" t="str">
            <v>Ocultar</v>
          </cell>
        </row>
        <row r="37">
          <cell r="AI37" t="str">
            <v>Ocultar</v>
          </cell>
          <cell r="AJ37" t="str">
            <v>Ocultar</v>
          </cell>
          <cell r="AK37" t="str">
            <v>Ocultar</v>
          </cell>
          <cell r="AL37" t="str">
            <v>Ocultar</v>
          </cell>
          <cell r="AM37" t="str">
            <v>Ocultar</v>
          </cell>
          <cell r="AN37" t="str">
            <v>Ocultar</v>
          </cell>
          <cell r="AO37" t="str">
            <v>Ocultar</v>
          </cell>
          <cell r="AP37" t="str">
            <v>Ocultar</v>
          </cell>
          <cell r="AQ37" t="str">
            <v>Ocultar</v>
          </cell>
        </row>
        <row r="38">
          <cell r="AI38" t="str">
            <v>10000 - GRUPO SANTANDER CENTRAL HISPANO</v>
          </cell>
          <cell r="AJ38" t="str">
            <v>16000 - GESTION DE ACTIVOS Y BANCA PRIVADA</v>
          </cell>
          <cell r="AK38" t="str">
            <v>16001 - GESTION DE ACTIVOS</v>
          </cell>
          <cell r="AL38" t="str">
            <v>16003 - GESTORAS - AMERICA</v>
          </cell>
          <cell r="AM38" t="str">
            <v>16010 - GESTION DE ACTIVOS - CHILE</v>
          </cell>
          <cell r="AN38" t="str">
            <v>Ocultar</v>
          </cell>
          <cell r="AO38" t="str">
            <v>Ocultar</v>
          </cell>
          <cell r="AP38" t="str">
            <v>22010 - LATINOAMERICA PROFORMA - CHILE</v>
          </cell>
          <cell r="AQ38" t="str">
            <v>22000 - LATINOAMERICA - PROFORMA</v>
          </cell>
        </row>
        <row r="39">
          <cell r="AI39" t="str">
            <v>10000 - GRUPO SANTANDER CENTRAL HISPANO</v>
          </cell>
          <cell r="AJ39" t="str">
            <v>16000 - GESTION DE ACTIVOS Y BANCA PRIVADA</v>
          </cell>
          <cell r="AK39" t="str">
            <v>16001 - GESTION DE ACTIVOS</v>
          </cell>
          <cell r="AL39" t="str">
            <v>16003 - GESTORAS - AMERICA</v>
          </cell>
          <cell r="AM39" t="str">
            <v>16020 - GESTION DE ACTIVOS - URUGUAY</v>
          </cell>
          <cell r="AN39" t="str">
            <v>Ocultar</v>
          </cell>
          <cell r="AO39" t="str">
            <v>Ocultar</v>
          </cell>
          <cell r="AP39" t="str">
            <v>22020 - LATINOAMERICA PROFORMA - URUGUAY</v>
          </cell>
          <cell r="AQ39" t="str">
            <v>22000 - LATINOAMERICA - PROFORMA</v>
          </cell>
        </row>
        <row r="40">
          <cell r="AI40" t="str">
            <v>10000 - GRUPO SANTANDER CENTRAL HISPANO</v>
          </cell>
          <cell r="AJ40" t="str">
            <v>16000 - GESTION DE ACTIVOS Y BANCA PRIVADA</v>
          </cell>
          <cell r="AK40" t="str">
            <v>16001 - GESTION DE ACTIVOS</v>
          </cell>
          <cell r="AL40" t="str">
            <v>16003 - GESTORAS - AMERICA</v>
          </cell>
          <cell r="AM40" t="str">
            <v>16030 - GESTION DE ACTIVOS - PUERTO RICO</v>
          </cell>
          <cell r="AN40" t="str">
            <v>Ocultar</v>
          </cell>
          <cell r="AO40" t="str">
            <v>Ocultar</v>
          </cell>
          <cell r="AP40" t="str">
            <v>22030 - LATINOAMERICA PROFORMA - PUERTO RICO</v>
          </cell>
          <cell r="AQ40" t="str">
            <v>22000 - LATINOAMERICA - PROFORMA</v>
          </cell>
        </row>
        <row r="41">
          <cell r="AI41" t="str">
            <v>10000 - GRUPO SANTANDER CENTRAL HISPANO</v>
          </cell>
          <cell r="AJ41" t="str">
            <v>16000 - GESTION DE ACTIVOS Y BANCA PRIVADA</v>
          </cell>
          <cell r="AK41" t="str">
            <v>16001 - GESTION DE ACTIVOS</v>
          </cell>
          <cell r="AL41" t="str">
            <v>16003 - GESTORAS - AMERICA</v>
          </cell>
          <cell r="AM41" t="str">
            <v>16080 - GESTION DE ACTIVOS - PERU</v>
          </cell>
          <cell r="AN41" t="str">
            <v>Ocultar</v>
          </cell>
          <cell r="AO41" t="str">
            <v>Ocultar</v>
          </cell>
          <cell r="AP41" t="str">
            <v>22080 - LATINOAMERICA PROFORMA - PERU</v>
          </cell>
          <cell r="AQ41" t="str">
            <v>22000 - LATINOAMERICA - PROFORMA</v>
          </cell>
        </row>
        <row r="42">
          <cell r="AI42" t="str">
            <v>10000 - GRUPO SANTANDER CENTRAL HISPANO</v>
          </cell>
          <cell r="AJ42" t="str">
            <v>16000 - GESTION DE ACTIVOS Y BANCA PRIVADA</v>
          </cell>
          <cell r="AK42" t="str">
            <v>16001 - GESTION DE ACTIVOS</v>
          </cell>
          <cell r="AL42" t="str">
            <v>16003 - GESTORAS - AMERICA</v>
          </cell>
          <cell r="AM42" t="str">
            <v>16110 - GESTION ACTIVOS - VENEZUELA</v>
          </cell>
          <cell r="AN42" t="str">
            <v>Ocultar</v>
          </cell>
          <cell r="AO42" t="str">
            <v>Ocultar</v>
          </cell>
          <cell r="AP42" t="str">
            <v>22110 - LATINOAMERICA PROFORMA - VENEZUELA</v>
          </cell>
          <cell r="AQ42" t="str">
            <v>22000 - LATINOAMERICA - PROFORMA</v>
          </cell>
        </row>
        <row r="43">
          <cell r="AI43" t="str">
            <v>10000 - GRUPO SANTANDER CENTRAL HISPANO</v>
          </cell>
          <cell r="AJ43" t="str">
            <v>16000 - GESTION DE ACTIVOS Y BANCA PRIVADA</v>
          </cell>
          <cell r="AK43" t="str">
            <v>16001 - GESTION DE ACTIVOS</v>
          </cell>
          <cell r="AL43" t="str">
            <v>16003 - GESTORAS - AMERICA</v>
          </cell>
          <cell r="AM43" t="str">
            <v>16130 - GESTION DE ACTIVOS - MEJICO</v>
          </cell>
          <cell r="AN43" t="str">
            <v>Ocultar</v>
          </cell>
          <cell r="AO43" t="str">
            <v>Ocultar</v>
          </cell>
          <cell r="AP43" t="str">
            <v>22130 - LATINOAMERICA PROFORMA - MEJICO</v>
          </cell>
          <cell r="AQ43" t="str">
            <v>22000 - LATINOAMERICA - PROFORMA</v>
          </cell>
        </row>
        <row r="44">
          <cell r="AI44" t="str">
            <v>10000 - GRUPO SANTANDER CENTRAL HISPANO</v>
          </cell>
          <cell r="AJ44" t="str">
            <v>16000 - GESTION DE ACTIVOS Y BANCA PRIVADA</v>
          </cell>
          <cell r="AK44" t="str">
            <v>16001 - GESTION DE ACTIVOS</v>
          </cell>
          <cell r="AL44" t="str">
            <v>16003 - GESTORAS - AMERICA</v>
          </cell>
          <cell r="AM44" t="str">
            <v>16140 - GESTION DE ACTIVOS - COLOMBIA</v>
          </cell>
          <cell r="AN44" t="str">
            <v>Ocultar</v>
          </cell>
          <cell r="AO44" t="str">
            <v>Ocultar</v>
          </cell>
          <cell r="AP44" t="str">
            <v>22140 - LATINOAMERICA PROFORMA - COLOMBIA</v>
          </cell>
          <cell r="AQ44" t="str">
            <v>22000 - LATINOAMERICA - PROFORMA</v>
          </cell>
        </row>
        <row r="45">
          <cell r="AI45" t="str">
            <v>10000 - GRUPO SANTANDER CENTRAL HISPANO</v>
          </cell>
          <cell r="AJ45" t="str">
            <v>16000 - GESTION DE ACTIVOS Y BANCA PRIVADA</v>
          </cell>
          <cell r="AK45" t="str">
            <v>16001 - GESTION DE ACTIVOS</v>
          </cell>
          <cell r="AL45" t="str">
            <v>16003 - GESTORAS - AMERICA</v>
          </cell>
          <cell r="AM45" t="str">
            <v>16150 - GESTION DE ACTIVOS - ARGENTINA</v>
          </cell>
          <cell r="AN45" t="str">
            <v>Ocultar</v>
          </cell>
          <cell r="AO45" t="str">
            <v>Ocultar</v>
          </cell>
          <cell r="AP45" t="str">
            <v>22150 - LATINOAMERICA PROFORMA - ARGENTINA</v>
          </cell>
          <cell r="AQ45" t="str">
            <v>22000 - LATINOAMERICA - PROFORMA</v>
          </cell>
        </row>
        <row r="46">
          <cell r="AI46" t="str">
            <v>10000 - GRUPO SANTANDER CENTRAL HISPANO</v>
          </cell>
          <cell r="AJ46" t="str">
            <v>16000 - GESTION DE ACTIVOS Y BANCA PRIVADA</v>
          </cell>
          <cell r="AK46" t="str">
            <v>16001 - GESTION DE ACTIVOS</v>
          </cell>
          <cell r="AL46" t="str">
            <v>16003 - GESTORAS - AMERICA</v>
          </cell>
          <cell r="AM46" t="str">
            <v>16160 - GESTION DE ACTIVOS - BRASIL</v>
          </cell>
          <cell r="AN46" t="str">
            <v>Ocultar</v>
          </cell>
          <cell r="AO46" t="str">
            <v>Ocultar</v>
          </cell>
          <cell r="AP46" t="str">
            <v>22160 - LATINOAMERICA PROFORMA - BRASIL</v>
          </cell>
          <cell r="AQ46" t="str">
            <v>22000 - LATINOAMERICA - PROFORMA</v>
          </cell>
        </row>
        <row r="47">
          <cell r="AI47" t="str">
            <v>10000 - GRUPO SANTANDER CENTRAL HISPANO</v>
          </cell>
          <cell r="AJ47" t="str">
            <v>16000 - GESTION DE ACTIVOS Y BANCA PRIVADA</v>
          </cell>
          <cell r="AK47" t="str">
            <v>16001 - GESTION DE ACTIVOS</v>
          </cell>
          <cell r="AL47" t="str">
            <v>16003 - GESTORAS - AMERICA</v>
          </cell>
          <cell r="AM47" t="str">
            <v>16900 - RESTO GESTION ACTIVOS AMERICA</v>
          </cell>
          <cell r="AN47" t="str">
            <v>Ocultar</v>
          </cell>
          <cell r="AO47" t="str">
            <v>Ocultar</v>
          </cell>
          <cell r="AP47" t="str">
            <v>22200 - LATINOAMERICA PROFORMA - RESTO</v>
          </cell>
          <cell r="AQ47" t="str">
            <v>22000 - LATINOAMERICA - PROFORMA</v>
          </cell>
        </row>
        <row r="48">
          <cell r="AI48" t="str">
            <v>10000 - GRUPO SANTANDER CENTRAL HISPANO</v>
          </cell>
          <cell r="AJ48" t="str">
            <v>16000 - GESTION DE ACTIVOS Y BANCA PRIVADA</v>
          </cell>
          <cell r="AK48" t="str">
            <v>16002 - BANCA PRIVADA</v>
          </cell>
          <cell r="AL48" t="str">
            <v>16700 - B.P.I. INTERNACIONAL</v>
          </cell>
          <cell r="AM48" t="str">
            <v>29000 - BPI - AMERICA</v>
          </cell>
          <cell r="AN48" t="str">
            <v>29350 - BPI - BOLIVIA</v>
          </cell>
          <cell r="AO48" t="str">
            <v>Ocultar</v>
          </cell>
          <cell r="AP48" t="str">
            <v>22350 - LATINOAMERICA PROFORMA - BOLIVIA</v>
          </cell>
          <cell r="AQ48" t="str">
            <v>22000 - LATINOAMERICA - PROFORMA</v>
          </cell>
        </row>
        <row r="49">
          <cell r="AI49" t="str">
            <v>10000 - GRUPO SANTANDER CENTRAL HISPANO</v>
          </cell>
          <cell r="AJ49" t="str">
            <v>16000 - GESTION DE ACTIVOS Y BANCA PRIVADA</v>
          </cell>
          <cell r="AK49" t="str">
            <v>16002 - BANCA PRIVADA</v>
          </cell>
          <cell r="AL49" t="str">
            <v>16700 - B.P.I. INTERNACIONAL</v>
          </cell>
          <cell r="AM49" t="str">
            <v>29000 - BPI - AMERICA</v>
          </cell>
          <cell r="AN49" t="str">
            <v>29360 - RESTO LATINOAMERICA (PAN)</v>
          </cell>
          <cell r="AO49" t="str">
            <v>Ocultar</v>
          </cell>
          <cell r="AP49" t="str">
            <v>22200 - LATINOAMERICA PROFORMA - RESTO</v>
          </cell>
          <cell r="AQ49" t="str">
            <v>22000 - LATINOAMERICA - PROFORMA</v>
          </cell>
        </row>
        <row r="50">
          <cell r="AI50" t="str">
            <v>10000 - GRUPO SANTANDER CENTRAL HISPANO</v>
          </cell>
          <cell r="AJ50" t="str">
            <v>16000 - GESTION DE ACTIVOS Y BANCA PRIVADA</v>
          </cell>
          <cell r="AK50" t="str">
            <v>16002 - BANCA PRIVADA</v>
          </cell>
          <cell r="AL50" t="str">
            <v>16700 - B.P.I. INTERNACIONAL</v>
          </cell>
          <cell r="AM50" t="str">
            <v>29000 - BPI - AMERICA</v>
          </cell>
          <cell r="AN50" t="str">
            <v>29420 - BPI - PARAGUAY</v>
          </cell>
          <cell r="AO50" t="str">
            <v>Ocultar</v>
          </cell>
          <cell r="AP50" t="str">
            <v>22420 - LATINOAMERICA PROFORMA - PARAGUAY</v>
          </cell>
          <cell r="AQ50" t="str">
            <v>22000 - LATINOAMERICA - PROFORMA</v>
          </cell>
        </row>
        <row r="51">
          <cell r="AI51" t="str">
            <v>Ocultar</v>
          </cell>
          <cell r="AJ51" t="str">
            <v>Ocultar</v>
          </cell>
          <cell r="AK51" t="str">
            <v>Ocultar</v>
          </cell>
          <cell r="AL51" t="str">
            <v>Ocultar</v>
          </cell>
          <cell r="AM51" t="str">
            <v>Ocultar</v>
          </cell>
          <cell r="AN51" t="str">
            <v>Ocultar</v>
          </cell>
          <cell r="AO51" t="str">
            <v>Ocultar</v>
          </cell>
          <cell r="AP51" t="str">
            <v>Ocultar</v>
          </cell>
          <cell r="AQ51" t="str">
            <v>Ocultar</v>
          </cell>
        </row>
        <row r="52">
          <cell r="AI52" t="str">
            <v>Ocultar</v>
          </cell>
          <cell r="AJ52" t="str">
            <v>Ocultar</v>
          </cell>
          <cell r="AK52" t="str">
            <v>Ocultar</v>
          </cell>
          <cell r="AL52" t="str">
            <v>Ocultar</v>
          </cell>
          <cell r="AM52" t="str">
            <v>Ocultar</v>
          </cell>
          <cell r="AN52" t="str">
            <v>Ocultar</v>
          </cell>
          <cell r="AO52" t="str">
            <v>Ocultar</v>
          </cell>
          <cell r="AP52" t="str">
            <v>Ocultar</v>
          </cell>
          <cell r="AQ52" t="str">
            <v>Ocultar</v>
          </cell>
        </row>
        <row r="53">
          <cell r="AI53" t="str">
            <v>10000 - GRUPO SANTANDER CENTRAL HISPANO</v>
          </cell>
          <cell r="AJ53" t="str">
            <v>16000 - GESTION DE ACTIVOS Y BANCA PRIVADA</v>
          </cell>
          <cell r="AK53" t="str">
            <v>16001 - GESTION DE ACTIVOS</v>
          </cell>
          <cell r="AL53" t="str">
            <v>16003 - GESTORAS - AMERICA</v>
          </cell>
          <cell r="AM53" t="str">
            <v>16900 - RESTO GESTION ACTIVOS AMERICA</v>
          </cell>
          <cell r="AN53" t="str">
            <v>Ocultar</v>
          </cell>
          <cell r="AO53" t="str">
            <v>Ocultar</v>
          </cell>
          <cell r="AP53" t="str">
            <v>22200 - LATINOAMERICA PROFORMA - RESTO</v>
          </cell>
          <cell r="AQ53" t="str">
            <v>22000 - LATINOAMERICA - PROFORMA</v>
          </cell>
        </row>
        <row r="54">
          <cell r="AI54" t="str">
            <v>Ocultar</v>
          </cell>
          <cell r="AJ54" t="str">
            <v>Ocultar</v>
          </cell>
          <cell r="AK54" t="str">
            <v>Ocultar</v>
          </cell>
          <cell r="AL54" t="str">
            <v>Ocultar</v>
          </cell>
          <cell r="AM54" t="str">
            <v>Ocultar</v>
          </cell>
          <cell r="AN54" t="str">
            <v>Ocultar</v>
          </cell>
          <cell r="AO54" t="str">
            <v>Ocultar</v>
          </cell>
          <cell r="AP54" t="str">
            <v>Ocultar</v>
          </cell>
          <cell r="AQ54" t="str">
            <v>Ocultar</v>
          </cell>
        </row>
        <row r="55">
          <cell r="AI55" t="str">
            <v>Ocultar</v>
          </cell>
          <cell r="AJ55" t="str">
            <v>Ocultar</v>
          </cell>
          <cell r="AK55" t="str">
            <v>Ocultar</v>
          </cell>
          <cell r="AL55" t="str">
            <v>Ocultar</v>
          </cell>
          <cell r="AM55" t="str">
            <v>Ocultar</v>
          </cell>
          <cell r="AN55" t="str">
            <v>Ocultar</v>
          </cell>
          <cell r="AO55" t="str">
            <v>Ocultar</v>
          </cell>
          <cell r="AP55" t="str">
            <v>Ocultar</v>
          </cell>
          <cell r="AQ55" t="str">
            <v>Ocultar</v>
          </cell>
        </row>
        <row r="56">
          <cell r="AI56" t="str">
            <v>Ocultar</v>
          </cell>
          <cell r="AJ56" t="str">
            <v>Ocultar</v>
          </cell>
          <cell r="AK56" t="str">
            <v>Ocultar</v>
          </cell>
          <cell r="AL56" t="str">
            <v>Ocultar</v>
          </cell>
          <cell r="AM56" t="str">
            <v>Ocultar</v>
          </cell>
          <cell r="AN56" t="str">
            <v>Ocultar</v>
          </cell>
          <cell r="AO56" t="str">
            <v>Ocultar</v>
          </cell>
          <cell r="AP56" t="str">
            <v>Ocultar</v>
          </cell>
          <cell r="AQ56" t="str">
            <v>Ocultar</v>
          </cell>
        </row>
        <row r="57">
          <cell r="AI57" t="str">
            <v>10000 - GRUPO SANTANDER CENTRAL HISPANO</v>
          </cell>
          <cell r="AJ57" t="str">
            <v>11000 - BANCA COMERCIAL EUROPA</v>
          </cell>
          <cell r="AK57" t="str">
            <v>11500 - SANTANDER CONSUMER FINANCE</v>
          </cell>
          <cell r="AL57" t="str">
            <v>21001 - PATAGON - ESPAÑA</v>
          </cell>
          <cell r="AM57" t="str">
            <v>Ocultar</v>
          </cell>
          <cell r="AN57" t="str">
            <v>Ocultar</v>
          </cell>
          <cell r="AO57" t="str">
            <v>Ocultar</v>
          </cell>
          <cell r="AP57" t="str">
            <v>Ocultar</v>
          </cell>
          <cell r="AQ57" t="str">
            <v>Ocultar</v>
          </cell>
        </row>
        <row r="58">
          <cell r="AI58" t="str">
            <v>10000 - GRUPO SANTANDER CENTRAL HISPANO</v>
          </cell>
          <cell r="AJ58" t="str">
            <v>11000 - BANCA COMERCIAL EUROPA</v>
          </cell>
          <cell r="AK58" t="str">
            <v>21002 - DIREKT - ALEMANIA</v>
          </cell>
          <cell r="AL58" t="str">
            <v>Ocultar</v>
          </cell>
          <cell r="AM58" t="str">
            <v>Ocultar</v>
          </cell>
          <cell r="AN58" t="str">
            <v>Ocultar</v>
          </cell>
          <cell r="AO58" t="str">
            <v>Ocultar</v>
          </cell>
          <cell r="AP58" t="str">
            <v>Ocultar</v>
          </cell>
          <cell r="AQ58" t="str">
            <v>Ocultar</v>
          </cell>
        </row>
        <row r="59">
          <cell r="AI59" t="str">
            <v>Ocultar</v>
          </cell>
          <cell r="AJ59" t="str">
            <v>Ocultar</v>
          </cell>
          <cell r="AK59" t="str">
            <v>Ocultar</v>
          </cell>
          <cell r="AL59" t="str">
            <v>Ocultar</v>
          </cell>
          <cell r="AM59" t="str">
            <v>Ocultar</v>
          </cell>
          <cell r="AN59" t="str">
            <v>Ocultar</v>
          </cell>
          <cell r="AO59" t="str">
            <v>Ocultar</v>
          </cell>
          <cell r="AP59" t="str">
            <v>Ocultar</v>
          </cell>
          <cell r="AQ59" t="str">
            <v>Ocultar</v>
          </cell>
        </row>
        <row r="60">
          <cell r="AI60" t="str">
            <v>10000 - GRUPO SANTANDER CENTRAL HISPANO</v>
          </cell>
          <cell r="AJ60" t="str">
            <v>11000 - BANCA COMERCIAL EUROPA</v>
          </cell>
          <cell r="AK60" t="str">
            <v>11400 - MINORISTA</v>
          </cell>
          <cell r="AL60" t="str">
            <v>11600 - RED SANTANDER CENTRAL HISPANO</v>
          </cell>
          <cell r="AM60" t="str">
            <v>Ocultar</v>
          </cell>
          <cell r="AN60" t="str">
            <v>Ocultar</v>
          </cell>
          <cell r="AO60" t="str">
            <v>Ocultar</v>
          </cell>
          <cell r="AP60" t="str">
            <v>Ocultar</v>
          </cell>
          <cell r="AQ60" t="str">
            <v>Ocultar</v>
          </cell>
        </row>
        <row r="61">
          <cell r="AI61" t="str">
            <v>10000 - GRUPO SANTANDER CENTRAL HISPANO</v>
          </cell>
          <cell r="AJ61" t="str">
            <v>11000 - BANCA COMERCIAL EUROPA</v>
          </cell>
          <cell r="AK61" t="str">
            <v>11400 - MINORISTA</v>
          </cell>
          <cell r="AL61" t="str">
            <v>11800 - 4B, DINNERS</v>
          </cell>
          <cell r="AM61" t="str">
            <v>Ocultar</v>
          </cell>
          <cell r="AN61" t="str">
            <v>Ocultar</v>
          </cell>
          <cell r="AO61" t="str">
            <v>Ocultar</v>
          </cell>
          <cell r="AP61" t="str">
            <v>Ocultar</v>
          </cell>
          <cell r="AQ61" t="str">
            <v>Ocultar</v>
          </cell>
        </row>
        <row r="62">
          <cell r="AI62" t="str">
            <v>10000 - GRUPO SANTANDER CENTRAL HISPANO</v>
          </cell>
          <cell r="AJ62" t="str">
            <v>11000 - BANCA COMERCIAL EUROPA</v>
          </cell>
          <cell r="AK62" t="str">
            <v>11400 - MINORISTA</v>
          </cell>
          <cell r="AL62" t="str">
            <v>11009 - AJUSTES - MINORISTA</v>
          </cell>
          <cell r="AM62" t="str">
            <v>Ocultar</v>
          </cell>
          <cell r="AN62" t="str">
            <v>Ocultar</v>
          </cell>
          <cell r="AO62" t="str">
            <v>Ocultar</v>
          </cell>
          <cell r="AP62" t="str">
            <v>Ocultar</v>
          </cell>
          <cell r="AQ62" t="str">
            <v>Ocultar</v>
          </cell>
        </row>
        <row r="63">
          <cell r="AI63" t="str">
            <v>Ocultar</v>
          </cell>
          <cell r="AJ63" t="str">
            <v>Ocultar</v>
          </cell>
          <cell r="AK63" t="str">
            <v>Ocultar</v>
          </cell>
          <cell r="AL63" t="str">
            <v>Ocultar</v>
          </cell>
          <cell r="AM63" t="str">
            <v>Ocultar</v>
          </cell>
          <cell r="AN63" t="str">
            <v>Ocultar</v>
          </cell>
          <cell r="AO63" t="str">
            <v>Ocultar</v>
          </cell>
          <cell r="AP63" t="str">
            <v>Ocultar</v>
          </cell>
          <cell r="AQ63" t="str">
            <v>Ocultar</v>
          </cell>
        </row>
        <row r="64">
          <cell r="AI64" t="str">
            <v>10000 - GRUPO SANTANDER CENTRAL HISPANO</v>
          </cell>
          <cell r="AJ64" t="str">
            <v>11000 - BANCA COMERCIAL EUROPA</v>
          </cell>
          <cell r="AK64" t="str">
            <v>11500 - SANTANDER CONSUMER FINANCE</v>
          </cell>
          <cell r="AL64" t="str">
            <v>11501 - GRUPO HISPAMER</v>
          </cell>
          <cell r="AM64" t="str">
            <v>Ocultar</v>
          </cell>
          <cell r="AN64" t="str">
            <v>Ocultar</v>
          </cell>
          <cell r="AO64" t="str">
            <v>Ocultar</v>
          </cell>
          <cell r="AP64" t="str">
            <v>Ocultar</v>
          </cell>
          <cell r="AQ64" t="str">
            <v>Ocultar</v>
          </cell>
        </row>
        <row r="65">
          <cell r="AI65" t="str">
            <v>10000 - GRUPO SANTANDER CENTRAL HISPANO</v>
          </cell>
          <cell r="AJ65" t="str">
            <v>11000 - BANCA COMERCIAL EUROPA</v>
          </cell>
          <cell r="AK65" t="str">
            <v>11500 - SANTANDER CONSUMER FINANCE</v>
          </cell>
          <cell r="AL65" t="str">
            <v>12120 - FINCONSUMO</v>
          </cell>
          <cell r="AM65" t="str">
            <v>Ocultar</v>
          </cell>
          <cell r="AN65" t="str">
            <v>Ocultar</v>
          </cell>
          <cell r="AO65" t="str">
            <v>Ocultar</v>
          </cell>
          <cell r="AP65" t="str">
            <v>Ocultar</v>
          </cell>
          <cell r="AQ65" t="str">
            <v>Ocultar</v>
          </cell>
        </row>
        <row r="66">
          <cell r="AI66" t="str">
            <v>10000 - GRUPO SANTANDER CENTRAL HISPANO</v>
          </cell>
          <cell r="AJ66" t="str">
            <v>11000 - BANCA COMERCIAL EUROPA</v>
          </cell>
          <cell r="AK66" t="str">
            <v>11500 - SANTANDER CONSUMER FINANCE</v>
          </cell>
          <cell r="AL66" t="str">
            <v>12060 - CC BANK - AKB</v>
          </cell>
          <cell r="AM66" t="str">
            <v>Ocultar</v>
          </cell>
          <cell r="AN66" t="str">
            <v>Ocultar</v>
          </cell>
          <cell r="AO66" t="str">
            <v>Ocultar</v>
          </cell>
          <cell r="AP66" t="str">
            <v>Ocultar</v>
          </cell>
          <cell r="AQ66" t="str">
            <v>Ocultar</v>
          </cell>
        </row>
        <row r="67">
          <cell r="AI67" t="str">
            <v>10000 - GRUPO SANTANDER CENTRAL HISPANO</v>
          </cell>
          <cell r="AJ67" t="str">
            <v>11000 - BANCA COMERCIAL EUROPA</v>
          </cell>
          <cell r="AK67" t="str">
            <v>11500 - SANTANDER CONSUMER FINANCE</v>
          </cell>
          <cell r="AL67" t="str">
            <v>11502 - RESTO CONSUMO NO BANCARIO</v>
          </cell>
          <cell r="AM67" t="str">
            <v>Ocultar</v>
          </cell>
          <cell r="AN67" t="str">
            <v>Ocultar</v>
          </cell>
          <cell r="AO67" t="str">
            <v>Ocultar</v>
          </cell>
          <cell r="AP67" t="str">
            <v>Ocultar</v>
          </cell>
          <cell r="AQ67" t="str">
            <v>Ocultar</v>
          </cell>
        </row>
        <row r="68">
          <cell r="AI68" t="str">
            <v>10000 - GRUPO SANTANDER CENTRAL HISPANO</v>
          </cell>
          <cell r="AJ68" t="str">
            <v>11000 - BANCA COMERCIAL EUROPA</v>
          </cell>
          <cell r="AK68" t="str">
            <v>11500 - SANTANDER CONSUMER FINANCE</v>
          </cell>
          <cell r="AL68" t="str">
            <v>11540 - POLONIA</v>
          </cell>
          <cell r="AM68" t="str">
            <v>Ocultar</v>
          </cell>
          <cell r="AN68" t="str">
            <v>Ocultar</v>
          </cell>
          <cell r="AO68" t="str">
            <v>Ocultar</v>
          </cell>
          <cell r="AP68" t="str">
            <v>Ocultar</v>
          </cell>
          <cell r="AQ68" t="str">
            <v>Ocultar</v>
          </cell>
        </row>
        <row r="70">
          <cell r="AI70" t="str">
            <v>10000 - GRUPO SANTANDER CENTRAL HISPANO</v>
          </cell>
          <cell r="AJ70" t="str">
            <v>11000 - BANCA COMERCIAL EUROPA</v>
          </cell>
          <cell r="AK70" t="str">
            <v>12050 - COMERCIAL PORTUGAL</v>
          </cell>
          <cell r="AL70" t="str">
            <v>Ocultar</v>
          </cell>
          <cell r="AM70" t="str">
            <v>12380 - COMERCIAL PORTUGAL RESTO</v>
          </cell>
          <cell r="AN70" t="str">
            <v>Ocultar</v>
          </cell>
          <cell r="AO70" t="str">
            <v>Ocultar</v>
          </cell>
          <cell r="AP70" t="str">
            <v>Ocultar</v>
          </cell>
          <cell r="AQ70" t="str">
            <v>30000 - PORTUGAL - PROFORMA</v>
          </cell>
        </row>
        <row r="71">
          <cell r="AI71" t="str">
            <v>10000 - GRUPO SANTANDER CENTRAL HISPANO</v>
          </cell>
          <cell r="AJ71" t="str">
            <v>11000 - BANCA COMERCIAL EUROPA</v>
          </cell>
          <cell r="AK71" t="str">
            <v>12050 - COMERCIAL PORTUGAL</v>
          </cell>
          <cell r="AL71" t="str">
            <v>Ocultar</v>
          </cell>
          <cell r="AM71" t="str">
            <v>12370 - COMERCIAL TOTTA</v>
          </cell>
          <cell r="AN71" t="str">
            <v>Ocultar</v>
          </cell>
          <cell r="AO71" t="str">
            <v>Ocultar</v>
          </cell>
          <cell r="AP71" t="str">
            <v>Ocultar</v>
          </cell>
          <cell r="AQ71" t="str">
            <v>30000 - PORTUGAL - PROFORMA</v>
          </cell>
        </row>
        <row r="72">
          <cell r="AI72" t="str">
            <v>10000 - GRUPO SANTANDER CENTRAL HISPANO</v>
          </cell>
          <cell r="AJ72" t="str">
            <v>11000 - BANCA COMERCIAL EUROPA</v>
          </cell>
          <cell r="AK72" t="str">
            <v>12050 - COMERCIAL PORTUGAL</v>
          </cell>
          <cell r="AL72" t="str">
            <v>Ocultar</v>
          </cell>
          <cell r="AM72" t="str">
            <v>12390 - COMERCIAL PREDIAL</v>
          </cell>
          <cell r="AN72" t="str">
            <v>Ocultar</v>
          </cell>
          <cell r="AO72" t="str">
            <v>Ocultar</v>
          </cell>
          <cell r="AP72" t="str">
            <v>Ocultar</v>
          </cell>
          <cell r="AQ72" t="str">
            <v>30000 - PORTUGAL - PROFORMA</v>
          </cell>
        </row>
        <row r="73">
          <cell r="AI73" t="str">
            <v>10000 - GRUPO SANTANDER CENTRAL HISPANO</v>
          </cell>
          <cell r="AJ73" t="str">
            <v>11000 - BANCA COMERCIAL EUROPA</v>
          </cell>
          <cell r="AK73" t="str">
            <v>12050 - COMERCIAL PORTUGAL</v>
          </cell>
          <cell r="AL73" t="str">
            <v>Ocultar</v>
          </cell>
          <cell r="AM73" t="str">
            <v>12310 - AJUSTES IMPUTADOS PORTUGAL</v>
          </cell>
          <cell r="AN73" t="str">
            <v>Ocultar</v>
          </cell>
          <cell r="AO73" t="str">
            <v>Ocultar</v>
          </cell>
          <cell r="AP73" t="str">
            <v>Ocultar</v>
          </cell>
          <cell r="AQ73" t="str">
            <v>30000 - PORTUGAL - PROFORMA</v>
          </cell>
        </row>
        <row r="74">
          <cell r="AI74" t="str">
            <v>Ocultar</v>
          </cell>
          <cell r="AJ74" t="str">
            <v>Ocultar</v>
          </cell>
          <cell r="AK74" t="str">
            <v>Ocultar</v>
          </cell>
          <cell r="AL74" t="str">
            <v>Ocultar</v>
          </cell>
          <cell r="AM74" t="str">
            <v>Ocultar</v>
          </cell>
          <cell r="AN74" t="str">
            <v>Ocultar</v>
          </cell>
          <cell r="AO74" t="str">
            <v>Ocultar</v>
          </cell>
          <cell r="AP74" t="str">
            <v>Ocultar</v>
          </cell>
          <cell r="AQ74" t="str">
            <v>Ocultar</v>
          </cell>
        </row>
        <row r="75">
          <cell r="AI75" t="str">
            <v>10000 - GRUPO SANTANDER CENTRAL HISPANO</v>
          </cell>
          <cell r="AJ75" t="str">
            <v>11000 - BANCA COMERCIAL EUROPA</v>
          </cell>
          <cell r="AK75" t="str">
            <v>15000 - BANESTO CONSOLIDADO</v>
          </cell>
          <cell r="AL75" t="str">
            <v>Ocultar</v>
          </cell>
          <cell r="AM75" t="str">
            <v>Ocultar</v>
          </cell>
          <cell r="AN75" t="str">
            <v>Ocultar</v>
          </cell>
          <cell r="AO75" t="str">
            <v>Ocultar</v>
          </cell>
          <cell r="AP75" t="str">
            <v>Ocultar</v>
          </cell>
          <cell r="AQ75" t="str">
            <v>Ocultar</v>
          </cell>
        </row>
        <row r="76">
          <cell r="AI76" t="str">
            <v>Ocultar</v>
          </cell>
          <cell r="AJ76" t="str">
            <v>Ocultar</v>
          </cell>
          <cell r="AK76" t="str">
            <v>Ocultar</v>
          </cell>
          <cell r="AL76" t="str">
            <v>Ocultar</v>
          </cell>
          <cell r="AM76" t="str">
            <v>Ocultar</v>
          </cell>
          <cell r="AN76" t="str">
            <v>Ocultar</v>
          </cell>
          <cell r="AO76" t="str">
            <v>Ocultar</v>
          </cell>
          <cell r="AP76" t="str">
            <v>Ocultar</v>
          </cell>
          <cell r="AQ76" t="str">
            <v>Ocultar</v>
          </cell>
        </row>
        <row r="77">
          <cell r="AI77" t="str">
            <v>Ocultar</v>
          </cell>
          <cell r="AJ77" t="str">
            <v>Ocultar</v>
          </cell>
          <cell r="AK77" t="str">
            <v>Ocultar</v>
          </cell>
          <cell r="AL77" t="str">
            <v>Ocultar</v>
          </cell>
          <cell r="AM77" t="str">
            <v>Ocultar</v>
          </cell>
          <cell r="AN77" t="str">
            <v>Ocultar</v>
          </cell>
          <cell r="AO77" t="str">
            <v>Ocultar</v>
          </cell>
          <cell r="AP77" t="str">
            <v>Ocultar</v>
          </cell>
          <cell r="AQ77" t="str">
            <v>Ocultar</v>
          </cell>
        </row>
        <row r="78">
          <cell r="AI78" t="str">
            <v>10000 - GRUPO SANTANDER CENTRAL HISPANO</v>
          </cell>
          <cell r="AJ78" t="str">
            <v>12001 - BANCA COMERCIAL AMERICA</v>
          </cell>
          <cell r="AK78" t="str">
            <v>Ocultar</v>
          </cell>
          <cell r="AL78" t="str">
            <v>12010 - COMERCIAL CHILE</v>
          </cell>
          <cell r="AM78" t="str">
            <v>Ocultar</v>
          </cell>
          <cell r="AN78" t="str">
            <v>Ocultar</v>
          </cell>
          <cell r="AO78" t="str">
            <v>Ocultar</v>
          </cell>
          <cell r="AP78" t="str">
            <v>22010 - LATINOAMERICA PROFORMA - CHILE</v>
          </cell>
          <cell r="AQ78" t="str">
            <v>22000 - LATINOAMERICA - PROFORMA</v>
          </cell>
        </row>
        <row r="79">
          <cell r="AI79" t="str">
            <v>10000 - GRUPO SANTANDER CENTRAL HISPANO</v>
          </cell>
          <cell r="AJ79" t="str">
            <v>12001 - BANCA COMERCIAL AMERICA</v>
          </cell>
          <cell r="AK79" t="str">
            <v>Ocultar</v>
          </cell>
          <cell r="AL79" t="str">
            <v>12020 - COMERCIAL URUGUAY</v>
          </cell>
          <cell r="AM79" t="str">
            <v>Ocultar</v>
          </cell>
          <cell r="AN79" t="str">
            <v>Ocultar</v>
          </cell>
          <cell r="AO79" t="str">
            <v>Ocultar</v>
          </cell>
          <cell r="AP79" t="str">
            <v>22020 - LATINOAMERICA PROFORMA - URUGUAY</v>
          </cell>
          <cell r="AQ79" t="str">
            <v>22000 - LATINOAMERICA - PROFORMA</v>
          </cell>
        </row>
        <row r="80">
          <cell r="AI80" t="str">
            <v>10000 - GRUPO SANTANDER CENTRAL HISPANO</v>
          </cell>
          <cell r="AJ80" t="str">
            <v>12001 - BANCA COMERCIAL AMERICA</v>
          </cell>
          <cell r="AK80" t="str">
            <v>Ocultar</v>
          </cell>
          <cell r="AL80" t="str">
            <v>12030 - COMERCIAL PUERTO RICO</v>
          </cell>
          <cell r="AM80" t="str">
            <v>Ocultar</v>
          </cell>
          <cell r="AN80" t="str">
            <v>Ocultar</v>
          </cell>
          <cell r="AO80" t="str">
            <v>Ocultar</v>
          </cell>
          <cell r="AP80" t="str">
            <v>22030 - LATINOAMERICA PROFORMA - PUERTO RICO</v>
          </cell>
          <cell r="AQ80" t="str">
            <v>22000 - LATINOAMERICA - PROFORMA</v>
          </cell>
        </row>
        <row r="81">
          <cell r="AI81" t="str">
            <v>10000 - GRUPO SANTANDER CENTRAL HISPANO</v>
          </cell>
          <cell r="AJ81" t="str">
            <v>12001 - BANCA COMERCIAL AMERICA</v>
          </cell>
          <cell r="AK81" t="str">
            <v>Ocultar</v>
          </cell>
          <cell r="AL81" t="str">
            <v>12080 - COMERCIAL PERU</v>
          </cell>
          <cell r="AM81" t="str">
            <v>Ocultar</v>
          </cell>
          <cell r="AN81" t="str">
            <v>Ocultar</v>
          </cell>
          <cell r="AO81" t="str">
            <v>Ocultar</v>
          </cell>
          <cell r="AP81" t="str">
            <v>22080 - LATINOAMERICA PROFORMA - PERU</v>
          </cell>
          <cell r="AQ81" t="str">
            <v>22000 - LATINOAMERICA - PROFORMA</v>
          </cell>
        </row>
        <row r="82">
          <cell r="AI82" t="str">
            <v>10000 - GRUPO SANTANDER CENTRAL HISPANO</v>
          </cell>
          <cell r="AJ82" t="str">
            <v>12001 - BANCA COMERCIAL AMERICA</v>
          </cell>
          <cell r="AK82" t="str">
            <v>Ocultar</v>
          </cell>
          <cell r="AL82" t="str">
            <v>12110 - COMERCIAL VENEZUELA</v>
          </cell>
          <cell r="AM82" t="str">
            <v>Ocultar</v>
          </cell>
          <cell r="AN82" t="str">
            <v>Ocultar</v>
          </cell>
          <cell r="AO82" t="str">
            <v>Ocultar</v>
          </cell>
          <cell r="AP82" t="str">
            <v>22110 - LATINOAMERICA PROFORMA - VENEZUELA</v>
          </cell>
          <cell r="AQ82" t="str">
            <v>22000 - LATINOAMERICA - PROFORMA</v>
          </cell>
        </row>
        <row r="83">
          <cell r="AI83" t="str">
            <v>10000 - GRUPO SANTANDER CENTRAL HISPANO</v>
          </cell>
          <cell r="AJ83" t="str">
            <v>12001 - BANCA COMERCIAL AMERICA</v>
          </cell>
          <cell r="AK83" t="str">
            <v>Ocultar</v>
          </cell>
          <cell r="AL83" t="str">
            <v>12130 - COMERCIAL MEJICO</v>
          </cell>
          <cell r="AM83" t="str">
            <v>Ocultar</v>
          </cell>
          <cell r="AN83" t="str">
            <v>Ocultar</v>
          </cell>
          <cell r="AO83" t="str">
            <v>Ocultar</v>
          </cell>
          <cell r="AP83" t="str">
            <v>22130 - LATINOAMERICA PROFORMA - MEJICO</v>
          </cell>
          <cell r="AQ83" t="str">
            <v>22000 - LATINOAMERICA - PROFORMA</v>
          </cell>
        </row>
        <row r="84">
          <cell r="AI84" t="str">
            <v>10000 - GRUPO SANTANDER CENTRAL HISPANO</v>
          </cell>
          <cell r="AJ84" t="str">
            <v>12001 - BANCA COMERCIAL AMERICA</v>
          </cell>
          <cell r="AK84" t="str">
            <v>Ocultar</v>
          </cell>
          <cell r="AL84" t="str">
            <v>12130 - COMERCIAL MEJICO</v>
          </cell>
          <cell r="AM84" t="str">
            <v>Ocultar</v>
          </cell>
          <cell r="AN84" t="str">
            <v>Ocultar</v>
          </cell>
          <cell r="AO84" t="str">
            <v>Ocultar</v>
          </cell>
          <cell r="AP84" t="str">
            <v>22130 - LATINOAMERICA PROFORMA - MEJICO</v>
          </cell>
          <cell r="AQ84" t="str">
            <v>22000 - LATINOAMERICA - PROFORMA</v>
          </cell>
        </row>
        <row r="85">
          <cell r="AI85" t="str">
            <v>10000 - GRUPO SANTANDER CENTRAL HISPANO</v>
          </cell>
          <cell r="AJ85" t="str">
            <v>12001 - BANCA COMERCIAL AMERICA</v>
          </cell>
          <cell r="AK85" t="str">
            <v>Ocultar</v>
          </cell>
          <cell r="AL85" t="str">
            <v>12140 - COMERCIAL COLOMBIA</v>
          </cell>
          <cell r="AM85" t="str">
            <v>Ocultar</v>
          </cell>
          <cell r="AN85" t="str">
            <v>Ocultar</v>
          </cell>
          <cell r="AO85" t="str">
            <v>Ocultar</v>
          </cell>
          <cell r="AP85" t="str">
            <v>22140 - LATINOAMERICA PROFORMA - COLOMBIA</v>
          </cell>
          <cell r="AQ85" t="str">
            <v>22000 - LATINOAMERICA - PROFORMA</v>
          </cell>
        </row>
        <row r="86">
          <cell r="AI86" t="str">
            <v>10000 - GRUPO SANTANDER CENTRAL HISPANO</v>
          </cell>
          <cell r="AJ86" t="str">
            <v>12001 - BANCA COMERCIAL AMERICA</v>
          </cell>
          <cell r="AK86" t="str">
            <v>Ocultar</v>
          </cell>
          <cell r="AL86" t="str">
            <v>12150 - COMERCIAL ARGENTINA</v>
          </cell>
          <cell r="AM86" t="str">
            <v>Ocultar</v>
          </cell>
          <cell r="AN86" t="str">
            <v>Ocultar</v>
          </cell>
          <cell r="AO86" t="str">
            <v>Ocultar</v>
          </cell>
          <cell r="AP86" t="str">
            <v>22150 - LATINOAMERICA PROFORMA - ARGENTINA</v>
          </cell>
          <cell r="AQ86" t="str">
            <v>22000 - LATINOAMERICA - PROFORMA</v>
          </cell>
        </row>
        <row r="87">
          <cell r="AI87" t="str">
            <v>10000 - GRUPO SANTANDER CENTRAL HISPANO</v>
          </cell>
          <cell r="AJ87" t="str">
            <v>12001 - BANCA COMERCIAL AMERICA</v>
          </cell>
          <cell r="AK87" t="str">
            <v>Ocultar</v>
          </cell>
          <cell r="AL87" t="str">
            <v>12160 - COMERCIAL BRASIL CONSOLIDADO</v>
          </cell>
          <cell r="AM87" t="str">
            <v>Ocultar</v>
          </cell>
          <cell r="AN87" t="str">
            <v>Ocultar</v>
          </cell>
          <cell r="AO87" t="str">
            <v>Ocultar</v>
          </cell>
          <cell r="AP87" t="str">
            <v>22160 - LATINOAMERICA PROFORMA - BRASIL</v>
          </cell>
          <cell r="AQ87" t="str">
            <v>22000 - LATINOAMERICA - PROFORMA</v>
          </cell>
        </row>
        <row r="88">
          <cell r="AI88" t="str">
            <v>10000 - GRUPO SANTANDER CENTRAL HISPANO</v>
          </cell>
          <cell r="AJ88" t="str">
            <v>12001 - BANCA COMERCIAL AMERICA</v>
          </cell>
          <cell r="AK88" t="str">
            <v>Ocultar</v>
          </cell>
          <cell r="AL88" t="str">
            <v>12200 - COMERCIAL RESTO AMERICA</v>
          </cell>
          <cell r="AM88" t="str">
            <v>Ocultar</v>
          </cell>
          <cell r="AN88" t="str">
            <v>Ocultar</v>
          </cell>
          <cell r="AO88" t="str">
            <v>Ocultar</v>
          </cell>
          <cell r="AP88" t="str">
            <v>22200 - LATINOAMERICA PROFORMA - RESTO</v>
          </cell>
          <cell r="AQ88" t="str">
            <v>22000 - LATINOAMERICA - PROFORMA</v>
          </cell>
        </row>
        <row r="89">
          <cell r="AI89" t="str">
            <v>10000 - GRUPO SANTANDER CENTRAL HISPANO</v>
          </cell>
          <cell r="AJ89" t="str">
            <v>12001 - BANCA COMERCIAL AMERICA</v>
          </cell>
          <cell r="AK89" t="str">
            <v>Ocultar</v>
          </cell>
          <cell r="AL89" t="str">
            <v>12350 - COMERCIAL BOLIVIA</v>
          </cell>
          <cell r="AM89" t="str">
            <v>Ocultar</v>
          </cell>
          <cell r="AN89" t="str">
            <v>Ocultar</v>
          </cell>
          <cell r="AO89" t="str">
            <v>Ocultar</v>
          </cell>
          <cell r="AP89" t="str">
            <v>22350 - LATINOAMERICA PROFORMA - BOLIVIA</v>
          </cell>
          <cell r="AQ89" t="str">
            <v>22000 - LATINOAMERICA - PROFORMA</v>
          </cell>
        </row>
        <row r="90">
          <cell r="AI90" t="str">
            <v>10000 - GRUPO SANTANDER CENTRAL HISPANO</v>
          </cell>
          <cell r="AJ90" t="str">
            <v>12001 - BANCA COMERCIAL AMERICA</v>
          </cell>
          <cell r="AK90" t="str">
            <v>Ocultar</v>
          </cell>
          <cell r="AL90" t="str">
            <v>12360 - COMERCIAL PANAMA</v>
          </cell>
          <cell r="AM90" t="str">
            <v>Ocultar</v>
          </cell>
          <cell r="AN90" t="str">
            <v>Ocultar</v>
          </cell>
          <cell r="AO90" t="str">
            <v>Ocultar</v>
          </cell>
          <cell r="AP90" t="str">
            <v>22360 - LATINOAMERICA PROFORMA - PANAMA</v>
          </cell>
          <cell r="AQ90" t="str">
            <v>22000 - LATINOAMERICA - PROFORMA</v>
          </cell>
        </row>
        <row r="91">
          <cell r="AI91" t="str">
            <v>10000 - GRUPO SANTANDER CENTRAL HISPANO</v>
          </cell>
          <cell r="AJ91" t="str">
            <v>12001 - BANCA COMERCIAL AMERICA</v>
          </cell>
          <cell r="AK91" t="str">
            <v>Ocultar</v>
          </cell>
          <cell r="AL91" t="str">
            <v>12420 - COMERCIAL PARAGUAY</v>
          </cell>
          <cell r="AM91" t="str">
            <v>Ocultar</v>
          </cell>
          <cell r="AN91" t="str">
            <v>Ocultar</v>
          </cell>
          <cell r="AO91" t="str">
            <v>Ocultar</v>
          </cell>
          <cell r="AP91" t="str">
            <v>22420 - LATINOAMERICA PROFORMA - PARAGUAY</v>
          </cell>
          <cell r="AQ91" t="str">
            <v>22000 - LATINOAMERICA - PROFORMA</v>
          </cell>
        </row>
        <row r="92">
          <cell r="AI92" t="str">
            <v>Ocultar</v>
          </cell>
          <cell r="AJ92" t="str">
            <v>Ocultar</v>
          </cell>
          <cell r="AK92" t="str">
            <v>Ocultar</v>
          </cell>
          <cell r="AL92" t="str">
            <v>Ocultar</v>
          </cell>
          <cell r="AM92" t="str">
            <v>Ocultar</v>
          </cell>
          <cell r="AN92" t="str">
            <v>Ocultar</v>
          </cell>
          <cell r="AO92" t="str">
            <v>Ocultar</v>
          </cell>
          <cell r="AP92" t="str">
            <v>Ocultar</v>
          </cell>
          <cell r="AQ92" t="str">
            <v>Ocultar</v>
          </cell>
        </row>
        <row r="93">
          <cell r="AI93" t="str">
            <v>Ocultar</v>
          </cell>
          <cell r="AJ93" t="str">
            <v>Ocultar</v>
          </cell>
          <cell r="AK93" t="str">
            <v>Ocultar</v>
          </cell>
          <cell r="AL93" t="str">
            <v>Ocultar</v>
          </cell>
          <cell r="AM93" t="str">
            <v>Ocultar</v>
          </cell>
          <cell r="AN93" t="str">
            <v>Ocultar</v>
          </cell>
          <cell r="AO93" t="str">
            <v>Ocultar</v>
          </cell>
          <cell r="AP93" t="str">
            <v>Ocultar</v>
          </cell>
          <cell r="AQ93" t="str">
            <v>Ocultar</v>
          </cell>
        </row>
        <row r="94">
          <cell r="AI94" t="str">
            <v>10000 - GRUPO SANTANDER CENTRAL HISPANO</v>
          </cell>
          <cell r="AJ94" t="str">
            <v>13000 - BANCA MAYORISTA GLOBAL</v>
          </cell>
          <cell r="AK94" t="str">
            <v>13009 - AJUSTES - BANCA MAYORISTA GLOBAL</v>
          </cell>
          <cell r="AL94" t="str">
            <v>Ocultar</v>
          </cell>
          <cell r="AM94" t="str">
            <v>Ocultar</v>
          </cell>
          <cell r="AN94" t="str">
            <v>Ocultar</v>
          </cell>
          <cell r="AO94" t="str">
            <v>Ocultar</v>
          </cell>
          <cell r="AP94" t="str">
            <v>Ocultar</v>
          </cell>
          <cell r="AQ94" t="str">
            <v>Ocultar</v>
          </cell>
        </row>
        <row r="95">
          <cell r="AI95" t="str">
            <v>10000 - GRUPO SANTANDER CENTRAL HISPANO</v>
          </cell>
          <cell r="AJ95" t="str">
            <v>13000 - BANCA MAYORISTA GLOBAL</v>
          </cell>
          <cell r="AK95" t="str">
            <v>13010 - BANCA DE INVERSIONES</v>
          </cell>
          <cell r="AL95" t="str">
            <v>13012 - BANCA DE INVERSIONES (SIN AMERICA)</v>
          </cell>
          <cell r="AM95" t="str">
            <v>14130 - BANCA DE INVERSIONES - FILIPINAS</v>
          </cell>
          <cell r="AN95" t="str">
            <v>Ocultar</v>
          </cell>
          <cell r="AO95" t="str">
            <v>Ocultar</v>
          </cell>
          <cell r="AP95" t="str">
            <v>Ocultar</v>
          </cell>
          <cell r="AQ95" t="str">
            <v>Ocultar</v>
          </cell>
        </row>
        <row r="96">
          <cell r="AI96" t="str">
            <v>10000 - GRUPO SANTANDER CENTRAL HISPANO</v>
          </cell>
          <cell r="AJ96" t="str">
            <v>13000 - BANCA MAYORISTA GLOBAL</v>
          </cell>
          <cell r="AK96" t="str">
            <v>13010 - BANCA DE INVERSIONES</v>
          </cell>
          <cell r="AL96" t="str">
            <v>14010 - BANCA DE INVERSIONES - ESPAÑA</v>
          </cell>
          <cell r="AM96" t="str">
            <v>Ocultar</v>
          </cell>
          <cell r="AN96" t="str">
            <v>Ocultar</v>
          </cell>
          <cell r="AO96" t="str">
            <v>Ocultar</v>
          </cell>
          <cell r="AP96" t="str">
            <v>Ocultar</v>
          </cell>
          <cell r="AQ96" t="str">
            <v>Ocultar</v>
          </cell>
        </row>
        <row r="97">
          <cell r="AI97" t="str">
            <v>10000 - GRUPO SANTANDER CENTRAL HISPANO</v>
          </cell>
          <cell r="AJ97" t="str">
            <v>13000 - BANCA MAYORISTA GLOBAL</v>
          </cell>
          <cell r="AK97" t="str">
            <v>13010 - BANCA DE INVERSIONES</v>
          </cell>
          <cell r="AL97" t="str">
            <v>14090 - BANCA DE INVERSIONES - PORTUGAL</v>
          </cell>
          <cell r="AM97" t="str">
            <v>Ocultar</v>
          </cell>
          <cell r="AN97" t="str">
            <v>Ocultar</v>
          </cell>
          <cell r="AO97" t="str">
            <v>Ocultar</v>
          </cell>
          <cell r="AP97" t="str">
            <v>Ocultar</v>
          </cell>
          <cell r="AQ97" t="str">
            <v>30000 - PORTUGAL - PROFORMA</v>
          </cell>
        </row>
        <row r="98">
          <cell r="AI98" t="str">
            <v>10000 - GRUPO SANTANDER CENTRAL HISPANO</v>
          </cell>
          <cell r="AJ98" t="str">
            <v>13000 - BANCA MAYORISTA GLOBAL</v>
          </cell>
          <cell r="AK98" t="str">
            <v>13010 - BANCA DE INVERSIONES</v>
          </cell>
          <cell r="AL98" t="str">
            <v>13011 - BANCA DE INVERSIONES - AMERICA</v>
          </cell>
          <cell r="AM98" t="str">
            <v>14170 - BANCA DE INVERSIONES - PERU</v>
          </cell>
          <cell r="AN98" t="str">
            <v>Ocultar</v>
          </cell>
          <cell r="AO98" t="str">
            <v>Ocultar</v>
          </cell>
          <cell r="AP98" t="str">
            <v>22080 - LATINOAMERICA PROFORMA - PERU</v>
          </cell>
          <cell r="AQ98" t="str">
            <v>22000 - LATINOAMERICA - PROFORMA</v>
          </cell>
        </row>
        <row r="99">
          <cell r="AI99" t="str">
            <v>10000 - GRUPO SANTANDER CENTRAL HISPANO</v>
          </cell>
          <cell r="AJ99" t="str">
            <v>13000 - BANCA MAYORISTA GLOBAL</v>
          </cell>
          <cell r="AK99" t="str">
            <v>13020 - BANCA CORPORATIVA MATRIZ</v>
          </cell>
          <cell r="AL99" t="str">
            <v>Ocultar</v>
          </cell>
          <cell r="AM99" t="str">
            <v>13029 - AJUSTES - BANCA CORPORATIVA</v>
          </cell>
          <cell r="AN99" t="str">
            <v>Ocultar</v>
          </cell>
          <cell r="AO99" t="str">
            <v>Ocultar</v>
          </cell>
          <cell r="AP99" t="str">
            <v>Ocultar</v>
          </cell>
          <cell r="AQ99" t="str">
            <v>Ocultar</v>
          </cell>
        </row>
        <row r="100">
          <cell r="AI100" t="str">
            <v>10000 - GRUPO SANTANDER CENTRAL HISPANO</v>
          </cell>
          <cell r="AJ100" t="str">
            <v>13000 - BANCA MAYORISTA GLOBAL</v>
          </cell>
          <cell r="AK100" t="str">
            <v>13030 - TESORERIA</v>
          </cell>
          <cell r="AL100" t="str">
            <v>Ocultar</v>
          </cell>
          <cell r="AM100" t="str">
            <v>13039 - AJUSTES - TESORERIA</v>
          </cell>
          <cell r="AN100" t="str">
            <v>Ocultar</v>
          </cell>
          <cell r="AO100" t="str">
            <v>Ocultar</v>
          </cell>
          <cell r="AP100" t="str">
            <v>Ocultar</v>
          </cell>
          <cell r="AQ100" t="str">
            <v>Ocultar</v>
          </cell>
        </row>
        <row r="101">
          <cell r="AI101" t="str">
            <v>10000 - GRUPO SANTANDER CENTRAL HISPANO</v>
          </cell>
          <cell r="AJ101" t="str">
            <v>13000 - BANCA MAYORISTA GLOBAL</v>
          </cell>
          <cell r="AK101" t="str">
            <v>13040 - CORPORATIVA Y TESORERIA EXTRANJERO</v>
          </cell>
          <cell r="AL101" t="str">
            <v>Ocultar</v>
          </cell>
          <cell r="AM101" t="str">
            <v>13301 - RESTO SUCURSALES EN EL EXTRANJERO</v>
          </cell>
          <cell r="AN101" t="str">
            <v>Ocultar</v>
          </cell>
          <cell r="AO101" t="str">
            <v>Ocultar</v>
          </cell>
          <cell r="AP101" t="str">
            <v>Ocultar</v>
          </cell>
          <cell r="AQ101" t="str">
            <v>Ocultar</v>
          </cell>
        </row>
        <row r="102">
          <cell r="AI102" t="str">
            <v>10000 - GRUPO SANTANDER CENTRAL HISPANO</v>
          </cell>
          <cell r="AJ102" t="str">
            <v>13000 - BANCA MAYORISTA GLOBAL</v>
          </cell>
          <cell r="AK102" t="str">
            <v>13050 - RESULTADOS POR ARGENTINA</v>
          </cell>
          <cell r="AL102" t="str">
            <v>Ocultar</v>
          </cell>
          <cell r="AM102" t="str">
            <v>Ocultar</v>
          </cell>
          <cell r="AN102" t="str">
            <v>Ocultar</v>
          </cell>
          <cell r="AO102" t="str">
            <v>Ocultar</v>
          </cell>
          <cell r="AP102" t="str">
            <v>Ocultar</v>
          </cell>
          <cell r="AQ102" t="str">
            <v>Ocultar</v>
          </cell>
        </row>
        <row r="103">
          <cell r="AI103" t="str">
            <v>Ocultar</v>
          </cell>
          <cell r="AJ103" t="str">
            <v>Ocultar</v>
          </cell>
          <cell r="AK103" t="str">
            <v>Ocultar</v>
          </cell>
          <cell r="AL103" t="str">
            <v>Ocultar</v>
          </cell>
          <cell r="AM103" t="str">
            <v>Ocultar</v>
          </cell>
          <cell r="AN103" t="str">
            <v>Ocultar</v>
          </cell>
          <cell r="AO103" t="str">
            <v>Ocultar</v>
          </cell>
          <cell r="AP103" t="str">
            <v>Ocultar</v>
          </cell>
          <cell r="AQ103" t="str">
            <v>Ocultar</v>
          </cell>
        </row>
        <row r="104">
          <cell r="AI104" t="str">
            <v>Ocultar</v>
          </cell>
          <cell r="AJ104" t="str">
            <v>Ocultar</v>
          </cell>
          <cell r="AK104" t="str">
            <v>Ocultar</v>
          </cell>
          <cell r="AL104" t="str">
            <v>Ocultar</v>
          </cell>
          <cell r="AM104" t="str">
            <v>Ocultar</v>
          </cell>
          <cell r="AN104" t="str">
            <v>Ocultar</v>
          </cell>
          <cell r="AO104" t="str">
            <v>Ocultar</v>
          </cell>
          <cell r="AP104" t="str">
            <v>Ocultar</v>
          </cell>
          <cell r="AQ104" t="str">
            <v>Ocultar</v>
          </cell>
        </row>
        <row r="105">
          <cell r="AI105" t="str">
            <v>10000 - GRUPO SANTANDER CENTRAL HISPANO</v>
          </cell>
          <cell r="AJ105" t="str">
            <v>16000 - GESTION DE ACTIVOS Y BANCA PRIVADA</v>
          </cell>
          <cell r="AK105" t="str">
            <v>16001 - GESTION DE ACTIVOS</v>
          </cell>
          <cell r="AL105" t="str">
            <v>16300 - GESTION DE ACTIVOS - ESPAÑA</v>
          </cell>
          <cell r="AM105" t="str">
            <v>Ocultar</v>
          </cell>
          <cell r="AN105" t="str">
            <v>Ocultar</v>
          </cell>
          <cell r="AO105" t="str">
            <v>Ocultar</v>
          </cell>
          <cell r="AP105" t="str">
            <v>Ocultar</v>
          </cell>
          <cell r="AQ105" t="str">
            <v>Ocultar</v>
          </cell>
        </row>
        <row r="106">
          <cell r="AI106" t="str">
            <v>10000 - GRUPO SANTANDER CENTRAL HISPANO</v>
          </cell>
          <cell r="AJ106" t="str">
            <v>16000 - GESTION DE ACTIVOS Y BANCA PRIVADA</v>
          </cell>
          <cell r="AK106" t="str">
            <v>16001 - GESTION DE ACTIVOS</v>
          </cell>
          <cell r="AL106" t="str">
            <v>16050 - GESTION DE ACTIVOS - PORTUGAL</v>
          </cell>
          <cell r="AM106" t="str">
            <v>Ocultar</v>
          </cell>
          <cell r="AN106" t="str">
            <v>Ocultar</v>
          </cell>
          <cell r="AO106" t="str">
            <v>Ocultar</v>
          </cell>
          <cell r="AP106" t="str">
            <v>Ocultar</v>
          </cell>
          <cell r="AQ106" t="str">
            <v>30000 - PORTUGAL - PROFORMA</v>
          </cell>
        </row>
        <row r="107">
          <cell r="AI107" t="str">
            <v>10000 - GRUPO SANTANDER CENTRAL HISPANO</v>
          </cell>
          <cell r="AJ107" t="str">
            <v>16000 - GESTION DE ACTIVOS Y BANCA PRIVADA</v>
          </cell>
          <cell r="AK107" t="str">
            <v>16001 - GESTION DE ACTIVOS</v>
          </cell>
          <cell r="AL107" t="str">
            <v>16003 - GESTORAS - AMERICA</v>
          </cell>
          <cell r="AM107" t="str">
            <v>16080 - GESTION DE ACTIVOS - PERU</v>
          </cell>
          <cell r="AN107" t="str">
            <v>Ocultar</v>
          </cell>
          <cell r="AO107" t="str">
            <v>Ocultar</v>
          </cell>
          <cell r="AP107" t="str">
            <v>22080 - LATINOAMERICA PROFORMA - PERU</v>
          </cell>
          <cell r="AQ107" t="str">
            <v>22000 - LATINOAMERICA - PROFORMA</v>
          </cell>
        </row>
        <row r="108">
          <cell r="AI108" t="str">
            <v>10000 - GRUPO SANTANDER CENTRAL HISPANO</v>
          </cell>
          <cell r="AJ108" t="str">
            <v>16000 - GESTION DE ACTIVOS Y BANCA PRIVADA</v>
          </cell>
          <cell r="AK108" t="str">
            <v>16002 - BANCA PRIVADA</v>
          </cell>
          <cell r="AL108" t="str">
            <v>16410 - B.S.N. BANIF</v>
          </cell>
          <cell r="AM108" t="str">
            <v>Ocultar</v>
          </cell>
          <cell r="AN108" t="str">
            <v>Ocultar</v>
          </cell>
          <cell r="AO108" t="str">
            <v>Ocultar</v>
          </cell>
          <cell r="AP108" t="str">
            <v>Ocultar</v>
          </cell>
          <cell r="AQ108" t="str">
            <v>Ocultar</v>
          </cell>
        </row>
        <row r="109">
          <cell r="AI109" t="str">
            <v>10000 - GRUPO SANTANDER CENTRAL HISPANO</v>
          </cell>
          <cell r="AJ109" t="str">
            <v>16000 - GESTION DE ACTIVOS Y BANCA PRIVADA</v>
          </cell>
          <cell r="AK109" t="str">
            <v>16002 - BANCA PRIVADA</v>
          </cell>
          <cell r="AL109" t="str">
            <v>16700 - B.P.I. INTERNACIONAL</v>
          </cell>
          <cell r="AM109" t="str">
            <v>16500 - RESTO B.P.I.</v>
          </cell>
          <cell r="AN109" t="str">
            <v>Ocultar</v>
          </cell>
          <cell r="AO109" t="str">
            <v>Ocultar</v>
          </cell>
          <cell r="AP109" t="str">
            <v>Ocultar</v>
          </cell>
          <cell r="AQ109" t="str">
            <v>Ocultar</v>
          </cell>
        </row>
        <row r="110">
          <cell r="AI110" t="str">
            <v>10000 - GRUPO SANTANDER CENTRAL HISPANO</v>
          </cell>
          <cell r="AJ110" t="str">
            <v>16000 - GESTION DE ACTIVOS Y BANCA PRIVADA</v>
          </cell>
          <cell r="AK110" t="str">
            <v>16002 - BANCA PRIVADA</v>
          </cell>
          <cell r="AL110" t="str">
            <v>16700 - B.P.I. INTERNACIONAL</v>
          </cell>
          <cell r="AM110" t="str">
            <v>29000 - BPI - AMERICA</v>
          </cell>
          <cell r="AN110" t="str">
            <v>29010 - BPI - CHILE</v>
          </cell>
          <cell r="AO110" t="str">
            <v>Ocultar</v>
          </cell>
          <cell r="AP110" t="str">
            <v>22010 - LATINOAMERICA PROFORMA - CHILE</v>
          </cell>
          <cell r="AQ110" t="str">
            <v>22000 - LATINOAMERICA - PROFORMA</v>
          </cell>
        </row>
        <row r="111">
          <cell r="AI111" t="str">
            <v>10000 - GRUPO SANTANDER CENTRAL HISPANO</v>
          </cell>
          <cell r="AJ111" t="str">
            <v>16000 - GESTION DE ACTIVOS Y BANCA PRIVADA</v>
          </cell>
          <cell r="AK111" t="str">
            <v>16002 - BANCA PRIVADA</v>
          </cell>
          <cell r="AL111" t="str">
            <v>16700 - B.P.I. INTERNACIONAL</v>
          </cell>
          <cell r="AM111" t="str">
            <v>29000 - BPI - AMERICA</v>
          </cell>
          <cell r="AN111" t="str">
            <v>29350 - BPI - BOLIVIA</v>
          </cell>
          <cell r="AO111" t="str">
            <v>Ocultar</v>
          </cell>
          <cell r="AP111" t="str">
            <v>22350 - LATINOAMERICA PROFORMA - BOLIVIA</v>
          </cell>
          <cell r="AQ111" t="str">
            <v>22000 - LATINOAMERICA - PROFORMA</v>
          </cell>
        </row>
        <row r="112">
          <cell r="AI112" t="str">
            <v>10000 - GRUPO SANTANDER CENTRAL HISPANO</v>
          </cell>
          <cell r="AJ112" t="str">
            <v>16000 - GESTION DE ACTIVOS Y BANCA PRIVADA</v>
          </cell>
          <cell r="AK112" t="str">
            <v>16002 - BANCA PRIVADA</v>
          </cell>
          <cell r="AL112" t="str">
            <v>16700 - B.P.I. INTERNACIONAL</v>
          </cell>
          <cell r="AM112" t="str">
            <v>29000 - BPI - AMERICA</v>
          </cell>
          <cell r="AN112" t="str">
            <v>29360 - RESTO LATINOAMERICA (PAN)</v>
          </cell>
          <cell r="AO112" t="str">
            <v>Ocultar</v>
          </cell>
          <cell r="AP112" t="str">
            <v>22200 - LATINOAMERICA PROFORMA - RESTO</v>
          </cell>
          <cell r="AQ112" t="str">
            <v>22000 - LATINOAMERICA - PROFORMA</v>
          </cell>
        </row>
        <row r="113">
          <cell r="AI113" t="str">
            <v>10000 - GRUPO SANTANDER CENTRAL HISPANO</v>
          </cell>
          <cell r="AJ113" t="str">
            <v>16000 - GESTION DE ACTIVOS Y BANCA PRIVADA</v>
          </cell>
          <cell r="AK113" t="str">
            <v>16002 - BANCA PRIVADA</v>
          </cell>
          <cell r="AL113" t="str">
            <v>16700 - B.P.I. INTERNACIONAL</v>
          </cell>
          <cell r="AM113" t="str">
            <v>29000 - BPI - AMERICA</v>
          </cell>
          <cell r="AN113" t="str">
            <v>29420 - BPI - PARAGUAY</v>
          </cell>
          <cell r="AO113" t="str">
            <v>Ocultar</v>
          </cell>
          <cell r="AP113" t="str">
            <v>22420 - LATINOAMERICA PROFORMA - PARAGUAY</v>
          </cell>
          <cell r="AQ113" t="str">
            <v>22000 - LATINOAMERICA - PROFORMA</v>
          </cell>
        </row>
        <row r="114">
          <cell r="AI114" t="str">
            <v>Ocultar</v>
          </cell>
          <cell r="AJ114" t="str">
            <v>Ocultar</v>
          </cell>
          <cell r="AK114" t="str">
            <v>Ocultar</v>
          </cell>
          <cell r="AL114" t="str">
            <v>Ocultar</v>
          </cell>
          <cell r="AM114" t="str">
            <v>Ocultar</v>
          </cell>
          <cell r="AN114" t="str">
            <v>Ocultar</v>
          </cell>
          <cell r="AO114" t="str">
            <v>Ocultar</v>
          </cell>
          <cell r="AP114" t="str">
            <v>Ocultar</v>
          </cell>
          <cell r="AQ114" t="str">
            <v>Ocultar</v>
          </cell>
        </row>
        <row r="115">
          <cell r="AI115" t="str">
            <v>Ocultar</v>
          </cell>
          <cell r="AJ115" t="str">
            <v>Ocultar</v>
          </cell>
          <cell r="AK115" t="str">
            <v>Ocultar</v>
          </cell>
          <cell r="AL115" t="str">
            <v>Ocultar</v>
          </cell>
          <cell r="AM115" t="str">
            <v>Ocultar</v>
          </cell>
          <cell r="AN115" t="str">
            <v>Ocultar</v>
          </cell>
          <cell r="AO115" t="str">
            <v>Ocultar</v>
          </cell>
          <cell r="AP115" t="str">
            <v>Ocultar</v>
          </cell>
          <cell r="AQ115" t="str">
            <v>Ocultar</v>
          </cell>
        </row>
        <row r="116">
          <cell r="AI116" t="str">
            <v>10000 - GRUPO SANTANDER CENTRAL HISPANO</v>
          </cell>
          <cell r="AJ116" t="str">
            <v>17000 - PARTICIPACIONES / GESTION FINANCIERA</v>
          </cell>
          <cell r="AK116" t="str">
            <v>Ocultar</v>
          </cell>
          <cell r="AL116" t="str">
            <v>Ocultar</v>
          </cell>
          <cell r="AM116" t="str">
            <v>Ocultar</v>
          </cell>
          <cell r="AN116" t="str">
            <v>Ocultar</v>
          </cell>
          <cell r="AO116" t="str">
            <v>Ocultar</v>
          </cell>
          <cell r="AP116" t="str">
            <v>Ocultar</v>
          </cell>
          <cell r="AQ116" t="str">
            <v>Ocultar</v>
          </cell>
        </row>
        <row r="117">
          <cell r="AI117" t="str">
            <v>10000 - GRUPO SANTANDER CENTRAL HISPANO</v>
          </cell>
          <cell r="AJ117" t="str">
            <v>17000 - PARTICIPACIONES / GESTION FINANCIERA</v>
          </cell>
          <cell r="AK117" t="str">
            <v>Ocultar</v>
          </cell>
          <cell r="AL117" t="str">
            <v>Ocultar</v>
          </cell>
          <cell r="AM117" t="str">
            <v>Ocultar</v>
          </cell>
          <cell r="AN117" t="str">
            <v>Ocultar</v>
          </cell>
          <cell r="AO117" t="str">
            <v>Ocultar</v>
          </cell>
          <cell r="AP117" t="str">
            <v>Ocultar</v>
          </cell>
          <cell r="AQ117" t="str">
            <v>Ocultar</v>
          </cell>
        </row>
        <row r="118">
          <cell r="AI118" t="str">
            <v>10000 - GRUPO SANTANDER CENTRAL HISPANO</v>
          </cell>
          <cell r="AJ118" t="str">
            <v>17000 - PARTICIPACIONES / GESTION FINANCIERA</v>
          </cell>
          <cell r="AK118" t="str">
            <v>Ocultar</v>
          </cell>
          <cell r="AL118" t="str">
            <v>Ocultar</v>
          </cell>
          <cell r="AM118" t="str">
            <v>Ocultar</v>
          </cell>
          <cell r="AN118" t="str">
            <v>Ocultar</v>
          </cell>
          <cell r="AO118" t="str">
            <v>Ocultar</v>
          </cell>
          <cell r="AP118" t="str">
            <v>Ocultar</v>
          </cell>
          <cell r="AQ118" t="str">
            <v>Ocultar</v>
          </cell>
        </row>
        <row r="119">
          <cell r="AI119" t="str">
            <v>10000 - GRUPO SANTANDER CENTRAL HISPANO</v>
          </cell>
          <cell r="AJ119" t="str">
            <v>17000 - PARTICIPACIONES / GESTION FINANCIERA</v>
          </cell>
          <cell r="AK119" t="str">
            <v>Ocultar</v>
          </cell>
          <cell r="AL119" t="str">
            <v>Ocultar</v>
          </cell>
          <cell r="AM119" t="str">
            <v>Ocultar</v>
          </cell>
          <cell r="AN119" t="str">
            <v>Ocultar</v>
          </cell>
          <cell r="AO119" t="str">
            <v>Ocultar</v>
          </cell>
          <cell r="AP119" t="str">
            <v>Ocultar</v>
          </cell>
          <cell r="AQ119" t="str">
            <v>Ocultar</v>
          </cell>
        </row>
        <row r="120">
          <cell r="AI120" t="str">
            <v>Ocultar</v>
          </cell>
          <cell r="AJ120" t="str">
            <v>Ocultar</v>
          </cell>
          <cell r="AK120" t="str">
            <v>Ocultar</v>
          </cell>
          <cell r="AL120" t="str">
            <v>Ocultar</v>
          </cell>
          <cell r="AM120" t="str">
            <v>Ocultar</v>
          </cell>
          <cell r="AN120" t="str">
            <v>Ocultar</v>
          </cell>
          <cell r="AO120" t="str">
            <v>Ocultar</v>
          </cell>
          <cell r="AP120" t="str">
            <v>Ocultar</v>
          </cell>
          <cell r="AQ120" t="str">
            <v>Ocultar</v>
          </cell>
        </row>
        <row r="121">
          <cell r="AI121" t="str">
            <v>Ocultar</v>
          </cell>
          <cell r="AJ121" t="str">
            <v>Ocultar</v>
          </cell>
          <cell r="AK121" t="str">
            <v>Ocultar</v>
          </cell>
          <cell r="AL121" t="str">
            <v>Ocultar</v>
          </cell>
          <cell r="AM121" t="str">
            <v>Ocultar</v>
          </cell>
          <cell r="AN121" t="str">
            <v>Ocultar</v>
          </cell>
          <cell r="AO121" t="str">
            <v>Ocultar</v>
          </cell>
          <cell r="AP121" t="str">
            <v>Ocultar</v>
          </cell>
          <cell r="AQ121" t="str">
            <v>Ocultar</v>
          </cell>
        </row>
        <row r="122">
          <cell r="AI122" t="str">
            <v>10000 - GRUPO SANTANDER CENTRAL HISPANO</v>
          </cell>
          <cell r="AJ122" t="str">
            <v>11000 - BANCA COMERCIAL EUROPA</v>
          </cell>
          <cell r="AK122" t="str">
            <v>11500 - SANTANDER CONSUMER FINANCE</v>
          </cell>
          <cell r="AL122" t="str">
            <v>21001 - PATAGON - ESPAÑA</v>
          </cell>
          <cell r="AM122" t="str">
            <v>Ocultar</v>
          </cell>
          <cell r="AN122" t="str">
            <v>Ocultar</v>
          </cell>
          <cell r="AO122" t="str">
            <v>Ocultar</v>
          </cell>
          <cell r="AP122" t="str">
            <v>Ocultar</v>
          </cell>
          <cell r="AQ122" t="str">
            <v>Ocultar</v>
          </cell>
        </row>
        <row r="123">
          <cell r="AI123" t="str">
            <v>10000 - GRUPO SANTANDER CENTRAL HISPANO</v>
          </cell>
          <cell r="AJ123" t="str">
            <v>11000 - BANCA COMERCIAL EUROPA</v>
          </cell>
          <cell r="AK123" t="str">
            <v>21002 - DIREKT - ALEMANIA</v>
          </cell>
          <cell r="AL123" t="str">
            <v>Ocultar</v>
          </cell>
          <cell r="AM123" t="str">
            <v>Ocultar</v>
          </cell>
          <cell r="AN123" t="str">
            <v>Ocultar</v>
          </cell>
          <cell r="AO123" t="str">
            <v>Ocultar</v>
          </cell>
          <cell r="AP123" t="str">
            <v>Ocultar</v>
          </cell>
          <cell r="AQ123" t="str">
            <v>Ocultar</v>
          </cell>
        </row>
        <row r="124">
          <cell r="AI124" t="str">
            <v>Ocultar</v>
          </cell>
          <cell r="AJ124" t="str">
            <v>Ocultar</v>
          </cell>
          <cell r="AK124" t="str">
            <v>Ocultar</v>
          </cell>
          <cell r="AL124" t="str">
            <v>Ocultar</v>
          </cell>
          <cell r="AM124" t="str">
            <v>Ocultar</v>
          </cell>
          <cell r="AN124" t="str">
            <v>Ocultar</v>
          </cell>
          <cell r="AO124" t="str">
            <v>Ocultar</v>
          </cell>
          <cell r="AP124" t="str">
            <v>Ocultar</v>
          </cell>
          <cell r="AQ124" t="str">
            <v>Ocultar</v>
          </cell>
        </row>
        <row r="125">
          <cell r="AI125" t="str">
            <v>10000 - GRUPO SANTANDER CENTRAL HISPANO</v>
          </cell>
          <cell r="AJ125" t="str">
            <v>11000 - BANCA COMERCIAL EUROPA</v>
          </cell>
          <cell r="AK125" t="str">
            <v>11400 - MINORISTA</v>
          </cell>
          <cell r="AL125" t="str">
            <v>11600 - RED SANTANDER CENTRAL HISPANO</v>
          </cell>
          <cell r="AM125" t="str">
            <v>Ocultar</v>
          </cell>
          <cell r="AN125" t="str">
            <v>Ocultar</v>
          </cell>
          <cell r="AO125" t="str">
            <v>Ocultar</v>
          </cell>
          <cell r="AP125" t="str">
            <v>Ocultar</v>
          </cell>
          <cell r="AQ125" t="str">
            <v>Ocultar</v>
          </cell>
        </row>
        <row r="126">
          <cell r="AI126" t="str">
            <v>10000 - GRUPO SANTANDER CENTRAL HISPANO</v>
          </cell>
          <cell r="AJ126" t="str">
            <v>11000 - BANCA COMERCIAL EUROPA</v>
          </cell>
          <cell r="AK126" t="str">
            <v>11400 - MINORISTA</v>
          </cell>
          <cell r="AL126" t="str">
            <v>11800 - 4B, DINNERS</v>
          </cell>
          <cell r="AM126" t="str">
            <v>Ocultar</v>
          </cell>
          <cell r="AN126" t="str">
            <v>Ocultar</v>
          </cell>
          <cell r="AO126" t="str">
            <v>Ocultar</v>
          </cell>
          <cell r="AP126" t="str">
            <v>Ocultar</v>
          </cell>
          <cell r="AQ126" t="str">
            <v>Ocultar</v>
          </cell>
        </row>
        <row r="127">
          <cell r="AI127" t="str">
            <v>10000 - GRUPO SANTANDER CENTRAL HISPANO</v>
          </cell>
          <cell r="AJ127" t="str">
            <v>11000 - BANCA COMERCIAL EUROPA</v>
          </cell>
          <cell r="AK127" t="str">
            <v>11400 - MINORISTA</v>
          </cell>
          <cell r="AL127" t="str">
            <v>11009 - AJUSTES - MINORISTA</v>
          </cell>
          <cell r="AM127" t="str">
            <v>Ocultar</v>
          </cell>
          <cell r="AN127" t="str">
            <v>Ocultar</v>
          </cell>
          <cell r="AO127" t="str">
            <v>Ocultar</v>
          </cell>
          <cell r="AP127" t="str">
            <v>Ocultar</v>
          </cell>
          <cell r="AQ127" t="str">
            <v>Ocultar</v>
          </cell>
        </row>
        <row r="128">
          <cell r="AI128" t="str">
            <v>Ocultar</v>
          </cell>
          <cell r="AJ128" t="str">
            <v>Ocultar</v>
          </cell>
          <cell r="AK128" t="str">
            <v>Ocultar</v>
          </cell>
          <cell r="AL128" t="str">
            <v>Ocultar</v>
          </cell>
          <cell r="AM128" t="str">
            <v>Ocultar</v>
          </cell>
          <cell r="AN128" t="str">
            <v>Ocultar</v>
          </cell>
          <cell r="AO128" t="str">
            <v>Ocultar</v>
          </cell>
          <cell r="AP128" t="str">
            <v>Ocultar</v>
          </cell>
          <cell r="AQ128" t="str">
            <v>Ocultar</v>
          </cell>
        </row>
        <row r="129">
          <cell r="AI129" t="str">
            <v>10000 - GRUPO SANTANDER CENTRAL HISPANO</v>
          </cell>
          <cell r="AJ129" t="str">
            <v>11000 - BANCA COMERCIAL EUROPA</v>
          </cell>
          <cell r="AK129" t="str">
            <v>11500 - SANTANDER CONSUMER FINANCE</v>
          </cell>
          <cell r="AL129" t="str">
            <v>11501 - GRUPO HISPAMER</v>
          </cell>
          <cell r="AM129" t="str">
            <v>Ocultar</v>
          </cell>
          <cell r="AN129" t="str">
            <v>Ocultar</v>
          </cell>
          <cell r="AO129" t="str">
            <v>Ocultar</v>
          </cell>
          <cell r="AP129" t="str">
            <v>Ocultar</v>
          </cell>
          <cell r="AQ129" t="str">
            <v>Ocultar</v>
          </cell>
        </row>
        <row r="130">
          <cell r="AI130" t="str">
            <v>10000 - GRUPO SANTANDER CENTRAL HISPANO</v>
          </cell>
          <cell r="AJ130" t="str">
            <v>11000 - BANCA COMERCIAL EUROPA</v>
          </cell>
          <cell r="AK130" t="str">
            <v>11500 - SANTANDER CONSUMER FINANCE</v>
          </cell>
          <cell r="AL130" t="str">
            <v>12120 - FINCONSUMO</v>
          </cell>
          <cell r="AM130" t="str">
            <v>Ocultar</v>
          </cell>
          <cell r="AN130" t="str">
            <v>Ocultar</v>
          </cell>
          <cell r="AO130" t="str">
            <v>Ocultar</v>
          </cell>
          <cell r="AP130" t="str">
            <v>Ocultar</v>
          </cell>
          <cell r="AQ130" t="str">
            <v>Ocultar</v>
          </cell>
        </row>
        <row r="131">
          <cell r="AI131" t="str">
            <v>10000 - GRUPO SANTANDER CENTRAL HISPANO</v>
          </cell>
          <cell r="AJ131" t="str">
            <v>11000 - BANCA COMERCIAL EUROPA</v>
          </cell>
          <cell r="AK131" t="str">
            <v>11500 - SANTANDER CONSUMER FINANCE</v>
          </cell>
          <cell r="AL131" t="str">
            <v>12060 - CC BANK - AKB</v>
          </cell>
          <cell r="AM131" t="str">
            <v>Ocultar</v>
          </cell>
          <cell r="AN131" t="str">
            <v>Ocultar</v>
          </cell>
          <cell r="AO131" t="str">
            <v>Ocultar</v>
          </cell>
          <cell r="AP131" t="str">
            <v>Ocultar</v>
          </cell>
          <cell r="AQ131" t="str">
            <v>Ocultar</v>
          </cell>
        </row>
        <row r="132">
          <cell r="AI132" t="str">
            <v>10000 - GRUPO SANTANDER CENTRAL HISPANO</v>
          </cell>
          <cell r="AJ132" t="str">
            <v>11000 - BANCA COMERCIAL EUROPA</v>
          </cell>
          <cell r="AK132" t="str">
            <v>11500 - SANTANDER CONSUMER FINANCE</v>
          </cell>
          <cell r="AL132" t="str">
            <v>11502 - RESTO CONSUMO NO BANCARIO</v>
          </cell>
          <cell r="AM132" t="str">
            <v>Ocultar</v>
          </cell>
          <cell r="AN132" t="str">
            <v>Ocultar</v>
          </cell>
          <cell r="AO132" t="str">
            <v>Ocultar</v>
          </cell>
          <cell r="AP132" t="str">
            <v>Ocultar</v>
          </cell>
          <cell r="AQ132" t="str">
            <v>Ocultar</v>
          </cell>
        </row>
        <row r="133">
          <cell r="AI133" t="str">
            <v>10000 - GRUPO SANTANDER CENTRAL HISPANO</v>
          </cell>
          <cell r="AJ133" t="str">
            <v>11000 - BANCA COMERCIAL EUROPA</v>
          </cell>
          <cell r="AK133" t="str">
            <v>11500 - SANTANDER CONSUMER FINANCE</v>
          </cell>
          <cell r="AL133" t="str">
            <v>11540 - POLONIA</v>
          </cell>
          <cell r="AM133" t="str">
            <v>Ocultar</v>
          </cell>
          <cell r="AN133" t="str">
            <v>Ocultar</v>
          </cell>
          <cell r="AO133" t="str">
            <v>Ocultar</v>
          </cell>
          <cell r="AP133" t="str">
            <v>Ocultar</v>
          </cell>
          <cell r="AQ133" t="str">
            <v>Ocultar</v>
          </cell>
        </row>
        <row r="134">
          <cell r="AI134" t="str">
            <v>Ocultar</v>
          </cell>
          <cell r="AJ134" t="str">
            <v>Ocultar</v>
          </cell>
          <cell r="AK134" t="str">
            <v>Ocultar</v>
          </cell>
          <cell r="AL134" t="str">
            <v>Ocultar</v>
          </cell>
          <cell r="AM134" t="str">
            <v>Ocultar</v>
          </cell>
          <cell r="AN134" t="str">
            <v>Ocultar</v>
          </cell>
          <cell r="AO134" t="str">
            <v>Ocultar</v>
          </cell>
          <cell r="AP134" t="str">
            <v>Ocultar</v>
          </cell>
          <cell r="AQ134" t="str">
            <v>Ocultar</v>
          </cell>
        </row>
        <row r="135">
          <cell r="AI135" t="str">
            <v>10000 - GRUPO SANTANDER CENTRAL HISPANO</v>
          </cell>
          <cell r="AJ135" t="str">
            <v>11000 - BANCA COMERCIAL EUROPA</v>
          </cell>
          <cell r="AK135" t="str">
            <v>12050 - COMERCIAL PORTUGAL</v>
          </cell>
          <cell r="AL135" t="str">
            <v>Ocultar</v>
          </cell>
          <cell r="AM135" t="str">
            <v>12380 - COMERCIAL PORTUGAL RESTO</v>
          </cell>
          <cell r="AN135" t="str">
            <v>Ocultar</v>
          </cell>
          <cell r="AO135" t="str">
            <v>Ocultar</v>
          </cell>
          <cell r="AP135" t="str">
            <v>Ocultar</v>
          </cell>
          <cell r="AQ135" t="str">
            <v>30000 - PORTUGAL - PROFORMA</v>
          </cell>
        </row>
        <row r="136">
          <cell r="AI136" t="str">
            <v>10000 - GRUPO SANTANDER CENTRAL HISPANO</v>
          </cell>
          <cell r="AJ136" t="str">
            <v>11000 - BANCA COMERCIAL EUROPA</v>
          </cell>
          <cell r="AK136" t="str">
            <v>12050 - COMERCIAL PORTUGAL</v>
          </cell>
          <cell r="AL136" t="str">
            <v>Ocultar</v>
          </cell>
          <cell r="AM136" t="str">
            <v>12370 - COMERCIAL TOTTA</v>
          </cell>
          <cell r="AN136" t="str">
            <v>Ocultar</v>
          </cell>
          <cell r="AO136" t="str">
            <v>Ocultar</v>
          </cell>
          <cell r="AP136" t="str">
            <v>Ocultar</v>
          </cell>
          <cell r="AQ136" t="str">
            <v>30000 - PORTUGAL - PROFORMA</v>
          </cell>
        </row>
        <row r="137">
          <cell r="AI137" t="str">
            <v>10000 - GRUPO SANTANDER CENTRAL HISPANO</v>
          </cell>
          <cell r="AJ137" t="str">
            <v>11000 - BANCA COMERCIAL EUROPA</v>
          </cell>
          <cell r="AK137" t="str">
            <v>12050 - COMERCIAL PORTUGAL</v>
          </cell>
          <cell r="AL137" t="str">
            <v>Ocultar</v>
          </cell>
          <cell r="AM137" t="str">
            <v>12390 - COMERCIAL PREDIAL</v>
          </cell>
          <cell r="AN137" t="str">
            <v>Ocultar</v>
          </cell>
          <cell r="AO137" t="str">
            <v>Ocultar</v>
          </cell>
          <cell r="AP137" t="str">
            <v>Ocultar</v>
          </cell>
          <cell r="AQ137" t="str">
            <v>30000 - PORTUGAL - PROFORMA</v>
          </cell>
        </row>
        <row r="138">
          <cell r="AI138" t="str">
            <v>10000 - GRUPO SANTANDER CENTRAL HISPANO</v>
          </cell>
          <cell r="AJ138" t="str">
            <v>11000 - BANCA COMERCIAL EUROPA</v>
          </cell>
          <cell r="AK138" t="str">
            <v>12050 - COMERCIAL PORTUGAL</v>
          </cell>
          <cell r="AL138" t="str">
            <v>Ocultar</v>
          </cell>
          <cell r="AM138" t="str">
            <v>12310 - AJUSTES IMPUTADOS PORTUGAL</v>
          </cell>
          <cell r="AN138" t="str">
            <v>Ocultar</v>
          </cell>
          <cell r="AO138" t="str">
            <v>Ocultar</v>
          </cell>
          <cell r="AP138" t="str">
            <v>Ocultar</v>
          </cell>
          <cell r="AQ138" t="str">
            <v>30000 - PORTUGAL - PROFORMA</v>
          </cell>
        </row>
        <row r="139">
          <cell r="AI139" t="str">
            <v>Ocultar</v>
          </cell>
          <cell r="AJ139" t="str">
            <v>Ocultar</v>
          </cell>
          <cell r="AK139" t="str">
            <v>Ocultar</v>
          </cell>
          <cell r="AL139" t="str">
            <v>Ocultar</v>
          </cell>
          <cell r="AM139" t="str">
            <v>Ocultar</v>
          </cell>
          <cell r="AN139" t="str">
            <v>Ocultar</v>
          </cell>
          <cell r="AO139" t="str">
            <v>Ocultar</v>
          </cell>
          <cell r="AP139" t="str">
            <v>Ocultar</v>
          </cell>
          <cell r="AQ139" t="str">
            <v>Ocultar</v>
          </cell>
        </row>
        <row r="140">
          <cell r="AI140" t="str">
            <v>10000 - GRUPO SANTANDER CENTRAL HISPANO</v>
          </cell>
          <cell r="AJ140" t="str">
            <v>11000 - BANCA COMERCIAL EUROPA</v>
          </cell>
          <cell r="AK140" t="str">
            <v>15000 - BANESTO CONSOLIDADO</v>
          </cell>
          <cell r="AL140" t="str">
            <v>Ocultar</v>
          </cell>
          <cell r="AM140" t="str">
            <v>Ocultar</v>
          </cell>
          <cell r="AN140" t="str">
            <v>Ocultar</v>
          </cell>
          <cell r="AO140" t="str">
            <v>Ocultar</v>
          </cell>
          <cell r="AP140" t="str">
            <v>Ocultar</v>
          </cell>
          <cell r="AQ140" t="str">
            <v>Ocultar</v>
          </cell>
        </row>
        <row r="141">
          <cell r="AI141" t="str">
            <v>Ocultar</v>
          </cell>
          <cell r="AJ141" t="str">
            <v>Ocultar</v>
          </cell>
          <cell r="AK141" t="str">
            <v>Ocultar</v>
          </cell>
          <cell r="AL141" t="str">
            <v>Ocultar</v>
          </cell>
          <cell r="AM141" t="str">
            <v>Ocultar</v>
          </cell>
          <cell r="AN141" t="str">
            <v>Ocultar</v>
          </cell>
          <cell r="AO141" t="str">
            <v>Ocultar</v>
          </cell>
          <cell r="AP141" t="str">
            <v>Ocultar</v>
          </cell>
          <cell r="AQ141" t="str">
            <v>Ocultar</v>
          </cell>
        </row>
        <row r="142">
          <cell r="AI142" t="str">
            <v>Ocultar</v>
          </cell>
          <cell r="AJ142" t="str">
            <v>Ocultar</v>
          </cell>
          <cell r="AK142" t="str">
            <v>Ocultar</v>
          </cell>
          <cell r="AL142" t="str">
            <v>Ocultar</v>
          </cell>
          <cell r="AM142" t="str">
            <v>Ocultar</v>
          </cell>
          <cell r="AN142" t="str">
            <v>Ocultar</v>
          </cell>
          <cell r="AO142" t="str">
            <v>Ocultar</v>
          </cell>
          <cell r="AP142" t="str">
            <v>Ocultar</v>
          </cell>
          <cell r="AQ142" t="str">
            <v>Ocultar</v>
          </cell>
        </row>
        <row r="143">
          <cell r="AI143" t="str">
            <v>10000 - GRUPO SANTANDER CENTRAL HISPANO</v>
          </cell>
          <cell r="AJ143" t="str">
            <v>12001 - BANCA COMERCIAL AMERICA</v>
          </cell>
          <cell r="AK143" t="str">
            <v>Ocultar</v>
          </cell>
          <cell r="AL143" t="str">
            <v>12010 - COMERCIAL CHILE</v>
          </cell>
          <cell r="AM143" t="str">
            <v>Ocultar</v>
          </cell>
          <cell r="AN143" t="str">
            <v>Ocultar</v>
          </cell>
          <cell r="AO143" t="str">
            <v>Ocultar</v>
          </cell>
          <cell r="AP143" t="str">
            <v>22010 - LATINOAMERICA PROFORMA - CHILE</v>
          </cell>
          <cell r="AQ143" t="str">
            <v>22000 - LATINOAMERICA - PROFORMA</v>
          </cell>
        </row>
        <row r="144">
          <cell r="AI144" t="str">
            <v>10000 - GRUPO SANTANDER CENTRAL HISPANO</v>
          </cell>
          <cell r="AJ144" t="str">
            <v>12001 - BANCA COMERCIAL AMERICA</v>
          </cell>
          <cell r="AK144" t="str">
            <v>Ocultar</v>
          </cell>
          <cell r="AL144" t="str">
            <v>12020 - COMERCIAL URUGUAY</v>
          </cell>
          <cell r="AM144" t="str">
            <v>Ocultar</v>
          </cell>
          <cell r="AN144" t="str">
            <v>Ocultar</v>
          </cell>
          <cell r="AO144" t="str">
            <v>Ocultar</v>
          </cell>
          <cell r="AP144" t="str">
            <v>22020 - LATINOAMERICA PROFORMA - URUGUAY</v>
          </cell>
          <cell r="AQ144" t="str">
            <v>22000 - LATINOAMERICA - PROFORMA</v>
          </cell>
        </row>
        <row r="145">
          <cell r="AI145" t="str">
            <v>10000 - GRUPO SANTANDER CENTRAL HISPANO</v>
          </cell>
          <cell r="AJ145" t="str">
            <v>12001 - BANCA COMERCIAL AMERICA</v>
          </cell>
          <cell r="AK145" t="str">
            <v>Ocultar</v>
          </cell>
          <cell r="AL145" t="str">
            <v>12030 - COMERCIAL PUERTO RICO</v>
          </cell>
          <cell r="AM145" t="str">
            <v>Ocultar</v>
          </cell>
          <cell r="AN145" t="str">
            <v>Ocultar</v>
          </cell>
          <cell r="AO145" t="str">
            <v>Ocultar</v>
          </cell>
          <cell r="AP145" t="str">
            <v>22030 - LATINOAMERICA PROFORMA - PUERTO RICO</v>
          </cell>
          <cell r="AQ145" t="str">
            <v>22000 - LATINOAMERICA - PROFORMA</v>
          </cell>
        </row>
        <row r="146">
          <cell r="AI146" t="str">
            <v>10000 - GRUPO SANTANDER CENTRAL HISPANO</v>
          </cell>
          <cell r="AJ146" t="str">
            <v>12001 - BANCA COMERCIAL AMERICA</v>
          </cell>
          <cell r="AK146" t="str">
            <v>Ocultar</v>
          </cell>
          <cell r="AL146" t="str">
            <v>12080 - COMERCIAL PERU</v>
          </cell>
          <cell r="AM146" t="str">
            <v>Ocultar</v>
          </cell>
          <cell r="AN146" t="str">
            <v>Ocultar</v>
          </cell>
          <cell r="AO146" t="str">
            <v>Ocultar</v>
          </cell>
          <cell r="AP146" t="str">
            <v>22080 - LATINOAMERICA PROFORMA - PERU</v>
          </cell>
          <cell r="AQ146" t="str">
            <v>22000 - LATINOAMERICA - PROFORMA</v>
          </cell>
        </row>
        <row r="147">
          <cell r="AI147" t="str">
            <v>10000 - GRUPO SANTANDER CENTRAL HISPANO</v>
          </cell>
          <cell r="AJ147" t="str">
            <v>12001 - BANCA COMERCIAL AMERICA</v>
          </cell>
          <cell r="AK147" t="str">
            <v>Ocultar</v>
          </cell>
          <cell r="AL147" t="str">
            <v>12110 - COMERCIAL VENEZUELA</v>
          </cell>
          <cell r="AM147" t="str">
            <v>Ocultar</v>
          </cell>
          <cell r="AN147" t="str">
            <v>Ocultar</v>
          </cell>
          <cell r="AO147" t="str">
            <v>Ocultar</v>
          </cell>
          <cell r="AP147" t="str">
            <v>22110 - LATINOAMERICA PROFORMA - VENEZUELA</v>
          </cell>
          <cell r="AQ147" t="str">
            <v>22000 - LATINOAMERICA - PROFORMA</v>
          </cell>
        </row>
        <row r="148">
          <cell r="AI148" t="str">
            <v>10000 - GRUPO SANTANDER CENTRAL HISPANO</v>
          </cell>
          <cell r="AJ148" t="str">
            <v>12001 - BANCA COMERCIAL AMERICA</v>
          </cell>
          <cell r="AK148" t="str">
            <v>Ocultar</v>
          </cell>
          <cell r="AL148" t="str">
            <v>12130 - COMERCIAL MEJICO</v>
          </cell>
          <cell r="AM148" t="str">
            <v>Ocultar</v>
          </cell>
          <cell r="AN148" t="str">
            <v>Ocultar</v>
          </cell>
          <cell r="AO148" t="str">
            <v>Ocultar</v>
          </cell>
          <cell r="AP148" t="str">
            <v>22130 - LATINOAMERICA PROFORMA - MEJICO</v>
          </cell>
          <cell r="AQ148" t="str">
            <v>22000 - LATINOAMERICA - PROFORMA</v>
          </cell>
        </row>
        <row r="149">
          <cell r="AI149" t="str">
            <v>10000 - GRUPO SANTANDER CENTRAL HISPANO</v>
          </cell>
          <cell r="AJ149" t="str">
            <v>12001 - BANCA COMERCIAL AMERICA</v>
          </cell>
          <cell r="AK149" t="str">
            <v>Ocultar</v>
          </cell>
          <cell r="AL149" t="str">
            <v>12130 - COMERCIAL MEJICO</v>
          </cell>
          <cell r="AM149" t="str">
            <v>Ocultar</v>
          </cell>
          <cell r="AN149" t="str">
            <v>Ocultar</v>
          </cell>
          <cell r="AO149" t="str">
            <v>Ocultar</v>
          </cell>
          <cell r="AP149" t="str">
            <v>22130 - LATINOAMERICA PROFORMA - MEJICO</v>
          </cell>
          <cell r="AQ149" t="str">
            <v>22000 - LATINOAMERICA - PROFORMA</v>
          </cell>
        </row>
        <row r="150">
          <cell r="AI150" t="str">
            <v>10000 - GRUPO SANTANDER CENTRAL HISPANO</v>
          </cell>
          <cell r="AJ150" t="str">
            <v>12001 - BANCA COMERCIAL AMERICA</v>
          </cell>
          <cell r="AK150" t="str">
            <v>Ocultar</v>
          </cell>
          <cell r="AL150" t="str">
            <v>12140 - COMERCIAL COLOMBIA</v>
          </cell>
          <cell r="AM150" t="str">
            <v>Ocultar</v>
          </cell>
          <cell r="AN150" t="str">
            <v>Ocultar</v>
          </cell>
          <cell r="AO150" t="str">
            <v>Ocultar</v>
          </cell>
          <cell r="AP150" t="str">
            <v>22140 - LATINOAMERICA PROFORMA - COLOMBIA</v>
          </cell>
          <cell r="AQ150" t="str">
            <v>22000 - LATINOAMERICA - PROFORMA</v>
          </cell>
        </row>
        <row r="151">
          <cell r="AI151" t="str">
            <v>10000 - GRUPO SANTANDER CENTRAL HISPANO</v>
          </cell>
          <cell r="AJ151" t="str">
            <v>12001 - BANCA COMERCIAL AMERICA</v>
          </cell>
          <cell r="AK151" t="str">
            <v>Ocultar</v>
          </cell>
          <cell r="AL151" t="str">
            <v>12150 - COMERCIAL ARGENTINA</v>
          </cell>
          <cell r="AM151" t="str">
            <v>Ocultar</v>
          </cell>
          <cell r="AN151" t="str">
            <v>Ocultar</v>
          </cell>
          <cell r="AO151" t="str">
            <v>Ocultar</v>
          </cell>
          <cell r="AP151" t="str">
            <v>22150 - LATINOAMERICA PROFORMA - ARGENTINA</v>
          </cell>
          <cell r="AQ151" t="str">
            <v>22000 - LATINOAMERICA - PROFORMA</v>
          </cell>
        </row>
        <row r="152">
          <cell r="AI152" t="str">
            <v>10000 - GRUPO SANTANDER CENTRAL HISPANO</v>
          </cell>
          <cell r="AJ152" t="str">
            <v>12001 - BANCA COMERCIAL AMERICA</v>
          </cell>
          <cell r="AK152" t="str">
            <v>Ocultar</v>
          </cell>
          <cell r="AL152" t="str">
            <v>12160 - COMERCIAL BRASIL CONSOLIDADO</v>
          </cell>
          <cell r="AM152" t="str">
            <v>Ocultar</v>
          </cell>
          <cell r="AN152" t="str">
            <v>Ocultar</v>
          </cell>
          <cell r="AO152" t="str">
            <v>Ocultar</v>
          </cell>
          <cell r="AP152" t="str">
            <v>22160 - LATINOAMERICA PROFORMA - BRASIL</v>
          </cell>
          <cell r="AQ152" t="str">
            <v>22000 - LATINOAMERICA - PROFORMA</v>
          </cell>
        </row>
        <row r="153">
          <cell r="AI153" t="str">
            <v>10000 - GRUPO SANTANDER CENTRAL HISPANO</v>
          </cell>
          <cell r="AJ153" t="str">
            <v>12001 - BANCA COMERCIAL AMERICA</v>
          </cell>
          <cell r="AK153" t="str">
            <v>Ocultar</v>
          </cell>
          <cell r="AL153" t="str">
            <v>12200 - COMERCIAL RESTO AMERICA</v>
          </cell>
          <cell r="AM153" t="str">
            <v>Ocultar</v>
          </cell>
          <cell r="AN153" t="str">
            <v>Ocultar</v>
          </cell>
          <cell r="AO153" t="str">
            <v>Ocultar</v>
          </cell>
          <cell r="AP153" t="str">
            <v>22200 - LATINOAMERICA PROFORMA - RESTO</v>
          </cell>
          <cell r="AQ153" t="str">
            <v>22000 - LATINOAMERICA - PROFORMA</v>
          </cell>
        </row>
        <row r="154">
          <cell r="AI154" t="str">
            <v>10000 - GRUPO SANTANDER CENTRAL HISPANO</v>
          </cell>
          <cell r="AJ154" t="str">
            <v>12001 - BANCA COMERCIAL AMERICA</v>
          </cell>
          <cell r="AK154" t="str">
            <v>Ocultar</v>
          </cell>
          <cell r="AL154" t="str">
            <v>12350 - COMERCIAL BOLIVIA</v>
          </cell>
          <cell r="AM154" t="str">
            <v>Ocultar</v>
          </cell>
          <cell r="AN154" t="str">
            <v>Ocultar</v>
          </cell>
          <cell r="AO154" t="str">
            <v>Ocultar</v>
          </cell>
          <cell r="AP154" t="str">
            <v>22350 - LATINOAMERICA PROFORMA - BOLIVIA</v>
          </cell>
          <cell r="AQ154" t="str">
            <v>22000 - LATINOAMERICA - PROFORMA</v>
          </cell>
        </row>
        <row r="155">
          <cell r="AI155" t="str">
            <v>10000 - GRUPO SANTANDER CENTRAL HISPANO</v>
          </cell>
          <cell r="AJ155" t="str">
            <v>12001 - BANCA COMERCIAL AMERICA</v>
          </cell>
          <cell r="AK155" t="str">
            <v>Ocultar</v>
          </cell>
          <cell r="AL155" t="str">
            <v>12360 - COMERCIAL PANAMA</v>
          </cell>
          <cell r="AM155" t="str">
            <v>Ocultar</v>
          </cell>
          <cell r="AN155" t="str">
            <v>Ocultar</v>
          </cell>
          <cell r="AO155" t="str">
            <v>Ocultar</v>
          </cell>
          <cell r="AP155" t="str">
            <v>22360 - LATINOAMERICA PROFORMA - PANAMA</v>
          </cell>
          <cell r="AQ155" t="str">
            <v>22000 - LATINOAMERICA - PROFORMA</v>
          </cell>
        </row>
        <row r="156">
          <cell r="AI156" t="str">
            <v>10000 - GRUPO SANTANDER CENTRAL HISPANO</v>
          </cell>
          <cell r="AJ156" t="str">
            <v>12001 - BANCA COMERCIAL AMERICA</v>
          </cell>
          <cell r="AK156" t="str">
            <v>Ocultar</v>
          </cell>
          <cell r="AL156" t="str">
            <v>12420 - COMERCIAL PARAGUAY</v>
          </cell>
          <cell r="AM156" t="str">
            <v>Ocultar</v>
          </cell>
          <cell r="AN156" t="str">
            <v>Ocultar</v>
          </cell>
          <cell r="AO156" t="str">
            <v>Ocultar</v>
          </cell>
          <cell r="AP156" t="str">
            <v>22420 - LATINOAMERICA PROFORMA - PARAGUAY</v>
          </cell>
          <cell r="AQ156" t="str">
            <v>22000 - LATINOAMERICA - PROFORMA</v>
          </cell>
        </row>
        <row r="157">
          <cell r="AI157" t="str">
            <v>Ocultar</v>
          </cell>
          <cell r="AJ157" t="str">
            <v>Ocultar</v>
          </cell>
          <cell r="AK157" t="str">
            <v>Ocultar</v>
          </cell>
          <cell r="AL157" t="str">
            <v>Ocultar</v>
          </cell>
          <cell r="AM157" t="str">
            <v>Ocultar</v>
          </cell>
          <cell r="AN157" t="str">
            <v>Ocultar</v>
          </cell>
          <cell r="AO157" t="str">
            <v>Ocultar</v>
          </cell>
          <cell r="AP157" t="str">
            <v>Ocultar</v>
          </cell>
          <cell r="AQ157" t="str">
            <v>Ocultar</v>
          </cell>
        </row>
        <row r="158">
          <cell r="AI158" t="str">
            <v>Ocultar</v>
          </cell>
          <cell r="AJ158" t="str">
            <v>Ocultar</v>
          </cell>
          <cell r="AK158" t="str">
            <v>Ocultar</v>
          </cell>
          <cell r="AL158" t="str">
            <v>Ocultar</v>
          </cell>
          <cell r="AM158" t="str">
            <v>Ocultar</v>
          </cell>
          <cell r="AN158" t="str">
            <v>Ocultar</v>
          </cell>
          <cell r="AO158" t="str">
            <v>Ocultar</v>
          </cell>
          <cell r="AP158" t="str">
            <v>Ocultar</v>
          </cell>
          <cell r="AQ158" t="str">
            <v>Ocultar</v>
          </cell>
        </row>
        <row r="159">
          <cell r="AI159" t="str">
            <v>10000 - GRUPO SANTANDER CENTRAL HISPANO</v>
          </cell>
          <cell r="AJ159" t="str">
            <v>13000 - BANCA MAYORISTA GLOBAL</v>
          </cell>
          <cell r="AK159" t="str">
            <v>13009 - AJUSTES - BANCA MAYORISTA GLOBAL</v>
          </cell>
          <cell r="AL159" t="str">
            <v>Ocultar</v>
          </cell>
          <cell r="AM159" t="str">
            <v>Ocultar</v>
          </cell>
          <cell r="AN159" t="str">
            <v>Ocultar</v>
          </cell>
          <cell r="AO159" t="str">
            <v>Ocultar</v>
          </cell>
          <cell r="AP159" t="str">
            <v>Ocultar</v>
          </cell>
          <cell r="AQ159" t="str">
            <v>Ocultar</v>
          </cell>
        </row>
        <row r="160">
          <cell r="AI160" t="str">
            <v>10000 - GRUPO SANTANDER CENTRAL HISPANO</v>
          </cell>
          <cell r="AJ160" t="str">
            <v>13000 - BANCA MAYORISTA GLOBAL</v>
          </cell>
          <cell r="AK160" t="str">
            <v>13010 - BANCA DE INVERSIONES</v>
          </cell>
          <cell r="AL160" t="str">
            <v>13012 - BANCA DE INVERSIONES (SIN AMERICA)</v>
          </cell>
          <cell r="AM160" t="str">
            <v>14130 - BANCA DE INVERSIONES - FILIPINAS</v>
          </cell>
          <cell r="AN160" t="str">
            <v>Ocultar</v>
          </cell>
          <cell r="AO160" t="str">
            <v>Ocultar</v>
          </cell>
          <cell r="AP160" t="str">
            <v>Ocultar</v>
          </cell>
          <cell r="AQ160" t="str">
            <v>Ocultar</v>
          </cell>
        </row>
        <row r="161">
          <cell r="AI161" t="str">
            <v>10000 - GRUPO SANTANDER CENTRAL HISPANO</v>
          </cell>
          <cell r="AJ161" t="str">
            <v>13000 - BANCA MAYORISTA GLOBAL</v>
          </cell>
          <cell r="AK161" t="str">
            <v>13010 - BANCA DE INVERSIONES</v>
          </cell>
          <cell r="AL161" t="str">
            <v>14010 - BANCA DE INVERSIONES - ESPAÑA</v>
          </cell>
          <cell r="AM161" t="str">
            <v>Ocultar</v>
          </cell>
          <cell r="AN161" t="str">
            <v>Ocultar</v>
          </cell>
          <cell r="AO161" t="str">
            <v>Ocultar</v>
          </cell>
          <cell r="AP161" t="str">
            <v>Ocultar</v>
          </cell>
          <cell r="AQ161" t="str">
            <v>Ocultar</v>
          </cell>
        </row>
        <row r="162">
          <cell r="AI162" t="str">
            <v>10000 - GRUPO SANTANDER CENTRAL HISPANO</v>
          </cell>
          <cell r="AJ162" t="str">
            <v>13000 - BANCA MAYORISTA GLOBAL</v>
          </cell>
          <cell r="AK162" t="str">
            <v>13010 - BANCA DE INVERSIONES</v>
          </cell>
          <cell r="AL162" t="str">
            <v>14090 - BANCA DE INVERSIONES - PORTUGAL</v>
          </cell>
          <cell r="AM162" t="str">
            <v>Ocultar</v>
          </cell>
          <cell r="AN162" t="str">
            <v>Ocultar</v>
          </cell>
          <cell r="AO162" t="str">
            <v>Ocultar</v>
          </cell>
          <cell r="AP162" t="str">
            <v>Ocultar</v>
          </cell>
          <cell r="AQ162" t="str">
            <v>30000 - PORTUGAL - PROFORMA</v>
          </cell>
        </row>
        <row r="163">
          <cell r="AI163" t="str">
            <v>10000 - GRUPO SANTANDER CENTRAL HISPANO</v>
          </cell>
          <cell r="AJ163" t="str">
            <v>13000 - BANCA MAYORISTA GLOBAL</v>
          </cell>
          <cell r="AK163" t="str">
            <v>13010 - BANCA DE INVERSIONES</v>
          </cell>
          <cell r="AL163" t="str">
            <v>13011 - BANCA DE INVERSIONES - AMERICA</v>
          </cell>
          <cell r="AM163" t="str">
            <v>14170 - BANCA DE INVERSIONES - PERU</v>
          </cell>
          <cell r="AN163" t="str">
            <v>Ocultar</v>
          </cell>
          <cell r="AO163" t="str">
            <v>Ocultar</v>
          </cell>
          <cell r="AP163" t="str">
            <v>22080 - LATINOAMERICA PROFORMA - PERU</v>
          </cell>
          <cell r="AQ163" t="str">
            <v>22000 - LATINOAMERICA - PROFORMA</v>
          </cell>
        </row>
        <row r="164">
          <cell r="AI164" t="str">
            <v>10000 - GRUPO SANTANDER CENTRAL HISPANO</v>
          </cell>
          <cell r="AJ164" t="str">
            <v>13000 - BANCA MAYORISTA GLOBAL</v>
          </cell>
          <cell r="AK164" t="str">
            <v>13020 - BANCA CORPORATIVA MATRIZ</v>
          </cell>
          <cell r="AL164" t="str">
            <v>Ocultar</v>
          </cell>
          <cell r="AM164" t="str">
            <v>13029 - AJUSTES - BANCA CORPORATIVA</v>
          </cell>
          <cell r="AN164" t="str">
            <v>Ocultar</v>
          </cell>
          <cell r="AO164" t="str">
            <v>Ocultar</v>
          </cell>
          <cell r="AP164" t="str">
            <v>Ocultar</v>
          </cell>
          <cell r="AQ164" t="str">
            <v>Ocultar</v>
          </cell>
        </row>
        <row r="165">
          <cell r="AI165" t="str">
            <v>10000 - GRUPO SANTANDER CENTRAL HISPANO</v>
          </cell>
          <cell r="AJ165" t="str">
            <v>13000 - BANCA MAYORISTA GLOBAL</v>
          </cell>
          <cell r="AK165" t="str">
            <v>13030 - TESORERIA</v>
          </cell>
          <cell r="AL165" t="str">
            <v>Ocultar</v>
          </cell>
          <cell r="AM165" t="str">
            <v>13039 - AJUSTES - TESORERIA</v>
          </cell>
          <cell r="AN165" t="str">
            <v>Ocultar</v>
          </cell>
          <cell r="AO165" t="str">
            <v>Ocultar</v>
          </cell>
          <cell r="AP165" t="str">
            <v>Ocultar</v>
          </cell>
          <cell r="AQ165" t="str">
            <v>Ocultar</v>
          </cell>
        </row>
        <row r="166">
          <cell r="AI166" t="str">
            <v>10000 - GRUPO SANTANDER CENTRAL HISPANO</v>
          </cell>
          <cell r="AJ166" t="str">
            <v>13000 - BANCA MAYORISTA GLOBAL</v>
          </cell>
          <cell r="AK166" t="str">
            <v>13040 - CORPORATIVA Y TESORERIA EXTRANJERO</v>
          </cell>
          <cell r="AL166" t="str">
            <v>Ocultar</v>
          </cell>
          <cell r="AM166" t="str">
            <v>13301 - RESTO SUCURSALES EN EL EXTRANJERO</v>
          </cell>
          <cell r="AN166" t="str">
            <v>Ocultar</v>
          </cell>
          <cell r="AO166" t="str">
            <v>Ocultar</v>
          </cell>
          <cell r="AP166" t="str">
            <v>Ocultar</v>
          </cell>
          <cell r="AQ166" t="str">
            <v>Ocultar</v>
          </cell>
        </row>
        <row r="167">
          <cell r="AI167" t="str">
            <v>10000 - GRUPO SANTANDER CENTRAL HISPANO</v>
          </cell>
          <cell r="AJ167" t="str">
            <v>13000 - BANCA MAYORISTA GLOBAL</v>
          </cell>
          <cell r="AK167" t="str">
            <v>13050 - RESULTADOS POR ARGENTINA</v>
          </cell>
          <cell r="AL167" t="str">
            <v>Ocultar</v>
          </cell>
          <cell r="AM167" t="str">
            <v>Ocultar</v>
          </cell>
          <cell r="AN167" t="str">
            <v>Ocultar</v>
          </cell>
          <cell r="AO167" t="str">
            <v>Ocultar</v>
          </cell>
          <cell r="AP167" t="str">
            <v>Ocultar</v>
          </cell>
          <cell r="AQ167" t="str">
            <v>Ocultar</v>
          </cell>
        </row>
        <row r="168">
          <cell r="AI168" t="str">
            <v>Ocultar</v>
          </cell>
          <cell r="AJ168" t="str">
            <v>Ocultar</v>
          </cell>
          <cell r="AK168" t="str">
            <v>Ocultar</v>
          </cell>
          <cell r="AL168" t="str">
            <v>Ocultar</v>
          </cell>
          <cell r="AM168" t="str">
            <v>Ocultar</v>
          </cell>
          <cell r="AN168" t="str">
            <v>Ocultar</v>
          </cell>
          <cell r="AO168" t="str">
            <v>Ocultar</v>
          </cell>
          <cell r="AP168" t="str">
            <v>Ocultar</v>
          </cell>
          <cell r="AQ168" t="str">
            <v>Ocultar</v>
          </cell>
        </row>
        <row r="169">
          <cell r="AI169" t="str">
            <v>Ocultar</v>
          </cell>
          <cell r="AJ169" t="str">
            <v>Ocultar</v>
          </cell>
          <cell r="AK169" t="str">
            <v>Ocultar</v>
          </cell>
          <cell r="AL169" t="str">
            <v>Ocultar</v>
          </cell>
          <cell r="AM169" t="str">
            <v>Ocultar</v>
          </cell>
          <cell r="AN169" t="str">
            <v>Ocultar</v>
          </cell>
          <cell r="AO169" t="str">
            <v>Ocultar</v>
          </cell>
          <cell r="AP169" t="str">
            <v>Ocultar</v>
          </cell>
          <cell r="AQ169" t="str">
            <v>Ocultar</v>
          </cell>
        </row>
        <row r="170">
          <cell r="AI170" t="str">
            <v>10000 - GRUPO SANTANDER CENTRAL HISPANO</v>
          </cell>
          <cell r="AJ170" t="str">
            <v>16000 - GESTION DE ACTIVOS Y BANCA PRIVADA</v>
          </cell>
          <cell r="AK170" t="str">
            <v>16001 - GESTION DE ACTIVOS</v>
          </cell>
          <cell r="AL170" t="str">
            <v>16300 - GESTION DE ACTIVOS - ESPAÑA</v>
          </cell>
          <cell r="AM170" t="str">
            <v>Ocultar</v>
          </cell>
          <cell r="AN170" t="str">
            <v>Ocultar</v>
          </cell>
          <cell r="AO170" t="str">
            <v>Ocultar</v>
          </cell>
          <cell r="AP170" t="str">
            <v>Ocultar</v>
          </cell>
          <cell r="AQ170" t="str">
            <v>Ocultar</v>
          </cell>
        </row>
        <row r="171">
          <cell r="AI171" t="str">
            <v>10000 - GRUPO SANTANDER CENTRAL HISPANO</v>
          </cell>
          <cell r="AJ171" t="str">
            <v>16000 - GESTION DE ACTIVOS Y BANCA PRIVADA</v>
          </cell>
          <cell r="AK171" t="str">
            <v>16001 - GESTION DE ACTIVOS</v>
          </cell>
          <cell r="AL171" t="str">
            <v>16050 - GESTION DE ACTIVOS - PORTUGAL</v>
          </cell>
          <cell r="AM171" t="str">
            <v>Ocultar</v>
          </cell>
          <cell r="AN171" t="str">
            <v>Ocultar</v>
          </cell>
          <cell r="AO171" t="str">
            <v>Ocultar</v>
          </cell>
          <cell r="AP171" t="str">
            <v>Ocultar</v>
          </cell>
          <cell r="AQ171" t="str">
            <v>30000 - PORTUGAL - PROFORMA</v>
          </cell>
        </row>
        <row r="172">
          <cell r="AI172" t="str">
            <v>10000 - GRUPO SANTANDER CENTRAL HISPANO</v>
          </cell>
          <cell r="AJ172" t="str">
            <v>16000 - GESTION DE ACTIVOS Y BANCA PRIVADA</v>
          </cell>
          <cell r="AK172" t="str">
            <v>16001 - GESTION DE ACTIVOS</v>
          </cell>
          <cell r="AL172" t="str">
            <v>16003 - GESTORAS - AMERICA</v>
          </cell>
          <cell r="AM172" t="str">
            <v>16080 - GESTION DE ACTIVOS - PERU</v>
          </cell>
          <cell r="AN172" t="str">
            <v>Ocultar</v>
          </cell>
          <cell r="AO172" t="str">
            <v>Ocultar</v>
          </cell>
          <cell r="AP172" t="str">
            <v>22080 - LATINOAMERICA PROFORMA - PERU</v>
          </cell>
          <cell r="AQ172" t="str">
            <v>22000 - LATINOAMERICA - PROFORMA</v>
          </cell>
        </row>
        <row r="173">
          <cell r="AI173" t="str">
            <v>10000 - GRUPO SANTANDER CENTRAL HISPANO</v>
          </cell>
          <cell r="AJ173" t="str">
            <v>16000 - GESTION DE ACTIVOS Y BANCA PRIVADA</v>
          </cell>
          <cell r="AK173" t="str">
            <v>16002 - BANCA PRIVADA</v>
          </cell>
          <cell r="AL173" t="str">
            <v>16410 - B.S.N. BANIF</v>
          </cell>
          <cell r="AM173" t="str">
            <v>Ocultar</v>
          </cell>
          <cell r="AN173" t="str">
            <v>Ocultar</v>
          </cell>
          <cell r="AO173" t="str">
            <v>Ocultar</v>
          </cell>
          <cell r="AP173" t="str">
            <v>Ocultar</v>
          </cell>
          <cell r="AQ173" t="str">
            <v>Ocultar</v>
          </cell>
        </row>
        <row r="174">
          <cell r="AI174" t="str">
            <v>10000 - GRUPO SANTANDER CENTRAL HISPANO</v>
          </cell>
          <cell r="AJ174" t="str">
            <v>16000 - GESTION DE ACTIVOS Y BANCA PRIVADA</v>
          </cell>
          <cell r="AK174" t="str">
            <v>16002 - BANCA PRIVADA</v>
          </cell>
          <cell r="AL174" t="str">
            <v>16700 - B.P.I. INTERNACIONAL</v>
          </cell>
          <cell r="AM174" t="str">
            <v>16500 - RESTO B.P.I.</v>
          </cell>
          <cell r="AN174" t="str">
            <v>Ocultar</v>
          </cell>
          <cell r="AO174" t="str">
            <v>Ocultar</v>
          </cell>
          <cell r="AP174" t="str">
            <v>Ocultar</v>
          </cell>
          <cell r="AQ174" t="str">
            <v>Ocultar</v>
          </cell>
        </row>
        <row r="175">
          <cell r="AI175" t="str">
            <v>10000 - GRUPO SANTANDER CENTRAL HISPANO</v>
          </cell>
          <cell r="AJ175" t="str">
            <v>16000 - GESTION DE ACTIVOS Y BANCA PRIVADA</v>
          </cell>
          <cell r="AK175" t="str">
            <v>16002 - BANCA PRIVADA</v>
          </cell>
          <cell r="AL175" t="str">
            <v>16700 - B.P.I. INTERNACIONAL</v>
          </cell>
          <cell r="AM175" t="str">
            <v>29000 - BPI - AMERICA</v>
          </cell>
          <cell r="AN175" t="str">
            <v>29010 - BPI - CHILE</v>
          </cell>
          <cell r="AO175" t="str">
            <v>Ocultar</v>
          </cell>
          <cell r="AP175" t="str">
            <v>22010 - LATINOAMERICA PROFORMA - CHILE</v>
          </cell>
          <cell r="AQ175" t="str">
            <v>22000 - LATINOAMERICA - PROFORMA</v>
          </cell>
        </row>
        <row r="176">
          <cell r="AI176" t="str">
            <v>10000 - GRUPO SANTANDER CENTRAL HISPANO</v>
          </cell>
          <cell r="AJ176" t="str">
            <v>16000 - GESTION DE ACTIVOS Y BANCA PRIVADA</v>
          </cell>
          <cell r="AK176" t="str">
            <v>16002 - BANCA PRIVADA</v>
          </cell>
          <cell r="AL176" t="str">
            <v>16700 - B.P.I. INTERNACIONAL</v>
          </cell>
          <cell r="AM176" t="str">
            <v>29000 - BPI - AMERICA</v>
          </cell>
          <cell r="AN176" t="str">
            <v>29350 - BPI - BOLIVIA</v>
          </cell>
          <cell r="AO176" t="str">
            <v>Ocultar</v>
          </cell>
          <cell r="AP176" t="str">
            <v>22350 - LATINOAMERICA PROFORMA - BOLIVIA</v>
          </cell>
          <cell r="AQ176" t="str">
            <v>22000 - LATINOAMERICA - PROFORMA</v>
          </cell>
        </row>
        <row r="177">
          <cell r="AI177" t="str">
            <v>10000 - GRUPO SANTANDER CENTRAL HISPANO</v>
          </cell>
          <cell r="AJ177" t="str">
            <v>16000 - GESTION DE ACTIVOS Y BANCA PRIVADA</v>
          </cell>
          <cell r="AK177" t="str">
            <v>16002 - BANCA PRIVADA</v>
          </cell>
          <cell r="AL177" t="str">
            <v>16700 - B.P.I. INTERNACIONAL</v>
          </cell>
          <cell r="AM177" t="str">
            <v>29000 - BPI - AMERICA</v>
          </cell>
          <cell r="AN177" t="str">
            <v>29360 - RESTO LATINOAMERICA (PAN)</v>
          </cell>
          <cell r="AO177" t="str">
            <v>Ocultar</v>
          </cell>
          <cell r="AP177" t="str">
            <v>22200 - LATINOAMERICA PROFORMA - RESTO</v>
          </cell>
          <cell r="AQ177" t="str">
            <v>22000 - LATINOAMERICA - PROFORMA</v>
          </cell>
        </row>
        <row r="178">
          <cell r="AI178" t="str">
            <v>10000 - GRUPO SANTANDER CENTRAL HISPANO</v>
          </cell>
          <cell r="AJ178" t="str">
            <v>16000 - GESTION DE ACTIVOS Y BANCA PRIVADA</v>
          </cell>
          <cell r="AK178" t="str">
            <v>16002 - BANCA PRIVADA</v>
          </cell>
          <cell r="AL178" t="str">
            <v>16700 - B.P.I. INTERNACIONAL</v>
          </cell>
          <cell r="AM178" t="str">
            <v>29000 - BPI - AMERICA</v>
          </cell>
          <cell r="AN178" t="str">
            <v>29420 - BPI - PARAGUAY</v>
          </cell>
          <cell r="AO178" t="str">
            <v>Ocultar</v>
          </cell>
          <cell r="AP178" t="str">
            <v>22420 - LATINOAMERICA PROFORMA - PARAGUAY</v>
          </cell>
          <cell r="AQ178" t="str">
            <v>22000 - LATINOAMERICA - PROFORMA</v>
          </cell>
        </row>
        <row r="179">
          <cell r="AI179" t="str">
            <v>Ocultar</v>
          </cell>
          <cell r="AJ179" t="str">
            <v>Ocultar</v>
          </cell>
          <cell r="AK179" t="str">
            <v>Ocultar</v>
          </cell>
          <cell r="AL179" t="str">
            <v>Ocultar</v>
          </cell>
          <cell r="AM179" t="str">
            <v>Ocultar</v>
          </cell>
          <cell r="AN179" t="str">
            <v>Ocultar</v>
          </cell>
          <cell r="AO179" t="str">
            <v>Ocultar</v>
          </cell>
          <cell r="AP179" t="str">
            <v>Ocultar</v>
          </cell>
          <cell r="AQ179" t="str">
            <v>Ocultar</v>
          </cell>
        </row>
        <row r="180">
          <cell r="AI180" t="str">
            <v>Ocultar</v>
          </cell>
          <cell r="AJ180" t="str">
            <v>Ocultar</v>
          </cell>
          <cell r="AK180" t="str">
            <v>Ocultar</v>
          </cell>
          <cell r="AL180" t="str">
            <v>Ocultar</v>
          </cell>
          <cell r="AM180" t="str">
            <v>Ocultar</v>
          </cell>
          <cell r="AN180" t="str">
            <v>Ocultar</v>
          </cell>
          <cell r="AO180" t="str">
            <v>Ocultar</v>
          </cell>
          <cell r="AP180" t="str">
            <v>Ocultar</v>
          </cell>
          <cell r="AQ180" t="str">
            <v>Ocultar</v>
          </cell>
        </row>
        <row r="181">
          <cell r="AI181" t="str">
            <v>10000 - GRUPO SANTANDER CENTRAL HISPANO</v>
          </cell>
          <cell r="AJ181" t="str">
            <v>17000 - PARTICIPACIONES / GESTION FINANCIERA</v>
          </cell>
          <cell r="AK181" t="str">
            <v>Ocultar</v>
          </cell>
          <cell r="AL181" t="str">
            <v>Ocultar</v>
          </cell>
          <cell r="AM181" t="str">
            <v>Ocultar</v>
          </cell>
          <cell r="AN181" t="str">
            <v>Ocultar</v>
          </cell>
          <cell r="AO181" t="str">
            <v>Ocultar</v>
          </cell>
          <cell r="AP181" t="str">
            <v>Ocultar</v>
          </cell>
          <cell r="AQ181" t="str">
            <v>Ocultar</v>
          </cell>
        </row>
        <row r="182">
          <cell r="AI182" t="str">
            <v>10000 - GRUPO SANTANDER CENTRAL HISPANO</v>
          </cell>
          <cell r="AJ182" t="str">
            <v>17000 - PARTICIPACIONES / GESTION FINANCIERA</v>
          </cell>
          <cell r="AK182" t="str">
            <v>Ocultar</v>
          </cell>
          <cell r="AL182" t="str">
            <v>Ocultar</v>
          </cell>
          <cell r="AM182" t="str">
            <v>Ocultar</v>
          </cell>
          <cell r="AN182" t="str">
            <v>Ocultar</v>
          </cell>
          <cell r="AO182" t="str">
            <v>Ocultar</v>
          </cell>
          <cell r="AP182" t="str">
            <v>Ocultar</v>
          </cell>
          <cell r="AQ182" t="str">
            <v>Ocultar</v>
          </cell>
        </row>
        <row r="183">
          <cell r="AI183" t="str">
            <v>10000 - GRUPO SANTANDER CENTRAL HISPANO</v>
          </cell>
          <cell r="AJ183" t="str">
            <v>17000 - PARTICIPACIONES / GESTION FINANCIERA</v>
          </cell>
          <cell r="AK183" t="str">
            <v>Ocultar</v>
          </cell>
          <cell r="AL183" t="str">
            <v>Ocultar</v>
          </cell>
          <cell r="AM183" t="str">
            <v>Ocultar</v>
          </cell>
          <cell r="AN183" t="str">
            <v>Ocultar</v>
          </cell>
          <cell r="AO183" t="str">
            <v>Ocultar</v>
          </cell>
          <cell r="AP183" t="str">
            <v>Ocultar</v>
          </cell>
          <cell r="AQ183" t="str">
            <v>Ocultar</v>
          </cell>
        </row>
        <row r="184">
          <cell r="AI184" t="str">
            <v>10000 - GRUPO SANTANDER CENTRAL HISPANO</v>
          </cell>
          <cell r="AJ184" t="str">
            <v>17000 - PARTICIPACIONES / GESTION FINANCIERA</v>
          </cell>
          <cell r="AK184" t="str">
            <v>Ocultar</v>
          </cell>
          <cell r="AL184" t="str">
            <v>Ocultar</v>
          </cell>
          <cell r="AM184" t="str">
            <v>Ocultar</v>
          </cell>
          <cell r="AN184" t="str">
            <v>Ocultar</v>
          </cell>
          <cell r="AO184" t="str">
            <v>Ocultar</v>
          </cell>
          <cell r="AP184" t="str">
            <v>Ocultar</v>
          </cell>
          <cell r="AQ184" t="str">
            <v>Ocultar</v>
          </cell>
        </row>
        <row r="185">
          <cell r="AI185" t="str">
            <v>Ocultar</v>
          </cell>
          <cell r="AJ185" t="str">
            <v>Ocultar</v>
          </cell>
          <cell r="AK185" t="str">
            <v>Ocultar</v>
          </cell>
          <cell r="AL185" t="str">
            <v>Ocultar</v>
          </cell>
          <cell r="AM185" t="str">
            <v>Ocultar</v>
          </cell>
          <cell r="AN185" t="str">
            <v>Ocultar</v>
          </cell>
          <cell r="AO185" t="str">
            <v>Ocultar</v>
          </cell>
          <cell r="AP185" t="str">
            <v>Ocultar</v>
          </cell>
          <cell r="AQ185" t="str">
            <v>Ocultar</v>
          </cell>
        </row>
        <row r="186">
          <cell r="AI186" t="str">
            <v>10000 - GRUPO SANTANDER CENTRAL HISPANO</v>
          </cell>
          <cell r="AJ186" t="str">
            <v>13000 - BANCA MAYORISTA GLOBAL</v>
          </cell>
          <cell r="AK186" t="str">
            <v>13010 - BANCA DE INVERSIONES</v>
          </cell>
          <cell r="AL186" t="str">
            <v>13012 - BANCA DE INVERSIONES (SIN AMERICA)</v>
          </cell>
          <cell r="AM186" t="str">
            <v>14200 - AJUSTES CONSOLIDACION - B. INVERSIONES</v>
          </cell>
          <cell r="AN186" t="str">
            <v>Ocultar</v>
          </cell>
          <cell r="AO186" t="str">
            <v>Ocultar</v>
          </cell>
          <cell r="AP186" t="str">
            <v>Ocultar</v>
          </cell>
          <cell r="AQ186" t="str">
            <v>Ocultar</v>
          </cell>
        </row>
        <row r="187">
          <cell r="AI187" t="str">
            <v>10000 - GRUPO SANTANDER CENTRAL HISPANO</v>
          </cell>
          <cell r="AJ187" t="str">
            <v>13000 - BANCA MAYORISTA GLOBAL</v>
          </cell>
          <cell r="AK187" t="str">
            <v>13010 - BANCA DE INVERSIONES</v>
          </cell>
          <cell r="AL187" t="str">
            <v>13012 - BANCA DE INVERSIONES (SIN AMERICA)</v>
          </cell>
          <cell r="AM187" t="str">
            <v>14200 - AJUSTES CONSOLIDACION - B. INVERSIONES</v>
          </cell>
          <cell r="AN187" t="str">
            <v>Ocultar</v>
          </cell>
          <cell r="AO187" t="str">
            <v>Ocultar</v>
          </cell>
          <cell r="AP187" t="str">
            <v>Ocultar</v>
          </cell>
          <cell r="AQ187" t="str">
            <v>Ocultar</v>
          </cell>
        </row>
        <row r="188">
          <cell r="AI188" t="str">
            <v>10000 - GRUPO SANTANDER CENTRAL HISPANO</v>
          </cell>
          <cell r="AJ188" t="str">
            <v>13000 - BANCA MAYORISTA GLOBAL</v>
          </cell>
          <cell r="AK188" t="str">
            <v>13010 - BANCA DE INVERSIONES</v>
          </cell>
          <cell r="AL188" t="str">
            <v>13012 - BANCA DE INVERSIONES (SIN AMERICA)</v>
          </cell>
          <cell r="AM188" t="str">
            <v>14130 - BANCA DE INVERSIONES - FILIPINAS</v>
          </cell>
          <cell r="AN188" t="str">
            <v>Ocultar</v>
          </cell>
          <cell r="AO188" t="str">
            <v>Ocultar</v>
          </cell>
          <cell r="AP188" t="str">
            <v>Ocultar</v>
          </cell>
          <cell r="AQ188" t="str">
            <v>Ocultar</v>
          </cell>
        </row>
        <row r="189">
          <cell r="AI189" t="str">
            <v>10000 - GRUPO SANTANDER CENTRAL HISPANO</v>
          </cell>
          <cell r="AJ189" t="str">
            <v>13000 - BANCA MAYORISTA GLOBAL</v>
          </cell>
          <cell r="AK189" t="str">
            <v>13010 - BANCA DE INVERSIONES</v>
          </cell>
          <cell r="AL189" t="str">
            <v>13012 - BANCA DE INVERSIONES (SIN AMERICA)</v>
          </cell>
          <cell r="AM189" t="str">
            <v>14130 - BANCA DE INVERSIONES - FILIPINAS</v>
          </cell>
          <cell r="AN189" t="str">
            <v>Ocultar</v>
          </cell>
          <cell r="AO189" t="str">
            <v>Ocultar</v>
          </cell>
          <cell r="AP189" t="str">
            <v>Ocultar</v>
          </cell>
          <cell r="AQ189" t="str">
            <v>Ocultar</v>
          </cell>
        </row>
        <row r="190">
          <cell r="AI190" t="str">
            <v>Ocultar</v>
          </cell>
          <cell r="AJ190" t="str">
            <v>Ocultar</v>
          </cell>
          <cell r="AK190" t="str">
            <v>Ocultar</v>
          </cell>
          <cell r="AL190" t="str">
            <v>Ocultar</v>
          </cell>
          <cell r="AM190" t="str">
            <v>Ocultar</v>
          </cell>
          <cell r="AN190" t="str">
            <v>Ocultar</v>
          </cell>
          <cell r="AO190" t="str">
            <v>Ocultar</v>
          </cell>
          <cell r="AP190" t="str">
            <v>Ocultar</v>
          </cell>
          <cell r="AQ190" t="str">
            <v>Ocultar</v>
          </cell>
        </row>
        <row r="191">
          <cell r="AI191" t="str">
            <v>10000 - GRUPO SANTANDER CENTRAL HISPANO</v>
          </cell>
          <cell r="AJ191" t="str">
            <v>13000 - BANCA MAYORISTA GLOBAL</v>
          </cell>
          <cell r="AK191" t="str">
            <v>13020 - BANCA CORPORATIVA MATRIZ</v>
          </cell>
          <cell r="AL191" t="str">
            <v>Ocultar</v>
          </cell>
          <cell r="AM191" t="str">
            <v>13100 - GRANDES EMPRESAS MATRIZ</v>
          </cell>
          <cell r="AN191" t="str">
            <v>Ocultar</v>
          </cell>
          <cell r="AO191" t="str">
            <v>Ocultar</v>
          </cell>
          <cell r="AP191" t="str">
            <v>Ocultar</v>
          </cell>
          <cell r="AQ191" t="str">
            <v>Ocultar</v>
          </cell>
        </row>
        <row r="192">
          <cell r="AI192" t="str">
            <v>10000 - GRUPO SANTANDER CENTRAL HISPANO</v>
          </cell>
          <cell r="AJ192" t="str">
            <v>13000 - BANCA MAYORISTA GLOBAL</v>
          </cell>
          <cell r="AK192" t="str">
            <v>13020 - BANCA CORPORATIVA MATRIZ</v>
          </cell>
          <cell r="AL192" t="str">
            <v>Ocultar</v>
          </cell>
          <cell r="AM192" t="str">
            <v>13110 - I.F.I. (FINANCIACION INTERNACI0NAL)</v>
          </cell>
          <cell r="AN192" t="str">
            <v>Ocultar</v>
          </cell>
          <cell r="AO192" t="str">
            <v>Ocultar</v>
          </cell>
          <cell r="AP192" t="str">
            <v>Ocultar</v>
          </cell>
          <cell r="AQ192" t="str">
            <v>Ocultar</v>
          </cell>
        </row>
        <row r="193">
          <cell r="AI193" t="str">
            <v>10000 - GRUPO SANTANDER CENTRAL HISPANO</v>
          </cell>
          <cell r="AJ193" t="str">
            <v>13000 - BANCA MAYORISTA GLOBAL</v>
          </cell>
          <cell r="AK193" t="str">
            <v>13020 - BANCA CORPORATIVA MATRIZ</v>
          </cell>
          <cell r="AL193" t="str">
            <v>Ocultar</v>
          </cell>
          <cell r="AM193" t="str">
            <v>13120 - A.F.I. (FINANCIACION INTERNACIONAL)</v>
          </cell>
          <cell r="AN193" t="str">
            <v>Ocultar</v>
          </cell>
          <cell r="AO193" t="str">
            <v>Ocultar</v>
          </cell>
          <cell r="AP193" t="str">
            <v>Ocultar</v>
          </cell>
          <cell r="AQ193" t="str">
            <v>Ocultar</v>
          </cell>
        </row>
        <row r="194">
          <cell r="AI194" t="str">
            <v>10000 - GRUPO SANTANDER CENTRAL HISPANO</v>
          </cell>
          <cell r="AJ194" t="str">
            <v>11000 - BANCA COMERCIAL EUROPA</v>
          </cell>
          <cell r="AK194" t="str">
            <v>11400 - MINORISTA</v>
          </cell>
          <cell r="AL194" t="str">
            <v>11600 - RED SANTANDER CENTRAL HISPANO</v>
          </cell>
          <cell r="AM194" t="str">
            <v>Ocultar</v>
          </cell>
          <cell r="AN194" t="str">
            <v>Ocultar</v>
          </cell>
          <cell r="AO194" t="str">
            <v>Ocultar</v>
          </cell>
          <cell r="AP194" t="str">
            <v>Ocultar</v>
          </cell>
          <cell r="AQ194" t="str">
            <v>Ocultar</v>
          </cell>
        </row>
        <row r="195">
          <cell r="AI195" t="str">
            <v>10000 - GRUPO SANTANDER CENTRAL HISPANO</v>
          </cell>
          <cell r="AJ195" t="str">
            <v>13000 - BANCA MAYORISTA GLOBAL</v>
          </cell>
          <cell r="AK195" t="str">
            <v>13020 - BANCA CORPORATIVA MATRIZ</v>
          </cell>
          <cell r="AL195" t="str">
            <v>Ocultar</v>
          </cell>
          <cell r="AM195" t="str">
            <v>13100 - GRANDES EMPRESAS MATRIZ</v>
          </cell>
          <cell r="AN195" t="str">
            <v>Ocultar</v>
          </cell>
          <cell r="AO195" t="str">
            <v>Ocultar</v>
          </cell>
          <cell r="AP195" t="str">
            <v>Ocultar</v>
          </cell>
          <cell r="AQ195" t="str">
            <v>Ocultar</v>
          </cell>
        </row>
        <row r="196">
          <cell r="AI196" t="str">
            <v>10000 - GRUPO SANTANDER CENTRAL HISPANO</v>
          </cell>
          <cell r="AJ196" t="str">
            <v>13000 - BANCA MAYORISTA GLOBAL</v>
          </cell>
          <cell r="AK196" t="str">
            <v>13020 - BANCA CORPORATIVA MATRIZ</v>
          </cell>
          <cell r="AL196" t="str">
            <v>Ocultar</v>
          </cell>
          <cell r="AM196" t="str">
            <v>13110 - I.F.I. (FINANCIACION INTERNACI0NAL)</v>
          </cell>
          <cell r="AN196" t="str">
            <v>Ocultar</v>
          </cell>
          <cell r="AO196" t="str">
            <v>Ocultar</v>
          </cell>
          <cell r="AP196" t="str">
            <v>Ocultar</v>
          </cell>
          <cell r="AQ196" t="str">
            <v>Ocultar</v>
          </cell>
        </row>
        <row r="197">
          <cell r="AI197" t="str">
            <v>10000 - GRUPO SANTANDER CENTRAL HISPANO</v>
          </cell>
          <cell r="AJ197" t="str">
            <v>13000 - BANCA MAYORISTA GLOBAL</v>
          </cell>
          <cell r="AK197" t="str">
            <v>13020 - BANCA CORPORATIVA MATRIZ</v>
          </cell>
          <cell r="AL197" t="str">
            <v>Ocultar</v>
          </cell>
          <cell r="AM197" t="str">
            <v>13120 - A.F.I. (FINANCIACION INTERNACIONAL)</v>
          </cell>
          <cell r="AN197" t="str">
            <v>Ocultar</v>
          </cell>
          <cell r="AO197" t="str">
            <v>Ocultar</v>
          </cell>
          <cell r="AP197" t="str">
            <v>Ocultar</v>
          </cell>
          <cell r="AQ197" t="str">
            <v>Ocultar</v>
          </cell>
        </row>
        <row r="198">
          <cell r="AI198" t="str">
            <v>10000 - GRUPO SANTANDER CENTRAL HISPANO</v>
          </cell>
          <cell r="AJ198" t="str">
            <v>11000 - BANCA COMERCIAL EUROPA</v>
          </cell>
          <cell r="AK198" t="str">
            <v>11400 - MINORISTA</v>
          </cell>
          <cell r="AL198" t="str">
            <v>11600 - RED SANTANDER CENTRAL HISPANO</v>
          </cell>
          <cell r="AM198" t="str">
            <v>Ocultar</v>
          </cell>
          <cell r="AN198" t="str">
            <v>Ocultar</v>
          </cell>
          <cell r="AO198" t="str">
            <v>Ocultar</v>
          </cell>
          <cell r="AP198" t="str">
            <v>Ocultar</v>
          </cell>
          <cell r="AQ198" t="str">
            <v>Ocultar</v>
          </cell>
        </row>
        <row r="199">
          <cell r="AI199" t="str">
            <v>Ocultar</v>
          </cell>
          <cell r="AJ199" t="str">
            <v>Ocultar</v>
          </cell>
          <cell r="AK199" t="str">
            <v>Ocultar</v>
          </cell>
          <cell r="AL199" t="str">
            <v>Ocultar</v>
          </cell>
          <cell r="AM199" t="str">
            <v>Ocultar</v>
          </cell>
          <cell r="AN199" t="str">
            <v>Ocultar</v>
          </cell>
          <cell r="AO199" t="str">
            <v>Ocultar</v>
          </cell>
          <cell r="AP199" t="str">
            <v>Ocultar</v>
          </cell>
          <cell r="AQ199" t="str">
            <v>Ocultar</v>
          </cell>
        </row>
        <row r="200">
          <cell r="AI200" t="str">
            <v>Ocultar</v>
          </cell>
          <cell r="AJ200" t="str">
            <v>Ocultar</v>
          </cell>
          <cell r="AK200" t="str">
            <v>Ocultar</v>
          </cell>
          <cell r="AL200" t="str">
            <v>Ocultar</v>
          </cell>
          <cell r="AM200" t="str">
            <v>Ocultar</v>
          </cell>
          <cell r="AN200" t="str">
            <v>Ocultar</v>
          </cell>
          <cell r="AO200" t="str">
            <v>Ocultar</v>
          </cell>
          <cell r="AP200" t="str">
            <v>Ocultar</v>
          </cell>
          <cell r="AQ200" t="str">
            <v>Ocultar</v>
          </cell>
        </row>
        <row r="201">
          <cell r="AI201" t="str">
            <v>Ocultar</v>
          </cell>
          <cell r="AJ201" t="str">
            <v>Ocultar</v>
          </cell>
          <cell r="AK201" t="str">
            <v>Ocultar</v>
          </cell>
          <cell r="AL201" t="str">
            <v>Ocultar</v>
          </cell>
          <cell r="AM201" t="str">
            <v>Ocultar</v>
          </cell>
          <cell r="AN201" t="str">
            <v>Ocultar</v>
          </cell>
          <cell r="AO201" t="str">
            <v>Ocultar</v>
          </cell>
          <cell r="AP201" t="str">
            <v>Ocultar</v>
          </cell>
          <cell r="AQ201" t="str">
            <v>Ocultar</v>
          </cell>
        </row>
        <row r="202">
          <cell r="AI202" t="str">
            <v>10000 - GRUPO SANTANDER CENTRAL HISPANO</v>
          </cell>
          <cell r="AJ202" t="str">
            <v>13000 - BANCA MAYORISTA GLOBAL</v>
          </cell>
          <cell r="AK202" t="str">
            <v>13020 - BANCA CORPORATIVA MATRIZ</v>
          </cell>
          <cell r="AL202" t="str">
            <v>Ocultar</v>
          </cell>
          <cell r="AM202" t="str">
            <v>13100 - GRANDES EMPRESAS MATRIZ</v>
          </cell>
          <cell r="AN202" t="str">
            <v>Ocultar</v>
          </cell>
          <cell r="AO202" t="str">
            <v>Ocultar</v>
          </cell>
          <cell r="AP202" t="str">
            <v>Ocultar</v>
          </cell>
          <cell r="AQ202" t="str">
            <v>Ocultar</v>
          </cell>
        </row>
        <row r="203">
          <cell r="AI203" t="str">
            <v>10000 - GRUPO SANTANDER CENTRAL HISPANO</v>
          </cell>
          <cell r="AJ203" t="str">
            <v>13000 - BANCA MAYORISTA GLOBAL</v>
          </cell>
          <cell r="AK203" t="str">
            <v>13020 - BANCA CORPORATIVA MATRIZ</v>
          </cell>
          <cell r="AL203" t="str">
            <v>Ocultar</v>
          </cell>
          <cell r="AM203" t="str">
            <v>13110 - I.F.I. (FINANCIACION INTERNACI0NAL)</v>
          </cell>
          <cell r="AN203" t="str">
            <v>Ocultar</v>
          </cell>
          <cell r="AO203" t="str">
            <v>Ocultar</v>
          </cell>
          <cell r="AP203" t="str">
            <v>Ocultar</v>
          </cell>
          <cell r="AQ203" t="str">
            <v>Ocultar</v>
          </cell>
        </row>
        <row r="204">
          <cell r="AI204" t="str">
            <v>10000 - GRUPO SANTANDER CENTRAL HISPANO</v>
          </cell>
          <cell r="AJ204" t="str">
            <v>13000 - BANCA MAYORISTA GLOBAL</v>
          </cell>
          <cell r="AK204" t="str">
            <v>13020 - BANCA CORPORATIVA MATRIZ</v>
          </cell>
          <cell r="AL204" t="str">
            <v>Ocultar</v>
          </cell>
          <cell r="AM204" t="str">
            <v>13120 - A.F.I. (FINANCIACION INTERNACIONAL)</v>
          </cell>
          <cell r="AN204" t="str">
            <v>Ocultar</v>
          </cell>
          <cell r="AO204" t="str">
            <v>Ocultar</v>
          </cell>
          <cell r="AP204" t="str">
            <v>Ocultar</v>
          </cell>
          <cell r="AQ204" t="str">
            <v>Ocultar</v>
          </cell>
        </row>
        <row r="205">
          <cell r="AI205" t="str">
            <v>10000 - GRUPO SANTANDER CENTRAL HISPANO</v>
          </cell>
          <cell r="AJ205" t="str">
            <v>11000 - BANCA COMERCIAL EUROPA</v>
          </cell>
          <cell r="AK205" t="str">
            <v>11400 - MINORISTA</v>
          </cell>
          <cell r="AL205" t="str">
            <v>11600 - RED SANTANDER CENTRAL HISPANO</v>
          </cell>
          <cell r="AM205" t="str">
            <v>Ocultar</v>
          </cell>
          <cell r="AN205" t="str">
            <v>Ocultar</v>
          </cell>
          <cell r="AO205" t="str">
            <v>Ocultar</v>
          </cell>
          <cell r="AP205" t="str">
            <v>Ocultar</v>
          </cell>
          <cell r="AQ205" t="str">
            <v>Ocultar</v>
          </cell>
        </row>
        <row r="206">
          <cell r="AI206" t="str">
            <v>10000 - GRUPO SANTANDER CENTRAL HISPANO</v>
          </cell>
          <cell r="AJ206" t="str">
            <v>13000 - BANCA MAYORISTA GLOBAL</v>
          </cell>
          <cell r="AK206" t="str">
            <v>13020 - BANCA CORPORATIVA MATRIZ</v>
          </cell>
          <cell r="AL206" t="str">
            <v>Ocultar</v>
          </cell>
          <cell r="AM206" t="str">
            <v>13100 - GRANDES EMPRESAS MATRIZ</v>
          </cell>
          <cell r="AN206" t="str">
            <v>Ocultar</v>
          </cell>
          <cell r="AO206" t="str">
            <v>Ocultar</v>
          </cell>
          <cell r="AP206" t="str">
            <v>Ocultar</v>
          </cell>
          <cell r="AQ206" t="str">
            <v>Ocultar</v>
          </cell>
        </row>
        <row r="207">
          <cell r="AI207" t="str">
            <v>10000 - GRUPO SANTANDER CENTRAL HISPANO</v>
          </cell>
          <cell r="AJ207" t="str">
            <v>13000 - BANCA MAYORISTA GLOBAL</v>
          </cell>
          <cell r="AK207" t="str">
            <v>13020 - BANCA CORPORATIVA MATRIZ</v>
          </cell>
          <cell r="AL207" t="str">
            <v>Ocultar</v>
          </cell>
          <cell r="AM207" t="str">
            <v>13110 - I.F.I. (FINANCIACION INTERNACI0NAL)</v>
          </cell>
          <cell r="AN207" t="str">
            <v>Ocultar</v>
          </cell>
          <cell r="AO207" t="str">
            <v>Ocultar</v>
          </cell>
          <cell r="AP207" t="str">
            <v>Ocultar</v>
          </cell>
          <cell r="AQ207" t="str">
            <v>Ocultar</v>
          </cell>
        </row>
        <row r="208">
          <cell r="AI208" t="str">
            <v>10000 - GRUPO SANTANDER CENTRAL HISPANO</v>
          </cell>
          <cell r="AJ208" t="str">
            <v>13000 - BANCA MAYORISTA GLOBAL</v>
          </cell>
          <cell r="AK208" t="str">
            <v>13020 - BANCA CORPORATIVA MATRIZ</v>
          </cell>
          <cell r="AL208" t="str">
            <v>Ocultar</v>
          </cell>
          <cell r="AM208" t="str">
            <v>13120 - A.F.I. (FINANCIACION INTERNACIONAL)</v>
          </cell>
          <cell r="AN208" t="str">
            <v>Ocultar</v>
          </cell>
          <cell r="AO208" t="str">
            <v>Ocultar</v>
          </cell>
          <cell r="AP208" t="str">
            <v>Ocultar</v>
          </cell>
          <cell r="AQ208" t="str">
            <v>Ocultar</v>
          </cell>
        </row>
        <row r="209">
          <cell r="AI209" t="str">
            <v>10000 - GRUPO SANTANDER CENTRAL HISPANO</v>
          </cell>
          <cell r="AJ209" t="str">
            <v>11000 - BANCA COMERCIAL EUROPA</v>
          </cell>
          <cell r="AK209" t="str">
            <v>11400 - MINORISTA</v>
          </cell>
          <cell r="AL209" t="str">
            <v>11600 - RED SANTANDER CENTRAL HISPANO</v>
          </cell>
          <cell r="AM209" t="str">
            <v>Ocultar</v>
          </cell>
          <cell r="AN209" t="str">
            <v>Ocultar</v>
          </cell>
          <cell r="AO209" t="str">
            <v>Ocultar</v>
          </cell>
          <cell r="AP209" t="str">
            <v>Ocultar</v>
          </cell>
          <cell r="AQ209" t="str">
            <v>Ocultar</v>
          </cell>
        </row>
        <row r="210">
          <cell r="AI210" t="str">
            <v>Ocultar</v>
          </cell>
          <cell r="AJ210" t="str">
            <v>Ocultar</v>
          </cell>
          <cell r="AK210" t="str">
            <v>Ocultar</v>
          </cell>
          <cell r="AL210" t="str">
            <v>Ocultar</v>
          </cell>
          <cell r="AM210" t="str">
            <v>Ocultar</v>
          </cell>
          <cell r="AN210" t="str">
            <v>Ocultar</v>
          </cell>
          <cell r="AO210" t="str">
            <v>Ocultar</v>
          </cell>
          <cell r="AP210" t="str">
            <v>Ocultar</v>
          </cell>
          <cell r="AQ210" t="str">
            <v>Ocultar</v>
          </cell>
        </row>
        <row r="211">
          <cell r="AI211" t="str">
            <v>Ocultar</v>
          </cell>
          <cell r="AJ211" t="str">
            <v>Ocultar</v>
          </cell>
          <cell r="AK211" t="str">
            <v>Ocultar</v>
          </cell>
          <cell r="AL211" t="str">
            <v>Ocultar</v>
          </cell>
          <cell r="AM211" t="str">
            <v>Ocultar</v>
          </cell>
          <cell r="AN211" t="str">
            <v>Ocultar</v>
          </cell>
          <cell r="AO211" t="str">
            <v>Ocultar</v>
          </cell>
          <cell r="AP211" t="str">
            <v>Ocultar</v>
          </cell>
          <cell r="AQ211" t="str">
            <v>Ocultar</v>
          </cell>
        </row>
        <row r="212">
          <cell r="AI212" t="str">
            <v>Ocultar</v>
          </cell>
          <cell r="AJ212" t="str">
            <v>Ocultar</v>
          </cell>
          <cell r="AK212" t="str">
            <v>Ocultar</v>
          </cell>
          <cell r="AL212" t="str">
            <v>Ocultar</v>
          </cell>
          <cell r="AM212" t="str">
            <v>Ocultar</v>
          </cell>
          <cell r="AN212" t="str">
            <v>Ocultar</v>
          </cell>
          <cell r="AO212" t="str">
            <v>Ocultar</v>
          </cell>
          <cell r="AP212" t="str">
            <v>Ocultar</v>
          </cell>
          <cell r="AQ212" t="str">
            <v>Ocultar</v>
          </cell>
        </row>
        <row r="213">
          <cell r="AI213" t="str">
            <v>Ocultar</v>
          </cell>
          <cell r="AJ213" t="str">
            <v>Ocultar</v>
          </cell>
          <cell r="AK213" t="str">
            <v>Ocultar</v>
          </cell>
          <cell r="AL213" t="str">
            <v>Ocultar</v>
          </cell>
          <cell r="AM213" t="str">
            <v>Ocultar</v>
          </cell>
          <cell r="AN213" t="str">
            <v>Ocultar</v>
          </cell>
          <cell r="AO213" t="str">
            <v>Ocultar</v>
          </cell>
          <cell r="AP213" t="str">
            <v>Ocultar</v>
          </cell>
          <cell r="AQ213" t="str">
            <v>Ocultar</v>
          </cell>
        </row>
        <row r="214">
          <cell r="AI214" t="str">
            <v>10000 - GRUPO SANTANDER CENTRAL HISPANO</v>
          </cell>
          <cell r="AJ214" t="str">
            <v>11000 - BANCA COMERCIAL EUROPA</v>
          </cell>
          <cell r="AK214" t="str">
            <v>11400 - MINORISTA</v>
          </cell>
          <cell r="AL214" t="str">
            <v>11009 - AJUSTES - MINORISTA</v>
          </cell>
          <cell r="AM214" t="str">
            <v>Ocultar</v>
          </cell>
          <cell r="AN214" t="str">
            <v>Ocultar</v>
          </cell>
          <cell r="AO214" t="str">
            <v>Ocultar</v>
          </cell>
          <cell r="AP214" t="str">
            <v>Ocultar</v>
          </cell>
          <cell r="AQ214" t="str">
            <v>Ocultar</v>
          </cell>
        </row>
        <row r="215">
          <cell r="AI215" t="str">
            <v>10000 - GRUPO SANTANDER CENTRAL HISPANO</v>
          </cell>
          <cell r="AJ215" t="str">
            <v>11000 - BANCA COMERCIAL EUROPA</v>
          </cell>
          <cell r="AK215" t="str">
            <v>11400 - MINORISTA</v>
          </cell>
          <cell r="AL215" t="str">
            <v>11600 - RED SANTANDER CENTRAL HISPANO</v>
          </cell>
          <cell r="AM215" t="str">
            <v>Ocultar</v>
          </cell>
          <cell r="AN215" t="str">
            <v>Ocultar</v>
          </cell>
          <cell r="AO215" t="str">
            <v>Ocultar</v>
          </cell>
          <cell r="AP215" t="str">
            <v>Ocultar</v>
          </cell>
          <cell r="AQ215" t="str">
            <v>Ocultar</v>
          </cell>
        </row>
        <row r="216">
          <cell r="AI216" t="str">
            <v>10000 - GRUPO SANTANDER CENTRAL HISPANO</v>
          </cell>
          <cell r="AJ216" t="str">
            <v>11000 - BANCA COMERCIAL EUROPA</v>
          </cell>
          <cell r="AK216" t="str">
            <v>11400 - MINORISTA</v>
          </cell>
          <cell r="AL216" t="str">
            <v>11800 - 4B, DINNERS</v>
          </cell>
          <cell r="AM216" t="str">
            <v>Ocultar</v>
          </cell>
          <cell r="AN216" t="str">
            <v>Ocultar</v>
          </cell>
          <cell r="AO216" t="str">
            <v>Ocultar</v>
          </cell>
          <cell r="AP216" t="str">
            <v>Ocultar</v>
          </cell>
          <cell r="AQ216" t="str">
            <v>Ocultar</v>
          </cell>
        </row>
        <row r="217">
          <cell r="AI217" t="str">
            <v>10000 - GRUPO SANTANDER CENTRAL HISPANO</v>
          </cell>
          <cell r="AJ217" t="str">
            <v>11000 - BANCA COMERCIAL EUROPA</v>
          </cell>
          <cell r="AK217" t="str">
            <v>11500 - SANTANDER CONSUMER FINANCE</v>
          </cell>
          <cell r="AL217" t="str">
            <v>11501 - GRUPO HISPAMER</v>
          </cell>
          <cell r="AM217" t="str">
            <v>Ocultar</v>
          </cell>
          <cell r="AN217" t="str">
            <v>Ocultar</v>
          </cell>
          <cell r="AO217" t="str">
            <v>Ocultar</v>
          </cell>
          <cell r="AP217" t="str">
            <v>Ocultar</v>
          </cell>
          <cell r="AQ217" t="str">
            <v>Ocultar</v>
          </cell>
        </row>
        <row r="218">
          <cell r="AI218" t="str">
            <v>10000 - GRUPO SANTANDER CENTRAL HISPANO</v>
          </cell>
          <cell r="AJ218" t="str">
            <v>11000 - BANCA COMERCIAL EUROPA</v>
          </cell>
          <cell r="AK218" t="str">
            <v>11500 - SANTANDER CONSUMER FINANCE</v>
          </cell>
          <cell r="AL218" t="str">
            <v>11502 - RESTO CONSUMO NO BANCARIO</v>
          </cell>
          <cell r="AM218" t="str">
            <v>Ocultar</v>
          </cell>
          <cell r="AN218" t="str">
            <v>Ocultar</v>
          </cell>
          <cell r="AO218" t="str">
            <v>Ocultar</v>
          </cell>
          <cell r="AP218" t="str">
            <v>Ocultar</v>
          </cell>
          <cell r="AQ218" t="str">
            <v>Ocultar</v>
          </cell>
        </row>
        <row r="219">
          <cell r="AI219" t="str">
            <v>10000 - GRUPO SANTANDER CENTRAL HISPANO</v>
          </cell>
          <cell r="AJ219" t="str">
            <v>11000 - BANCA COMERCIAL EUROPA</v>
          </cell>
          <cell r="AK219" t="str">
            <v>11500 - SANTANDER CONSUMER FINANCE</v>
          </cell>
          <cell r="AL219" t="str">
            <v>11540 - POLONIA</v>
          </cell>
          <cell r="AM219" t="str">
            <v>Ocultar</v>
          </cell>
          <cell r="AN219" t="str">
            <v>Ocultar</v>
          </cell>
          <cell r="AO219" t="str">
            <v>Ocultar</v>
          </cell>
          <cell r="AP219" t="str">
            <v>Ocultar</v>
          </cell>
          <cell r="AQ219" t="str">
            <v>Ocultar</v>
          </cell>
        </row>
        <row r="220">
          <cell r="AI220" t="str">
            <v>10000 - GRUPO SANTANDER CENTRAL HISPANO</v>
          </cell>
          <cell r="AJ220" t="str">
            <v>11000 - BANCA COMERCIAL EUROPA</v>
          </cell>
          <cell r="AK220" t="str">
            <v>11500 - SANTANDER CONSUMER FINANCE</v>
          </cell>
          <cell r="AL220" t="str">
            <v>12060 - CC BANK - AKB</v>
          </cell>
          <cell r="AM220" t="str">
            <v>Ocultar</v>
          </cell>
          <cell r="AN220" t="str">
            <v>Ocultar</v>
          </cell>
          <cell r="AO220" t="str">
            <v>Ocultar</v>
          </cell>
          <cell r="AP220" t="str">
            <v>Ocultar</v>
          </cell>
          <cell r="AQ220" t="str">
            <v>Ocultar</v>
          </cell>
        </row>
        <row r="221">
          <cell r="AI221" t="str">
            <v>10000 - GRUPO SANTANDER CENTRAL HISPANO</v>
          </cell>
          <cell r="AJ221" t="str">
            <v>11000 - BANCA COMERCIAL EUROPA</v>
          </cell>
          <cell r="AK221" t="str">
            <v>11500 - SANTANDER CONSUMER FINANCE</v>
          </cell>
          <cell r="AL221" t="str">
            <v>12120 - FINCONSUMO</v>
          </cell>
          <cell r="AM221" t="str">
            <v>Ocultar</v>
          </cell>
          <cell r="AN221" t="str">
            <v>Ocultar</v>
          </cell>
          <cell r="AO221" t="str">
            <v>Ocultar</v>
          </cell>
          <cell r="AP221" t="str">
            <v>Ocultar</v>
          </cell>
          <cell r="AQ221" t="str">
            <v>Ocultar</v>
          </cell>
        </row>
        <row r="222">
          <cell r="AI222" t="str">
            <v>10000 - GRUPO SANTANDER CENTRAL HISPANO</v>
          </cell>
          <cell r="AJ222" t="str">
            <v>11000 - BANCA COMERCIAL EUROPA</v>
          </cell>
          <cell r="AK222" t="str">
            <v>11500 - SANTANDER CONSUMER FINANCE</v>
          </cell>
          <cell r="AL222" t="str">
            <v>21001 - PATAGON - ESPAÑA</v>
          </cell>
          <cell r="AM222" t="str">
            <v>Ocultar</v>
          </cell>
          <cell r="AN222" t="str">
            <v>Ocultar</v>
          </cell>
          <cell r="AO222" t="str">
            <v>Ocultar</v>
          </cell>
          <cell r="AP222" t="str">
            <v>Ocultar</v>
          </cell>
          <cell r="AQ222" t="str">
            <v>Ocultar</v>
          </cell>
        </row>
        <row r="223">
          <cell r="AI223" t="str">
            <v>10000 - GRUPO SANTANDER CENTRAL HISPANO</v>
          </cell>
          <cell r="AJ223" t="str">
            <v>11000 - BANCA COMERCIAL EUROPA</v>
          </cell>
          <cell r="AK223" t="str">
            <v>12050 - COMERCIAL PORTUGAL</v>
          </cell>
          <cell r="AL223" t="str">
            <v>Ocultar</v>
          </cell>
          <cell r="AM223" t="str">
            <v>12310 - AJUSTES IMPUTADOS PORTUGAL</v>
          </cell>
          <cell r="AN223" t="str">
            <v>Ocultar</v>
          </cell>
          <cell r="AO223" t="str">
            <v>Ocultar</v>
          </cell>
          <cell r="AP223" t="str">
            <v>Ocultar</v>
          </cell>
          <cell r="AQ223" t="str">
            <v>30000 - PORTUGAL - PROFORMA</v>
          </cell>
        </row>
        <row r="224">
          <cell r="AI224" t="str">
            <v>10000 - GRUPO SANTANDER CENTRAL HISPANO</v>
          </cell>
          <cell r="AJ224" t="str">
            <v>11000 - BANCA COMERCIAL EUROPA</v>
          </cell>
          <cell r="AK224" t="str">
            <v>12050 - COMERCIAL PORTUGAL</v>
          </cell>
          <cell r="AL224" t="str">
            <v>Ocultar</v>
          </cell>
          <cell r="AM224" t="str">
            <v>12370 - COMERCIAL TOTTA</v>
          </cell>
          <cell r="AN224" t="str">
            <v>Ocultar</v>
          </cell>
          <cell r="AO224" t="str">
            <v>Ocultar</v>
          </cell>
          <cell r="AP224" t="str">
            <v>Ocultar</v>
          </cell>
          <cell r="AQ224" t="str">
            <v>30000 - PORTUGAL - PROFORMA</v>
          </cell>
        </row>
        <row r="225">
          <cell r="AI225" t="str">
            <v>10000 - GRUPO SANTANDER CENTRAL HISPANO</v>
          </cell>
          <cell r="AJ225" t="str">
            <v>11000 - BANCA COMERCIAL EUROPA</v>
          </cell>
          <cell r="AK225" t="str">
            <v>12050 - COMERCIAL PORTUGAL</v>
          </cell>
          <cell r="AL225" t="str">
            <v>Ocultar</v>
          </cell>
          <cell r="AM225" t="str">
            <v>12380 - COMERCIAL PORTUGAL RESTO</v>
          </cell>
          <cell r="AN225" t="str">
            <v>Ocultar</v>
          </cell>
          <cell r="AO225" t="str">
            <v>Ocultar</v>
          </cell>
          <cell r="AP225" t="str">
            <v>Ocultar</v>
          </cell>
          <cell r="AQ225" t="str">
            <v>30000 - PORTUGAL - PROFORMA</v>
          </cell>
        </row>
        <row r="226">
          <cell r="AI226" t="str">
            <v>10000 - GRUPO SANTANDER CENTRAL HISPANO</v>
          </cell>
          <cell r="AJ226" t="str">
            <v>11000 - BANCA COMERCIAL EUROPA</v>
          </cell>
          <cell r="AK226" t="str">
            <v>12050 - COMERCIAL PORTUGAL</v>
          </cell>
          <cell r="AL226" t="str">
            <v>Ocultar</v>
          </cell>
          <cell r="AM226" t="str">
            <v>12390 - COMERCIAL PREDIAL</v>
          </cell>
          <cell r="AN226" t="str">
            <v>Ocultar</v>
          </cell>
          <cell r="AO226" t="str">
            <v>Ocultar</v>
          </cell>
          <cell r="AP226" t="str">
            <v>Ocultar</v>
          </cell>
          <cell r="AQ226" t="str">
            <v>30000 - PORTUGAL - PROFORMA</v>
          </cell>
        </row>
        <row r="227">
          <cell r="AI227" t="str">
            <v>10000 - GRUPO SANTANDER CENTRAL HISPANO</v>
          </cell>
          <cell r="AJ227" t="str">
            <v>11000 - BANCA COMERCIAL EUROPA</v>
          </cell>
          <cell r="AK227" t="str">
            <v>15000 - BANESTO CONSOLIDADO</v>
          </cell>
          <cell r="AL227" t="str">
            <v>Ocultar</v>
          </cell>
          <cell r="AM227" t="str">
            <v>Ocultar</v>
          </cell>
          <cell r="AN227" t="str">
            <v>Ocultar</v>
          </cell>
          <cell r="AO227" t="str">
            <v>Ocultar</v>
          </cell>
          <cell r="AP227" t="str">
            <v>Ocultar</v>
          </cell>
          <cell r="AQ227" t="str">
            <v>Ocultar</v>
          </cell>
        </row>
        <row r="228">
          <cell r="AI228" t="str">
            <v>10000 - GRUPO SANTANDER CENTRAL HISPANO</v>
          </cell>
          <cell r="AJ228" t="str">
            <v>11000 - BANCA COMERCIAL EUROPA</v>
          </cell>
          <cell r="AK228" t="str">
            <v>21002 - DIREKT - ALEMANIA</v>
          </cell>
          <cell r="AL228" t="str">
            <v>Ocultar</v>
          </cell>
          <cell r="AM228" t="str">
            <v>Ocultar</v>
          </cell>
          <cell r="AN228" t="str">
            <v>Ocultar</v>
          </cell>
          <cell r="AO228" t="str">
            <v>Ocultar</v>
          </cell>
          <cell r="AP228" t="str">
            <v>Ocultar</v>
          </cell>
          <cell r="AQ228" t="str">
            <v>Ocultar</v>
          </cell>
        </row>
        <row r="229">
          <cell r="AI229" t="str">
            <v>10000 - GRUPO SANTANDER CENTRAL HISPANO</v>
          </cell>
          <cell r="AJ229" t="str">
            <v>12001 - BANCA COMERCIAL AMERICA</v>
          </cell>
          <cell r="AK229" t="str">
            <v>Ocultar</v>
          </cell>
          <cell r="AL229" t="str">
            <v>12010 - COMERCIAL CHILE</v>
          </cell>
          <cell r="AM229" t="str">
            <v>Ocultar</v>
          </cell>
          <cell r="AN229" t="str">
            <v>Ocultar</v>
          </cell>
          <cell r="AO229" t="str">
            <v>Ocultar</v>
          </cell>
          <cell r="AP229" t="str">
            <v>22010 - LATINOAMERICA PROFORMA - CHILE</v>
          </cell>
          <cell r="AQ229" t="str">
            <v>22000 - LATINOAMERICA - PROFORMA</v>
          </cell>
        </row>
        <row r="230">
          <cell r="AI230" t="str">
            <v>10000 - GRUPO SANTANDER CENTRAL HISPANO</v>
          </cell>
          <cell r="AJ230" t="str">
            <v>12001 - BANCA COMERCIAL AMERICA</v>
          </cell>
          <cell r="AK230" t="str">
            <v>Ocultar</v>
          </cell>
          <cell r="AL230" t="str">
            <v>12020 - COMERCIAL URUGUAY</v>
          </cell>
          <cell r="AM230" t="str">
            <v>Ocultar</v>
          </cell>
          <cell r="AN230" t="str">
            <v>Ocultar</v>
          </cell>
          <cell r="AO230" t="str">
            <v>Ocultar</v>
          </cell>
          <cell r="AP230" t="str">
            <v>22020 - LATINOAMERICA PROFORMA - URUGUAY</v>
          </cell>
          <cell r="AQ230" t="str">
            <v>22000 - LATINOAMERICA - PROFORMA</v>
          </cell>
        </row>
        <row r="231">
          <cell r="AI231" t="str">
            <v>10000 - GRUPO SANTANDER CENTRAL HISPANO</v>
          </cell>
          <cell r="AJ231" t="str">
            <v>12001 - BANCA COMERCIAL AMERICA</v>
          </cell>
          <cell r="AK231" t="str">
            <v>Ocultar</v>
          </cell>
          <cell r="AL231" t="str">
            <v>12030 - COMERCIAL PUERTO RICO</v>
          </cell>
          <cell r="AM231" t="str">
            <v>Ocultar</v>
          </cell>
          <cell r="AN231" t="str">
            <v>Ocultar</v>
          </cell>
          <cell r="AO231" t="str">
            <v>Ocultar</v>
          </cell>
          <cell r="AP231" t="str">
            <v>22030 - LATINOAMERICA PROFORMA - PUERTO RICO</v>
          </cell>
          <cell r="AQ231" t="str">
            <v>22000 - LATINOAMERICA - PROFORMA</v>
          </cell>
        </row>
        <row r="232">
          <cell r="AI232" t="str">
            <v>10000 - GRUPO SANTANDER CENTRAL HISPANO</v>
          </cell>
          <cell r="AJ232" t="str">
            <v>12001 - BANCA COMERCIAL AMERICA</v>
          </cell>
          <cell r="AK232" t="str">
            <v>Ocultar</v>
          </cell>
          <cell r="AL232" t="str">
            <v>12080 - COMERCIAL PERU</v>
          </cell>
          <cell r="AM232" t="str">
            <v>Ocultar</v>
          </cell>
          <cell r="AN232" t="str">
            <v>Ocultar</v>
          </cell>
          <cell r="AO232" t="str">
            <v>Ocultar</v>
          </cell>
          <cell r="AP232" t="str">
            <v>22080 - LATINOAMERICA PROFORMA - PERU</v>
          </cell>
          <cell r="AQ232" t="str">
            <v>22000 - LATINOAMERICA - PROFORMA</v>
          </cell>
        </row>
        <row r="233">
          <cell r="AI233" t="str">
            <v>10000 - GRUPO SANTANDER CENTRAL HISPANO</v>
          </cell>
          <cell r="AJ233" t="str">
            <v>12001 - BANCA COMERCIAL AMERICA</v>
          </cell>
          <cell r="AK233" t="str">
            <v>Ocultar</v>
          </cell>
          <cell r="AL233" t="str">
            <v>12110 - COMERCIAL VENEZUELA</v>
          </cell>
          <cell r="AM233" t="str">
            <v>Ocultar</v>
          </cell>
          <cell r="AN233" t="str">
            <v>Ocultar</v>
          </cell>
          <cell r="AO233" t="str">
            <v>Ocultar</v>
          </cell>
          <cell r="AP233" t="str">
            <v>22110 - LATINOAMERICA PROFORMA - VENEZUELA</v>
          </cell>
          <cell r="AQ233" t="str">
            <v>22000 - LATINOAMERICA - PROFORMA</v>
          </cell>
        </row>
        <row r="234">
          <cell r="AI234" t="str">
            <v>10000 - GRUPO SANTANDER CENTRAL HISPANO</v>
          </cell>
          <cell r="AJ234" t="str">
            <v>12001 - BANCA COMERCIAL AMERICA</v>
          </cell>
          <cell r="AK234" t="str">
            <v>Ocultar</v>
          </cell>
          <cell r="AL234" t="str">
            <v>12130 - COMERCIAL MEJICO</v>
          </cell>
          <cell r="AM234" t="str">
            <v>Ocultar</v>
          </cell>
          <cell r="AN234" t="str">
            <v>Ocultar</v>
          </cell>
          <cell r="AO234" t="str">
            <v>Ocultar</v>
          </cell>
          <cell r="AP234" t="str">
            <v>22130 - LATINOAMERICA PROFORMA - MEJICO</v>
          </cell>
          <cell r="AQ234" t="str">
            <v>22000 - LATINOAMERICA - PROFORMA</v>
          </cell>
        </row>
        <row r="235">
          <cell r="AI235" t="str">
            <v>10000 - GRUPO SANTANDER CENTRAL HISPANO</v>
          </cell>
          <cell r="AJ235" t="str">
            <v>12001 - BANCA COMERCIAL AMERICA</v>
          </cell>
          <cell r="AK235" t="str">
            <v>Ocultar</v>
          </cell>
          <cell r="AL235" t="str">
            <v>12140 - COMERCIAL COLOMBIA</v>
          </cell>
          <cell r="AM235" t="str">
            <v>Ocultar</v>
          </cell>
          <cell r="AN235" t="str">
            <v>Ocultar</v>
          </cell>
          <cell r="AO235" t="str">
            <v>Ocultar</v>
          </cell>
          <cell r="AP235" t="str">
            <v>22140 - LATINOAMERICA PROFORMA - COLOMBIA</v>
          </cell>
          <cell r="AQ235" t="str">
            <v>22000 - LATINOAMERICA - PROFORMA</v>
          </cell>
        </row>
        <row r="236">
          <cell r="AI236" t="str">
            <v>10000 - GRUPO SANTANDER CENTRAL HISPANO</v>
          </cell>
          <cell r="AJ236" t="str">
            <v>12001 - BANCA COMERCIAL AMERICA</v>
          </cell>
          <cell r="AK236" t="str">
            <v>Ocultar</v>
          </cell>
          <cell r="AL236" t="str">
            <v>12150 - COMERCIAL ARGENTINA</v>
          </cell>
          <cell r="AM236" t="str">
            <v>Ocultar</v>
          </cell>
          <cell r="AN236" t="str">
            <v>Ocultar</v>
          </cell>
          <cell r="AO236" t="str">
            <v>Ocultar</v>
          </cell>
          <cell r="AP236" t="str">
            <v>22150 - LATINOAMERICA PROFORMA - ARGENTINA</v>
          </cell>
          <cell r="AQ236" t="str">
            <v>22000 - LATINOAMERICA - PROFORMA</v>
          </cell>
        </row>
        <row r="237">
          <cell r="AI237" t="str">
            <v>10000 - GRUPO SANTANDER CENTRAL HISPANO</v>
          </cell>
          <cell r="AJ237" t="str">
            <v>12001 - BANCA COMERCIAL AMERICA</v>
          </cell>
          <cell r="AK237" t="str">
            <v>Ocultar</v>
          </cell>
          <cell r="AL237" t="str">
            <v>12160 - COMERCIAL BRASIL CONSOLIDADO</v>
          </cell>
          <cell r="AM237" t="str">
            <v>Ocultar</v>
          </cell>
          <cell r="AN237" t="str">
            <v>Ocultar</v>
          </cell>
          <cell r="AO237" t="str">
            <v>Ocultar</v>
          </cell>
          <cell r="AP237" t="str">
            <v>22160 - LATINOAMERICA PROFORMA - BRASIL</v>
          </cell>
          <cell r="AQ237" t="str">
            <v>22000 - LATINOAMERICA - PROFORMA</v>
          </cell>
        </row>
        <row r="238">
          <cell r="AI238" t="str">
            <v>10000 - GRUPO SANTANDER CENTRAL HISPANO</v>
          </cell>
          <cell r="AJ238" t="str">
            <v>12001 - BANCA COMERCIAL AMERICA</v>
          </cell>
          <cell r="AK238" t="str">
            <v>Ocultar</v>
          </cell>
          <cell r="AL238" t="str">
            <v>12200 - COMERCIAL RESTO AMERICA</v>
          </cell>
          <cell r="AM238" t="str">
            <v>Ocultar</v>
          </cell>
          <cell r="AN238" t="str">
            <v>Ocultar</v>
          </cell>
          <cell r="AO238" t="str">
            <v>Ocultar</v>
          </cell>
          <cell r="AP238" t="str">
            <v>22200 - LATINOAMERICA PROFORMA - RESTO</v>
          </cell>
          <cell r="AQ238" t="str">
            <v>22000 - LATINOAMERICA - PROFORMA</v>
          </cell>
        </row>
        <row r="239">
          <cell r="AI239" t="str">
            <v>10000 - GRUPO SANTANDER CENTRAL HISPANO</v>
          </cell>
          <cell r="AJ239" t="str">
            <v>12001 - BANCA COMERCIAL AMERICA</v>
          </cell>
          <cell r="AK239" t="str">
            <v>Ocultar</v>
          </cell>
          <cell r="AL239" t="str">
            <v>12350 - COMERCIAL BOLIVIA</v>
          </cell>
          <cell r="AM239" t="str">
            <v>Ocultar</v>
          </cell>
          <cell r="AN239" t="str">
            <v>Ocultar</v>
          </cell>
          <cell r="AO239" t="str">
            <v>Ocultar</v>
          </cell>
          <cell r="AP239" t="str">
            <v>22350 - LATINOAMERICA PROFORMA - BOLIVIA</v>
          </cell>
          <cell r="AQ239" t="str">
            <v>22000 - LATINOAMERICA - PROFORMA</v>
          </cell>
        </row>
        <row r="240">
          <cell r="AI240" t="str">
            <v>10000 - GRUPO SANTANDER CENTRAL HISPANO</v>
          </cell>
          <cell r="AJ240" t="str">
            <v>12001 - BANCA COMERCIAL AMERICA</v>
          </cell>
          <cell r="AK240" t="str">
            <v>Ocultar</v>
          </cell>
          <cell r="AL240" t="str">
            <v>12360 - COMERCIAL PANAMA</v>
          </cell>
          <cell r="AM240" t="str">
            <v>Ocultar</v>
          </cell>
          <cell r="AN240" t="str">
            <v>Ocultar</v>
          </cell>
          <cell r="AO240" t="str">
            <v>Ocultar</v>
          </cell>
          <cell r="AP240" t="str">
            <v>22360 - LATINOAMERICA PROFORMA - PANAMA</v>
          </cell>
          <cell r="AQ240" t="str">
            <v>22000 - LATINOAMERICA - PROFORMA</v>
          </cell>
        </row>
        <row r="241">
          <cell r="AI241" t="str">
            <v>10000 - GRUPO SANTANDER CENTRAL HISPANO</v>
          </cell>
          <cell r="AJ241" t="str">
            <v>12001 - BANCA COMERCIAL AMERICA</v>
          </cell>
          <cell r="AK241" t="str">
            <v>Ocultar</v>
          </cell>
          <cell r="AL241" t="str">
            <v>12420 - COMERCIAL PARAGUAY</v>
          </cell>
          <cell r="AM241" t="str">
            <v>Ocultar</v>
          </cell>
          <cell r="AN241" t="str">
            <v>Ocultar</v>
          </cell>
          <cell r="AO241" t="str">
            <v>Ocultar</v>
          </cell>
          <cell r="AP241" t="str">
            <v>22420 - LATINOAMERICA PROFORMA - PARAGUAY</v>
          </cell>
          <cell r="AQ241" t="str">
            <v>22000 - LATINOAMERICA - PROFORMA</v>
          </cell>
        </row>
        <row r="242">
          <cell r="AI242" t="str">
            <v>10000 - GRUPO SANTANDER CENTRAL HISPANO</v>
          </cell>
          <cell r="AJ242" t="str">
            <v>13000 - BANCA MAYORISTA GLOBAL</v>
          </cell>
          <cell r="AK242" t="str">
            <v>13009 - AJUSTES - BANCA MAYORISTA GLOBAL</v>
          </cell>
          <cell r="AL242" t="str">
            <v>Ocultar</v>
          </cell>
          <cell r="AM242" t="str">
            <v>Ocultar</v>
          </cell>
          <cell r="AN242" t="str">
            <v>Ocultar</v>
          </cell>
          <cell r="AO242" t="str">
            <v>Ocultar</v>
          </cell>
          <cell r="AP242" t="str">
            <v>Ocultar</v>
          </cell>
          <cell r="AQ242" t="str">
            <v>Ocultar</v>
          </cell>
        </row>
        <row r="243">
          <cell r="AI243" t="str">
            <v>10000 - GRUPO SANTANDER CENTRAL HISPANO</v>
          </cell>
          <cell r="AJ243" t="str">
            <v>13000 - BANCA MAYORISTA GLOBAL</v>
          </cell>
          <cell r="AK243" t="str">
            <v>13010 - BANCA DE INVERSIONES</v>
          </cell>
          <cell r="AL243" t="str">
            <v>13011 - BANCA DE INVERSIONES - AMERICA</v>
          </cell>
          <cell r="AM243" t="str">
            <v>14020 - BANCA DE  INVERSIONES - ARGENTINA</v>
          </cell>
          <cell r="AN243" t="str">
            <v>Ocultar</v>
          </cell>
          <cell r="AO243" t="str">
            <v>Ocultar</v>
          </cell>
          <cell r="AP243" t="str">
            <v>22150 - LATINOAMERICA PROFORMA - ARGENTINA</v>
          </cell>
          <cell r="AQ243" t="str">
            <v>22000 - LATINOAMERICA - PROFORMA</v>
          </cell>
        </row>
        <row r="244">
          <cell r="AI244" t="str">
            <v>10000 - GRUPO SANTANDER CENTRAL HISPANO</v>
          </cell>
          <cell r="AJ244" t="str">
            <v>13000 - BANCA MAYORISTA GLOBAL</v>
          </cell>
          <cell r="AK244" t="str">
            <v>13010 - BANCA DE INVERSIONES</v>
          </cell>
          <cell r="AL244" t="str">
            <v>13011 - BANCA DE INVERSIONES - AMERICA</v>
          </cell>
          <cell r="AM244" t="str">
            <v>14030 - BANCA DE INVERSIONES - BRASIL</v>
          </cell>
          <cell r="AN244" t="str">
            <v>Ocultar</v>
          </cell>
          <cell r="AO244" t="str">
            <v>Ocultar</v>
          </cell>
          <cell r="AP244" t="str">
            <v>22160 - LATINOAMERICA PROFORMA - BRASIL</v>
          </cell>
          <cell r="AQ244" t="str">
            <v>22000 - LATINOAMERICA - PROFORMA</v>
          </cell>
        </row>
        <row r="245">
          <cell r="AI245" t="str">
            <v>10000 - GRUPO SANTANDER CENTRAL HISPANO</v>
          </cell>
          <cell r="AJ245" t="str">
            <v>13000 - BANCA MAYORISTA GLOBAL</v>
          </cell>
          <cell r="AK245" t="str">
            <v>13010 - BANCA DE INVERSIONES</v>
          </cell>
          <cell r="AL245" t="str">
            <v>13011 - BANCA DE INVERSIONES - AMERICA</v>
          </cell>
          <cell r="AM245" t="str">
            <v>14040 - BANCA DE INVERSIONES - CHILE</v>
          </cell>
          <cell r="AN245" t="str">
            <v>Ocultar</v>
          </cell>
          <cell r="AO245" t="str">
            <v>Ocultar</v>
          </cell>
          <cell r="AP245" t="str">
            <v>22010 - LATINOAMERICA PROFORMA - CHILE</v>
          </cell>
          <cell r="AQ245" t="str">
            <v>22000 - LATINOAMERICA - PROFORMA</v>
          </cell>
        </row>
        <row r="246">
          <cell r="AI246" t="str">
            <v>10000 - GRUPO SANTANDER CENTRAL HISPANO</v>
          </cell>
          <cell r="AJ246" t="str">
            <v>13000 - BANCA MAYORISTA GLOBAL</v>
          </cell>
          <cell r="AK246" t="str">
            <v>13010 - BANCA DE INVERSIONES</v>
          </cell>
          <cell r="AL246" t="str">
            <v>13011 - BANCA DE INVERSIONES - AMERICA</v>
          </cell>
          <cell r="AM246" t="str">
            <v>14050 - BANCA DE INVERSIONES - MEJICO</v>
          </cell>
          <cell r="AN246" t="str">
            <v>Ocultar</v>
          </cell>
          <cell r="AO246" t="str">
            <v>Ocultar</v>
          </cell>
          <cell r="AP246" t="str">
            <v>22130 - LATINOAMERICA PROFORMA - MEJICO</v>
          </cell>
          <cell r="AQ246" t="str">
            <v>22000 - LATINOAMERICA - PROFORMA</v>
          </cell>
        </row>
        <row r="247">
          <cell r="AI247" t="str">
            <v>10000 - GRUPO SANTANDER CENTRAL HISPANO</v>
          </cell>
          <cell r="AJ247" t="str">
            <v>13000 - BANCA MAYORISTA GLOBAL</v>
          </cell>
          <cell r="AK247" t="str">
            <v>13010 - BANCA DE INVERSIONES</v>
          </cell>
          <cell r="AL247" t="str">
            <v>13011 - BANCA DE INVERSIONES - AMERICA</v>
          </cell>
          <cell r="AM247" t="str">
            <v>14060 - BANCA DE INVERSIONES - VENEZUELA</v>
          </cell>
          <cell r="AN247" t="str">
            <v>Ocultar</v>
          </cell>
          <cell r="AO247" t="str">
            <v>Ocultar</v>
          </cell>
          <cell r="AP247" t="str">
            <v>22110 - LATINOAMERICA PROFORMA - VENEZUELA</v>
          </cell>
          <cell r="AQ247" t="str">
            <v>22000 - LATINOAMERICA - PROFORMA</v>
          </cell>
        </row>
        <row r="248">
          <cell r="AI248" t="str">
            <v>10000 - GRUPO SANTANDER CENTRAL HISPANO</v>
          </cell>
          <cell r="AJ248" t="str">
            <v>13000 - BANCA MAYORISTA GLOBAL</v>
          </cell>
          <cell r="AK248" t="str">
            <v>13010 - BANCA DE INVERSIONES</v>
          </cell>
          <cell r="AL248" t="str">
            <v>13011 - BANCA DE INVERSIONES - AMERICA</v>
          </cell>
          <cell r="AM248" t="str">
            <v>14170 - BANCA DE INVERSIONES - PERU</v>
          </cell>
          <cell r="AN248" t="str">
            <v>Ocultar</v>
          </cell>
          <cell r="AO248" t="str">
            <v>Ocultar</v>
          </cell>
          <cell r="AP248" t="str">
            <v>22080 - LATINOAMERICA PROFORMA - PERU</v>
          </cell>
          <cell r="AQ248" t="str">
            <v>22000 - LATINOAMERICA - PROFORMA</v>
          </cell>
        </row>
        <row r="249">
          <cell r="AI249" t="str">
            <v>10000 - GRUPO SANTANDER CENTRAL HISPANO</v>
          </cell>
          <cell r="AJ249" t="str">
            <v>13000 - BANCA MAYORISTA GLOBAL</v>
          </cell>
          <cell r="AK249" t="str">
            <v>13010 - BANCA DE INVERSIONES</v>
          </cell>
          <cell r="AL249" t="str">
            <v>13011 - BANCA DE INVERSIONES - AMERICA</v>
          </cell>
          <cell r="AM249" t="str">
            <v>14180 - BANCA DE INVERSIONES - COLOMBIA</v>
          </cell>
          <cell r="AN249" t="str">
            <v>Ocultar</v>
          </cell>
          <cell r="AO249" t="str">
            <v>Ocultar</v>
          </cell>
          <cell r="AP249" t="str">
            <v>22140 - LATINOAMERICA PROFORMA - COLOMBIA</v>
          </cell>
          <cell r="AQ249" t="str">
            <v>22000 - LATINOAMERICA - PROFORMA</v>
          </cell>
        </row>
        <row r="250">
          <cell r="AI250" t="str">
            <v>10000 - GRUPO SANTANDER CENTRAL HISPANO</v>
          </cell>
          <cell r="AJ250" t="str">
            <v>13000 - BANCA MAYORISTA GLOBAL</v>
          </cell>
          <cell r="AK250" t="str">
            <v>13010 - BANCA DE INVERSIONES</v>
          </cell>
          <cell r="AL250" t="str">
            <v>13011 - BANCA DE INVERSIONES - AMERICA</v>
          </cell>
          <cell r="AM250" t="str">
            <v>14190 - BANCA DE INVERSIONES - RESTO LATINOAMERICA</v>
          </cell>
          <cell r="AN250" t="str">
            <v>Ocultar</v>
          </cell>
          <cell r="AO250" t="str">
            <v>Ocultar</v>
          </cell>
          <cell r="AP250" t="str">
            <v>22200 - LATINOAMERICA PROFORMA - RESTO</v>
          </cell>
          <cell r="AQ250" t="str">
            <v>22000 - LATINOAMERICA - PROFORMA</v>
          </cell>
        </row>
        <row r="251">
          <cell r="AI251" t="str">
            <v>10000 - GRUPO SANTANDER CENTRAL HISPANO</v>
          </cell>
          <cell r="AJ251" t="str">
            <v>13000 - BANCA MAYORISTA GLOBAL</v>
          </cell>
          <cell r="AK251" t="str">
            <v>13010 - BANCA DE INVERSIONES</v>
          </cell>
          <cell r="AL251" t="str">
            <v>14010 - BANCA DE INVERSIONES - ESPAÑA</v>
          </cell>
          <cell r="AM251" t="str">
            <v>Ocultar</v>
          </cell>
          <cell r="AN251" t="str">
            <v>Ocultar</v>
          </cell>
          <cell r="AO251" t="str">
            <v>Ocultar</v>
          </cell>
          <cell r="AP251" t="str">
            <v>Ocultar</v>
          </cell>
          <cell r="AQ251" t="str">
            <v>Ocultar</v>
          </cell>
        </row>
        <row r="252">
          <cell r="AI252" t="str">
            <v>10000 - GRUPO SANTANDER CENTRAL HISPANO</v>
          </cell>
          <cell r="AJ252" t="str">
            <v>13000 - BANCA MAYORISTA GLOBAL</v>
          </cell>
          <cell r="AK252" t="str">
            <v>13010 - BANCA DE INVERSIONES</v>
          </cell>
          <cell r="AL252" t="str">
            <v>13012 - BANCA DE INVERSIONES (SIN AMERICA)</v>
          </cell>
          <cell r="AM252" t="str">
            <v>14080 - BANCA DE INVERSIONES - NUEVA YORK</v>
          </cell>
          <cell r="AN252" t="str">
            <v>Ocultar</v>
          </cell>
          <cell r="AO252" t="str">
            <v>Ocultar</v>
          </cell>
          <cell r="AP252" t="str">
            <v>Ocultar</v>
          </cell>
          <cell r="AQ252" t="str">
            <v>Ocultar</v>
          </cell>
        </row>
        <row r="253">
          <cell r="AI253" t="str">
            <v>10000 - GRUPO SANTANDER CENTRAL HISPANO</v>
          </cell>
          <cell r="AJ253" t="str">
            <v>13000 - BANCA MAYORISTA GLOBAL</v>
          </cell>
          <cell r="AK253" t="str">
            <v>13010 - BANCA DE INVERSIONES</v>
          </cell>
          <cell r="AL253" t="str">
            <v>14090 - BANCA DE INVERSIONES - PORTUGAL</v>
          </cell>
          <cell r="AM253" t="str">
            <v>Ocultar</v>
          </cell>
          <cell r="AN253" t="str">
            <v>Ocultar</v>
          </cell>
          <cell r="AO253" t="str">
            <v>Ocultar</v>
          </cell>
          <cell r="AP253" t="str">
            <v>Ocultar</v>
          </cell>
          <cell r="AQ253" t="str">
            <v>30000 - PORTUGAL - PROFORMA</v>
          </cell>
        </row>
        <row r="254">
          <cell r="AI254" t="str">
            <v>10000 - GRUPO SANTANDER CENTRAL HISPANO</v>
          </cell>
          <cell r="AJ254" t="str">
            <v>13000 - BANCA MAYORISTA GLOBAL</v>
          </cell>
          <cell r="AK254" t="str">
            <v>13010 - BANCA DE INVERSIONES</v>
          </cell>
          <cell r="AL254" t="str">
            <v>13012 - BANCA DE INVERSIONES (SIN AMERICA)</v>
          </cell>
          <cell r="AM254" t="str">
            <v>14100 - BANCA DE INVERSIONES - ITALIA</v>
          </cell>
          <cell r="AN254" t="str">
            <v>Ocultar</v>
          </cell>
          <cell r="AO254" t="str">
            <v>Ocultar</v>
          </cell>
          <cell r="AP254" t="str">
            <v>Ocultar</v>
          </cell>
          <cell r="AQ254" t="str">
            <v>Ocultar</v>
          </cell>
        </row>
        <row r="255">
          <cell r="AI255" t="str">
            <v>10000 - GRUPO SANTANDER CENTRAL HISPANO</v>
          </cell>
          <cell r="AJ255" t="str">
            <v>13000 - BANCA MAYORISTA GLOBAL</v>
          </cell>
          <cell r="AK255" t="str">
            <v>13010 - BANCA DE INVERSIONES</v>
          </cell>
          <cell r="AL255" t="str">
            <v>13012 - BANCA DE INVERSIONES (SIN AMERICA)</v>
          </cell>
          <cell r="AM255" t="str">
            <v>14110 - BANCA DE INVERSIONES - FRANKFURT</v>
          </cell>
          <cell r="AN255" t="str">
            <v>Ocultar</v>
          </cell>
          <cell r="AO255" t="str">
            <v>Ocultar</v>
          </cell>
          <cell r="AP255" t="str">
            <v>Ocultar</v>
          </cell>
          <cell r="AQ255" t="str">
            <v>Ocultar</v>
          </cell>
        </row>
        <row r="256">
          <cell r="AI256" t="str">
            <v>10000 - GRUPO SANTANDER CENTRAL HISPANO</v>
          </cell>
          <cell r="AJ256" t="str">
            <v>13000 - BANCA MAYORISTA GLOBAL</v>
          </cell>
          <cell r="AK256" t="str">
            <v>13010 - BANCA DE INVERSIONES</v>
          </cell>
          <cell r="AL256" t="str">
            <v>13012 - BANCA DE INVERSIONES (SIN AMERICA)</v>
          </cell>
          <cell r="AM256" t="str">
            <v>14130 - BANCA DE INVERSIONES - FILIPINAS</v>
          </cell>
          <cell r="AN256" t="str">
            <v>Ocultar</v>
          </cell>
          <cell r="AO256" t="str">
            <v>Ocultar</v>
          </cell>
          <cell r="AP256" t="str">
            <v>Ocultar</v>
          </cell>
          <cell r="AQ256" t="str">
            <v>Ocultar</v>
          </cell>
        </row>
        <row r="257">
          <cell r="AI257" t="str">
            <v>10000 - GRUPO SANTANDER CENTRAL HISPANO</v>
          </cell>
          <cell r="AJ257" t="str">
            <v>13000 - BANCA MAYORISTA GLOBAL</v>
          </cell>
          <cell r="AK257" t="str">
            <v>13010 - BANCA DE INVERSIONES</v>
          </cell>
          <cell r="AL257" t="str">
            <v>13012 - BANCA DE INVERSIONES (SIN AMERICA)</v>
          </cell>
          <cell r="AM257" t="str">
            <v>14150 - BANCA INVERSIONES - LONDRES</v>
          </cell>
          <cell r="AN257" t="str">
            <v>Ocultar</v>
          </cell>
          <cell r="AO257" t="str">
            <v>Ocultar</v>
          </cell>
          <cell r="AP257" t="str">
            <v>Ocultar</v>
          </cell>
          <cell r="AQ257" t="str">
            <v>Ocultar</v>
          </cell>
        </row>
        <row r="258">
          <cell r="AI258" t="str">
            <v>10000 - GRUPO SANTANDER CENTRAL HISPANO</v>
          </cell>
          <cell r="AJ258" t="str">
            <v>13000 - BANCA MAYORISTA GLOBAL</v>
          </cell>
          <cell r="AK258" t="str">
            <v>13010 - BANCA DE INVERSIONES</v>
          </cell>
          <cell r="AL258" t="str">
            <v>13012 - BANCA DE INVERSIONES (SIN AMERICA)</v>
          </cell>
          <cell r="AM258" t="str">
            <v>14160 - BANCA DE INVERSIONES - PARIS</v>
          </cell>
          <cell r="AN258" t="str">
            <v>Ocultar</v>
          </cell>
          <cell r="AO258" t="str">
            <v>Ocultar</v>
          </cell>
          <cell r="AP258" t="str">
            <v>Ocultar</v>
          </cell>
          <cell r="AQ258" t="str">
            <v>Ocultar</v>
          </cell>
        </row>
        <row r="259">
          <cell r="AI259" t="str">
            <v>10000 - GRUPO SANTANDER CENTRAL HISPANO</v>
          </cell>
          <cell r="AJ259" t="str">
            <v>13000 - BANCA MAYORISTA GLOBAL</v>
          </cell>
          <cell r="AK259" t="str">
            <v>13010 - BANCA DE INVERSIONES</v>
          </cell>
          <cell r="AL259" t="str">
            <v>13012 - BANCA DE INVERSIONES (SIN AMERICA)</v>
          </cell>
          <cell r="AM259" t="str">
            <v>14200 - AJUSTES CONSOLIDACION - B. INVERSIONES</v>
          </cell>
          <cell r="AN259" t="str">
            <v>Ocultar</v>
          </cell>
          <cell r="AO259" t="str">
            <v>Ocultar</v>
          </cell>
          <cell r="AP259" t="str">
            <v>Ocultar</v>
          </cell>
          <cell r="AQ259" t="str">
            <v>Ocultar</v>
          </cell>
        </row>
        <row r="260">
          <cell r="AI260" t="str">
            <v>10000 - GRUPO SANTANDER CENTRAL HISPANO</v>
          </cell>
          <cell r="AJ260" t="str">
            <v>13000 - BANCA MAYORISTA GLOBAL</v>
          </cell>
          <cell r="AK260" t="str">
            <v>13020 - BANCA CORPORATIVA MATRIZ</v>
          </cell>
          <cell r="AL260" t="str">
            <v>Ocultar</v>
          </cell>
          <cell r="AM260" t="str">
            <v>13029 - AJUSTES - BANCA CORPORATIVA</v>
          </cell>
          <cell r="AN260" t="str">
            <v>Ocultar</v>
          </cell>
          <cell r="AO260" t="str">
            <v>Ocultar</v>
          </cell>
          <cell r="AP260" t="str">
            <v>Ocultar</v>
          </cell>
          <cell r="AQ260" t="str">
            <v>Ocultar</v>
          </cell>
        </row>
        <row r="261">
          <cell r="AI261" t="str">
            <v>10000 - GRUPO SANTANDER CENTRAL HISPANO</v>
          </cell>
          <cell r="AJ261" t="str">
            <v>13000 - BANCA MAYORISTA GLOBAL</v>
          </cell>
          <cell r="AK261" t="str">
            <v>13020 - BANCA CORPORATIVA MATRIZ</v>
          </cell>
          <cell r="AL261" t="str">
            <v>Ocultar</v>
          </cell>
          <cell r="AM261" t="str">
            <v>13100 - GRANDES EMPRESAS MATRIZ</v>
          </cell>
          <cell r="AN261" t="str">
            <v>Ocultar</v>
          </cell>
          <cell r="AO261" t="str">
            <v>Ocultar</v>
          </cell>
          <cell r="AP261" t="str">
            <v>Ocultar</v>
          </cell>
          <cell r="AQ261" t="str">
            <v>Ocultar</v>
          </cell>
        </row>
        <row r="262">
          <cell r="AI262" t="str">
            <v>10000 - GRUPO SANTANDER CENTRAL HISPANO</v>
          </cell>
          <cell r="AJ262" t="str">
            <v>13000 - BANCA MAYORISTA GLOBAL</v>
          </cell>
          <cell r="AK262" t="str">
            <v>13020 - BANCA CORPORATIVA MATRIZ</v>
          </cell>
          <cell r="AL262" t="str">
            <v>Ocultar</v>
          </cell>
          <cell r="AM262" t="str">
            <v>13110 - I.F.I. (FINANCIACION INTERNACI0NAL)</v>
          </cell>
          <cell r="AN262" t="str">
            <v>Ocultar</v>
          </cell>
          <cell r="AO262" t="str">
            <v>Ocultar</v>
          </cell>
          <cell r="AP262" t="str">
            <v>Ocultar</v>
          </cell>
          <cell r="AQ262" t="str">
            <v>Ocultar</v>
          </cell>
        </row>
        <row r="263">
          <cell r="AI263" t="str">
            <v>10000 - GRUPO SANTANDER CENTRAL HISPANO</v>
          </cell>
          <cell r="AJ263" t="str">
            <v>13000 - BANCA MAYORISTA GLOBAL</v>
          </cell>
          <cell r="AK263" t="str">
            <v>13020 - BANCA CORPORATIVA MATRIZ</v>
          </cell>
          <cell r="AL263" t="str">
            <v>Ocultar</v>
          </cell>
          <cell r="AM263" t="str">
            <v>13120 - A.F.I. (FINANCIACION INTERNACIONAL)</v>
          </cell>
          <cell r="AN263" t="str">
            <v>Ocultar</v>
          </cell>
          <cell r="AO263" t="str">
            <v>Ocultar</v>
          </cell>
          <cell r="AP263" t="str">
            <v>Ocultar</v>
          </cell>
          <cell r="AQ263" t="str">
            <v>Ocultar</v>
          </cell>
        </row>
        <row r="264">
          <cell r="AI264" t="str">
            <v>10000 - GRUPO SANTANDER CENTRAL HISPANO</v>
          </cell>
          <cell r="AJ264" t="str">
            <v>13000 - BANCA MAYORISTA GLOBAL</v>
          </cell>
          <cell r="AK264" t="str">
            <v>13030 - TESORERIA</v>
          </cell>
          <cell r="AL264" t="str">
            <v>Ocultar</v>
          </cell>
          <cell r="AM264" t="str">
            <v>13031 - SANTANDER FINANCIAL PRODUCTS</v>
          </cell>
          <cell r="AN264" t="str">
            <v>Ocultar</v>
          </cell>
          <cell r="AO264" t="str">
            <v>Ocultar</v>
          </cell>
          <cell r="AP264" t="str">
            <v>Ocultar</v>
          </cell>
          <cell r="AQ264" t="str">
            <v>Ocultar</v>
          </cell>
        </row>
        <row r="265">
          <cell r="AI265" t="str">
            <v>10000 - GRUPO SANTANDER CENTRAL HISPANO</v>
          </cell>
          <cell r="AJ265" t="str">
            <v>13000 - BANCA MAYORISTA GLOBAL</v>
          </cell>
          <cell r="AK265" t="str">
            <v>13030 - TESORERIA</v>
          </cell>
          <cell r="AL265" t="str">
            <v>Ocultar</v>
          </cell>
          <cell r="AM265" t="str">
            <v>13032 - AJUSTES TRASPASO SUCURSALES</v>
          </cell>
          <cell r="AN265" t="str">
            <v>Ocultar</v>
          </cell>
          <cell r="AO265" t="str">
            <v>Ocultar</v>
          </cell>
          <cell r="AP265" t="str">
            <v>Ocultar</v>
          </cell>
          <cell r="AQ265" t="str">
            <v>Ocultar</v>
          </cell>
        </row>
        <row r="266">
          <cell r="AI266" t="str">
            <v>10000 - GRUPO SANTANDER CENTRAL HISPANO</v>
          </cell>
          <cell r="AJ266" t="str">
            <v>13000 - BANCA MAYORISTA GLOBAL</v>
          </cell>
          <cell r="AK266" t="str">
            <v>13030 - TESORERIA</v>
          </cell>
          <cell r="AL266" t="str">
            <v>Ocultar</v>
          </cell>
          <cell r="AM266" t="str">
            <v>13039 - AJUSTES - TESORERIA</v>
          </cell>
          <cell r="AN266" t="str">
            <v>Ocultar</v>
          </cell>
          <cell r="AO266" t="str">
            <v>Ocultar</v>
          </cell>
          <cell r="AP266" t="str">
            <v>Ocultar</v>
          </cell>
          <cell r="AQ266" t="str">
            <v>Ocultar</v>
          </cell>
        </row>
        <row r="267">
          <cell r="AI267" t="str">
            <v>10000 - GRUPO SANTANDER CENTRAL HISPANO</v>
          </cell>
          <cell r="AJ267" t="str">
            <v>13000 - BANCA MAYORISTA GLOBAL</v>
          </cell>
          <cell r="AK267" t="str">
            <v>13030 - TESORERIA</v>
          </cell>
          <cell r="AL267" t="str">
            <v>Ocultar</v>
          </cell>
          <cell r="AM267" t="str">
            <v>13200 - TESORERIA - MERCADOS FINANCIEROS</v>
          </cell>
          <cell r="AN267" t="str">
            <v>Ocultar</v>
          </cell>
          <cell r="AO267" t="str">
            <v>Ocultar</v>
          </cell>
          <cell r="AP267" t="str">
            <v>Ocultar</v>
          </cell>
          <cell r="AQ267" t="str">
            <v>Ocultar</v>
          </cell>
        </row>
        <row r="268">
          <cell r="AI268" t="str">
            <v>10000 - GRUPO SANTANDER CENTRAL HISPANO</v>
          </cell>
          <cell r="AJ268" t="str">
            <v>13000 - BANCA MAYORISTA GLOBAL</v>
          </cell>
          <cell r="AK268" t="str">
            <v>13040 - CORPORATIVA Y TESORERIA EXTRANJERO</v>
          </cell>
          <cell r="AL268" t="str">
            <v>Ocultar</v>
          </cell>
          <cell r="AM268" t="str">
            <v>13301 - RESTO SUCURSALES EN EL EXTRANJERO</v>
          </cell>
          <cell r="AN268" t="str">
            <v>Ocultar</v>
          </cell>
          <cell r="AO268" t="str">
            <v>Ocultar</v>
          </cell>
          <cell r="AP268" t="str">
            <v>Ocultar</v>
          </cell>
          <cell r="AQ268" t="str">
            <v>Ocultar</v>
          </cell>
        </row>
        <row r="269">
          <cell r="AI269" t="str">
            <v>10000 - GRUPO SANTANDER CENTRAL HISPANO</v>
          </cell>
          <cell r="AJ269" t="str">
            <v>13000 - BANCA MAYORISTA GLOBAL</v>
          </cell>
          <cell r="AK269" t="str">
            <v>13040 - CORPORATIVA Y TESORERIA EXTRANJERO</v>
          </cell>
          <cell r="AL269" t="str">
            <v>Ocultar</v>
          </cell>
          <cell r="AM269" t="str">
            <v>13310 - NEGOCIO EN  SUC. NUEVA YORK</v>
          </cell>
          <cell r="AN269" t="str">
            <v>Ocultar</v>
          </cell>
          <cell r="AO269" t="str">
            <v>Ocultar</v>
          </cell>
          <cell r="AP269" t="str">
            <v>Ocultar</v>
          </cell>
          <cell r="AQ269" t="str">
            <v>Ocultar</v>
          </cell>
        </row>
        <row r="270">
          <cell r="AI270" t="str">
            <v>10000 - GRUPO SANTANDER CENTRAL HISPANO</v>
          </cell>
          <cell r="AJ270" t="str">
            <v>13000 - BANCA MAYORISTA GLOBAL</v>
          </cell>
          <cell r="AK270" t="str">
            <v>13040 - CORPORATIVA Y TESORERIA EXTRANJERO</v>
          </cell>
          <cell r="AL270" t="str">
            <v>Ocultar</v>
          </cell>
          <cell r="AM270" t="str">
            <v>13320 - NEGOCIO EN  SUC. LONDRES</v>
          </cell>
          <cell r="AN270" t="str">
            <v>Ocultar</v>
          </cell>
          <cell r="AO270" t="str">
            <v>Ocultar</v>
          </cell>
          <cell r="AP270" t="str">
            <v>Ocultar</v>
          </cell>
          <cell r="AQ270" t="str">
            <v>Ocultar</v>
          </cell>
        </row>
        <row r="271">
          <cell r="AI271" t="str">
            <v>10000 - GRUPO SANTANDER CENTRAL HISPANO</v>
          </cell>
          <cell r="AJ271" t="str">
            <v>13000 - BANCA MAYORISTA GLOBAL</v>
          </cell>
          <cell r="AK271" t="str">
            <v>13040 - CORPORATIVA Y TESORERIA EXTRANJERO</v>
          </cell>
          <cell r="AL271" t="str">
            <v>Ocultar</v>
          </cell>
          <cell r="AM271" t="str">
            <v>13330 - NEGOCIO EN SUC. FRANKFURT</v>
          </cell>
          <cell r="AN271" t="str">
            <v>Ocultar</v>
          </cell>
          <cell r="AO271" t="str">
            <v>Ocultar</v>
          </cell>
          <cell r="AP271" t="str">
            <v>Ocultar</v>
          </cell>
          <cell r="AQ271" t="str">
            <v>Ocultar</v>
          </cell>
        </row>
        <row r="272">
          <cell r="AI272" t="str">
            <v>10000 - GRUPO SANTANDER CENTRAL HISPANO</v>
          </cell>
          <cell r="AJ272" t="str">
            <v>13000 - BANCA MAYORISTA GLOBAL</v>
          </cell>
          <cell r="AK272" t="str">
            <v>13040 - CORPORATIVA Y TESORERIA EXTRANJERO</v>
          </cell>
          <cell r="AL272" t="str">
            <v>Ocultar</v>
          </cell>
          <cell r="AM272" t="str">
            <v>13342 - NEGOCIO EN SUC. PARIS</v>
          </cell>
          <cell r="AN272" t="str">
            <v>Ocultar</v>
          </cell>
          <cell r="AO272" t="str">
            <v>Ocultar</v>
          </cell>
          <cell r="AP272" t="str">
            <v>Ocultar</v>
          </cell>
          <cell r="AQ272" t="str">
            <v>Ocultar</v>
          </cell>
        </row>
        <row r="273">
          <cell r="AI273" t="str">
            <v>10000 - GRUPO SANTANDER CENTRAL HISPANO</v>
          </cell>
          <cell r="AJ273" t="str">
            <v>13000 - BANCA MAYORISTA GLOBAL</v>
          </cell>
          <cell r="AK273" t="str">
            <v>13040 - CORPORATIVA Y TESORERIA EXTRANJERO</v>
          </cell>
          <cell r="AL273" t="str">
            <v>Ocultar</v>
          </cell>
          <cell r="AM273" t="str">
            <v>13350 - NEGOCIO EN SUC. TOKYO</v>
          </cell>
          <cell r="AN273" t="str">
            <v>Ocultar</v>
          </cell>
          <cell r="AO273" t="str">
            <v>Ocultar</v>
          </cell>
          <cell r="AP273" t="str">
            <v>Ocultar</v>
          </cell>
          <cell r="AQ273" t="str">
            <v>Ocultar</v>
          </cell>
        </row>
        <row r="274">
          <cell r="AI274" t="str">
            <v>10000 - GRUPO SANTANDER CENTRAL HISPANO</v>
          </cell>
          <cell r="AJ274" t="str">
            <v>13000 - BANCA MAYORISTA GLOBAL</v>
          </cell>
          <cell r="AK274" t="str">
            <v>13040 - CORPORATIVA Y TESORERIA EXTRANJERO</v>
          </cell>
          <cell r="AL274" t="str">
            <v>Ocultar</v>
          </cell>
          <cell r="AM274" t="str">
            <v>13362 - BANCA CORPORATIVA EN HONG KONG</v>
          </cell>
          <cell r="AN274" t="str">
            <v>Ocultar</v>
          </cell>
          <cell r="AO274" t="str">
            <v>Ocultar</v>
          </cell>
          <cell r="AP274" t="str">
            <v>Ocultar</v>
          </cell>
          <cell r="AQ274" t="str">
            <v>Ocultar</v>
          </cell>
        </row>
        <row r="275">
          <cell r="AI275" t="str">
            <v>10000 - GRUPO SANTANDER CENTRAL HISPANO</v>
          </cell>
          <cell r="AJ275" t="str">
            <v>13000 - BANCA MAYORISTA GLOBAL</v>
          </cell>
          <cell r="AK275" t="str">
            <v>13040 - CORPORATIVA Y TESORERIA EXTRANJERO</v>
          </cell>
          <cell r="AL275" t="str">
            <v>Ocultar</v>
          </cell>
          <cell r="AM275" t="str">
            <v>13382 - BANCA CORPORATIVA EN SINGAPUR</v>
          </cell>
          <cell r="AN275" t="str">
            <v>Ocultar</v>
          </cell>
          <cell r="AO275" t="str">
            <v>Ocultar</v>
          </cell>
          <cell r="AP275" t="str">
            <v>Ocultar</v>
          </cell>
          <cell r="AQ275" t="str">
            <v>Ocultar</v>
          </cell>
        </row>
        <row r="276">
          <cell r="AI276" t="str">
            <v>10000 - GRUPO SANTANDER CENTRAL HISPANO</v>
          </cell>
          <cell r="AJ276" t="str">
            <v>13000 - BANCA MAYORISTA GLOBAL</v>
          </cell>
          <cell r="AK276" t="str">
            <v>13040 - CORPORATIVA Y TESORERIA EXTRANJERO</v>
          </cell>
          <cell r="AL276" t="str">
            <v>Ocultar</v>
          </cell>
          <cell r="AM276" t="str">
            <v>13390 - NEGOCIO EN SUC. MILAN</v>
          </cell>
          <cell r="AN276" t="str">
            <v>Ocultar</v>
          </cell>
          <cell r="AO276" t="str">
            <v>Ocultar</v>
          </cell>
          <cell r="AP276" t="str">
            <v>Ocultar</v>
          </cell>
          <cell r="AQ276" t="str">
            <v>Ocultar</v>
          </cell>
        </row>
        <row r="277">
          <cell r="AI277" t="str">
            <v>10000 - GRUPO SANTANDER CENTRAL HISPANO</v>
          </cell>
          <cell r="AJ277" t="str">
            <v>13000 - BANCA MAYORISTA GLOBAL</v>
          </cell>
          <cell r="AK277" t="str">
            <v>13040 - CORPORATIVA Y TESORERIA EXTRANJERO</v>
          </cell>
          <cell r="AL277" t="str">
            <v>Ocultar</v>
          </cell>
          <cell r="AM277" t="str">
            <v>13810 - NEGOCIO EN SUC. BRUSELAS</v>
          </cell>
          <cell r="AN277" t="str">
            <v>Ocultar</v>
          </cell>
          <cell r="AO277" t="str">
            <v>Ocultar</v>
          </cell>
          <cell r="AP277" t="str">
            <v>Ocultar</v>
          </cell>
          <cell r="AQ277" t="str">
            <v>Ocultar</v>
          </cell>
        </row>
        <row r="278">
          <cell r="AI278" t="str">
            <v>10000 - GRUPO SANTANDER CENTRAL HISPANO</v>
          </cell>
          <cell r="AJ278" t="str">
            <v>13000 - BANCA MAYORISTA GLOBAL</v>
          </cell>
          <cell r="AK278" t="str">
            <v>13040 - CORPORATIVA Y TESORERIA EXTRANJERO</v>
          </cell>
          <cell r="AL278" t="str">
            <v>Ocultar</v>
          </cell>
          <cell r="AM278" t="str">
            <v>13822 - BANCA CORPORATIVA EN GIBRALTAR</v>
          </cell>
          <cell r="AN278" t="str">
            <v>Ocultar</v>
          </cell>
          <cell r="AO278" t="str">
            <v>Ocultar</v>
          </cell>
          <cell r="AP278" t="str">
            <v>Ocultar</v>
          </cell>
          <cell r="AQ278" t="str">
            <v>Ocultar</v>
          </cell>
        </row>
        <row r="279">
          <cell r="AI279" t="str">
            <v>10000 - GRUPO SANTANDER CENTRAL HISPANO</v>
          </cell>
          <cell r="AJ279" t="str">
            <v>13000 - BANCA MAYORISTA GLOBAL</v>
          </cell>
          <cell r="AK279" t="str">
            <v>13050 - RESULTADOS POR ARGENTINA</v>
          </cell>
          <cell r="AL279" t="str">
            <v>Ocultar</v>
          </cell>
          <cell r="AM279" t="str">
            <v>Ocultar</v>
          </cell>
          <cell r="AN279" t="str">
            <v>Ocultar</v>
          </cell>
          <cell r="AO279" t="str">
            <v>Ocultar</v>
          </cell>
          <cell r="AP279" t="str">
            <v>Ocultar</v>
          </cell>
          <cell r="AQ279" t="str">
            <v>Ocultar</v>
          </cell>
        </row>
        <row r="280">
          <cell r="AI280" t="str">
            <v>10000 - GRUPO SANTANDER CENTRAL HISPANO</v>
          </cell>
          <cell r="AJ280" t="str">
            <v>13000 - BANCA MAYORISTA GLOBAL</v>
          </cell>
          <cell r="AK280" t="str">
            <v>13060 - TESORERIA - MANAGEMENT GLOBAL</v>
          </cell>
          <cell r="AL280" t="str">
            <v>Ocultar</v>
          </cell>
          <cell r="AM280" t="str">
            <v>Ocultar</v>
          </cell>
          <cell r="AN280" t="str">
            <v>Ocultar</v>
          </cell>
          <cell r="AO280" t="str">
            <v>Ocultar</v>
          </cell>
          <cell r="AP280" t="str">
            <v>Ocultar</v>
          </cell>
          <cell r="AQ280" t="str">
            <v>Ocultar</v>
          </cell>
        </row>
        <row r="281">
          <cell r="AI281" t="str">
            <v>10000 - GRUPO SANTANDER CENTRAL HISPANO</v>
          </cell>
          <cell r="AJ281" t="str">
            <v>16000 - GESTION DE ACTIVOS Y BANCA PRIVADA</v>
          </cell>
          <cell r="AK281" t="str">
            <v>16001 - GESTION DE ACTIVOS</v>
          </cell>
          <cell r="AL281" t="str">
            <v>16003 - GESTORAS - AMERICA</v>
          </cell>
          <cell r="AM281" t="str">
            <v>16010 - GESTION DE ACTIVOS - CHILE</v>
          </cell>
          <cell r="AN281" t="str">
            <v>Ocultar</v>
          </cell>
          <cell r="AO281" t="str">
            <v>Ocultar</v>
          </cell>
          <cell r="AP281" t="str">
            <v>22010 - LATINOAMERICA PROFORMA - CHILE</v>
          </cell>
          <cell r="AQ281" t="str">
            <v>22000 - LATINOAMERICA - PROFORMA</v>
          </cell>
        </row>
        <row r="282">
          <cell r="AI282" t="str">
            <v>10000 - GRUPO SANTANDER CENTRAL HISPANO</v>
          </cell>
          <cell r="AJ282" t="str">
            <v>16000 - GESTION DE ACTIVOS Y BANCA PRIVADA</v>
          </cell>
          <cell r="AK282" t="str">
            <v>16001 - GESTION DE ACTIVOS</v>
          </cell>
          <cell r="AL282" t="str">
            <v>16003 - GESTORAS - AMERICA</v>
          </cell>
          <cell r="AM282" t="str">
            <v>16020 - GESTION DE ACTIVOS - URUGUAY</v>
          </cell>
          <cell r="AN282" t="str">
            <v>Ocultar</v>
          </cell>
          <cell r="AO282" t="str">
            <v>Ocultar</v>
          </cell>
          <cell r="AP282" t="str">
            <v>22020 - LATINOAMERICA PROFORMA - URUGUAY</v>
          </cell>
          <cell r="AQ282" t="str">
            <v>22000 - LATINOAMERICA - PROFORMA</v>
          </cell>
        </row>
        <row r="283">
          <cell r="AI283" t="str">
            <v>10000 - GRUPO SANTANDER CENTRAL HISPANO</v>
          </cell>
          <cell r="AJ283" t="str">
            <v>16000 - GESTION DE ACTIVOS Y BANCA PRIVADA</v>
          </cell>
          <cell r="AK283" t="str">
            <v>16001 - GESTION DE ACTIVOS</v>
          </cell>
          <cell r="AL283" t="str">
            <v>16003 - GESTORAS - AMERICA</v>
          </cell>
          <cell r="AM283" t="str">
            <v>16030 - GESTION DE ACTIVOS - PUERTO RICO</v>
          </cell>
          <cell r="AN283" t="str">
            <v>Ocultar</v>
          </cell>
          <cell r="AO283" t="str">
            <v>Ocultar</v>
          </cell>
          <cell r="AP283" t="str">
            <v>22030 - LATINOAMERICA PROFORMA - PUERTO RICO</v>
          </cell>
          <cell r="AQ283" t="str">
            <v>22000 - LATINOAMERICA - PROFORMA</v>
          </cell>
        </row>
        <row r="284">
          <cell r="AI284" t="str">
            <v>10000 - GRUPO SANTANDER CENTRAL HISPANO</v>
          </cell>
          <cell r="AJ284" t="str">
            <v>16000 - GESTION DE ACTIVOS Y BANCA PRIVADA</v>
          </cell>
          <cell r="AK284" t="str">
            <v>16001 - GESTION DE ACTIVOS</v>
          </cell>
          <cell r="AL284" t="str">
            <v>16003 - GESTORAS - AMERICA</v>
          </cell>
          <cell r="AM284" t="str">
            <v>16080 - GESTION DE ACTIVOS - PERU</v>
          </cell>
          <cell r="AN284" t="str">
            <v>Ocultar</v>
          </cell>
          <cell r="AO284" t="str">
            <v>Ocultar</v>
          </cell>
          <cell r="AP284" t="str">
            <v>22080 - LATINOAMERICA PROFORMA - PERU</v>
          </cell>
          <cell r="AQ284" t="str">
            <v>22000 - LATINOAMERICA - PROFORMA</v>
          </cell>
        </row>
        <row r="285">
          <cell r="AI285" t="str">
            <v>10000 - GRUPO SANTANDER CENTRAL HISPANO</v>
          </cell>
          <cell r="AJ285" t="str">
            <v>16000 - GESTION DE ACTIVOS Y BANCA PRIVADA</v>
          </cell>
          <cell r="AK285" t="str">
            <v>16001 - GESTION DE ACTIVOS</v>
          </cell>
          <cell r="AL285" t="str">
            <v>16003 - GESTORAS - AMERICA</v>
          </cell>
          <cell r="AM285" t="str">
            <v>16110 - GESTION ACTIVOS - VENEZUELA</v>
          </cell>
          <cell r="AN285" t="str">
            <v>Ocultar</v>
          </cell>
          <cell r="AO285" t="str">
            <v>Ocultar</v>
          </cell>
          <cell r="AP285" t="str">
            <v>22110 - LATINOAMERICA PROFORMA - VENEZUELA</v>
          </cell>
          <cell r="AQ285" t="str">
            <v>22000 - LATINOAMERICA - PROFORMA</v>
          </cell>
        </row>
        <row r="286">
          <cell r="AI286" t="str">
            <v>10000 - GRUPO SANTANDER CENTRAL HISPANO</v>
          </cell>
          <cell r="AJ286" t="str">
            <v>16000 - GESTION DE ACTIVOS Y BANCA PRIVADA</v>
          </cell>
          <cell r="AK286" t="str">
            <v>16001 - GESTION DE ACTIVOS</v>
          </cell>
          <cell r="AL286" t="str">
            <v>16003 - GESTORAS - AMERICA</v>
          </cell>
          <cell r="AM286" t="str">
            <v>16130 - GESTION DE ACTIVOS - MEJICO</v>
          </cell>
          <cell r="AN286" t="str">
            <v>Ocultar</v>
          </cell>
          <cell r="AO286" t="str">
            <v>Ocultar</v>
          </cell>
          <cell r="AP286" t="str">
            <v>22130 - LATINOAMERICA PROFORMA - MEJICO</v>
          </cell>
          <cell r="AQ286" t="str">
            <v>22000 - LATINOAMERICA - PROFORMA</v>
          </cell>
        </row>
        <row r="287">
          <cell r="AI287" t="str">
            <v>10000 - GRUPO SANTANDER CENTRAL HISPANO</v>
          </cell>
          <cell r="AJ287" t="str">
            <v>16000 - GESTION DE ACTIVOS Y BANCA PRIVADA</v>
          </cell>
          <cell r="AK287" t="str">
            <v>16001 - GESTION DE ACTIVOS</v>
          </cell>
          <cell r="AL287" t="str">
            <v>16003 - GESTORAS - AMERICA</v>
          </cell>
          <cell r="AM287" t="str">
            <v>16140 - GESTION DE ACTIVOS - COLOMBIA</v>
          </cell>
          <cell r="AN287" t="str">
            <v>Ocultar</v>
          </cell>
          <cell r="AO287" t="str">
            <v>Ocultar</v>
          </cell>
          <cell r="AP287" t="str">
            <v>22140 - LATINOAMERICA PROFORMA - COLOMBIA</v>
          </cell>
          <cell r="AQ287" t="str">
            <v>22000 - LATINOAMERICA - PROFORMA</v>
          </cell>
        </row>
        <row r="288">
          <cell r="AI288" t="str">
            <v>10000 - GRUPO SANTANDER CENTRAL HISPANO</v>
          </cell>
          <cell r="AJ288" t="str">
            <v>16000 - GESTION DE ACTIVOS Y BANCA PRIVADA</v>
          </cell>
          <cell r="AK288" t="str">
            <v>16001 - GESTION DE ACTIVOS</v>
          </cell>
          <cell r="AL288" t="str">
            <v>16003 - GESTORAS - AMERICA</v>
          </cell>
          <cell r="AM288" t="str">
            <v>16150 - GESTION DE ACTIVOS - ARGENTINA</v>
          </cell>
          <cell r="AN288" t="str">
            <v>Ocultar</v>
          </cell>
          <cell r="AO288" t="str">
            <v>Ocultar</v>
          </cell>
          <cell r="AP288" t="str">
            <v>22150 - LATINOAMERICA PROFORMA - ARGENTINA</v>
          </cell>
          <cell r="AQ288" t="str">
            <v>22000 - LATINOAMERICA - PROFORMA</v>
          </cell>
        </row>
        <row r="289">
          <cell r="AI289" t="str">
            <v>10000 - GRUPO SANTANDER CENTRAL HISPANO</v>
          </cell>
          <cell r="AJ289" t="str">
            <v>16000 - GESTION DE ACTIVOS Y BANCA PRIVADA</v>
          </cell>
          <cell r="AK289" t="str">
            <v>16001 - GESTION DE ACTIVOS</v>
          </cell>
          <cell r="AL289" t="str">
            <v>16003 - GESTORAS - AMERICA</v>
          </cell>
          <cell r="AM289" t="str">
            <v>16160 - GESTION DE ACTIVOS - BRASIL</v>
          </cell>
          <cell r="AN289" t="str">
            <v>Ocultar</v>
          </cell>
          <cell r="AO289" t="str">
            <v>Ocultar</v>
          </cell>
          <cell r="AP289" t="str">
            <v>22160 - LATINOAMERICA PROFORMA - BRASIL</v>
          </cell>
          <cell r="AQ289" t="str">
            <v>22000 - LATINOAMERICA - PROFORMA</v>
          </cell>
        </row>
        <row r="290">
          <cell r="AI290" t="str">
            <v>10000 - GRUPO SANTANDER CENTRAL HISPANO</v>
          </cell>
          <cell r="AJ290" t="str">
            <v>16000 - GESTION DE ACTIVOS Y BANCA PRIVADA</v>
          </cell>
          <cell r="AK290" t="str">
            <v>16001 - GESTION DE ACTIVOS</v>
          </cell>
          <cell r="AL290" t="str">
            <v>16003 - GESTORAS - AMERICA</v>
          </cell>
          <cell r="AM290" t="str">
            <v>16350 - GESTION DE ACTIVOS - BOLIVIA</v>
          </cell>
          <cell r="AN290" t="str">
            <v>Ocultar</v>
          </cell>
          <cell r="AO290" t="str">
            <v>Ocultar</v>
          </cell>
          <cell r="AP290" t="str">
            <v>22350 - LATINOAMERICA PROFORMA - BOLIVIA</v>
          </cell>
          <cell r="AQ290" t="str">
            <v>22000 - LATINOAMERICA - PROFORMA</v>
          </cell>
        </row>
        <row r="291">
          <cell r="AI291" t="str">
            <v>10000 - GRUPO SANTANDER CENTRAL HISPANO</v>
          </cell>
          <cell r="AJ291" t="str">
            <v>16000 - GESTION DE ACTIVOS Y BANCA PRIVADA</v>
          </cell>
          <cell r="AK291" t="str">
            <v>16001 - GESTION DE ACTIVOS</v>
          </cell>
          <cell r="AL291" t="str">
            <v>16003 - GESTORAS - AMERICA</v>
          </cell>
          <cell r="AM291" t="str">
            <v>16900 - RESTO GESTION ACTIVOS AMERICA</v>
          </cell>
          <cell r="AN291" t="str">
            <v>Ocultar</v>
          </cell>
          <cell r="AO291" t="str">
            <v>Ocultar</v>
          </cell>
          <cell r="AP291" t="str">
            <v>22200 - LATINOAMERICA PROFORMA - RESTO</v>
          </cell>
          <cell r="AQ291" t="str">
            <v>22000 - LATINOAMERICA - PROFORMA</v>
          </cell>
        </row>
        <row r="292">
          <cell r="AI292" t="str">
            <v>10000 - GRUPO SANTANDER CENTRAL HISPANO</v>
          </cell>
          <cell r="AJ292" t="str">
            <v>16000 - GESTION DE ACTIVOS Y BANCA PRIVADA</v>
          </cell>
          <cell r="AK292" t="str">
            <v>16001 - GESTION DE ACTIVOS</v>
          </cell>
          <cell r="AL292" t="str">
            <v>16050 - GESTION DE ACTIVOS - PORTUGAL</v>
          </cell>
          <cell r="AM292" t="str">
            <v>Ocultar</v>
          </cell>
          <cell r="AN292" t="str">
            <v>Ocultar</v>
          </cell>
          <cell r="AO292" t="str">
            <v>Ocultar</v>
          </cell>
          <cell r="AP292" t="str">
            <v>Ocultar</v>
          </cell>
          <cell r="AQ292" t="str">
            <v>30000 - PORTUGAL - PROFORMA</v>
          </cell>
        </row>
        <row r="293">
          <cell r="AI293" t="str">
            <v>10000 - GRUPO SANTANDER CENTRAL HISPANO</v>
          </cell>
          <cell r="AJ293" t="str">
            <v>16000 - GESTION DE ACTIVOS Y BANCA PRIVADA</v>
          </cell>
          <cell r="AK293" t="str">
            <v>16001 - GESTION DE ACTIVOS</v>
          </cell>
          <cell r="AL293" t="str">
            <v>16300 - GESTION DE ACTIVOS - ESPAÑA</v>
          </cell>
          <cell r="AM293" t="str">
            <v>Ocultar</v>
          </cell>
          <cell r="AN293" t="str">
            <v>Ocultar</v>
          </cell>
          <cell r="AO293" t="str">
            <v>Ocultar</v>
          </cell>
          <cell r="AP293" t="str">
            <v>Ocultar</v>
          </cell>
          <cell r="AQ293" t="str">
            <v>Ocultar</v>
          </cell>
        </row>
        <row r="294">
          <cell r="AI294" t="str">
            <v>10000 - GRUPO SANTANDER CENTRAL HISPANO</v>
          </cell>
          <cell r="AJ294" t="str">
            <v>16000 - GESTION DE ACTIVOS Y BANCA PRIVADA</v>
          </cell>
          <cell r="AK294" t="str">
            <v>16002 - BANCA PRIVADA</v>
          </cell>
          <cell r="AL294" t="str">
            <v>16410 - B.S.N. BANIF</v>
          </cell>
          <cell r="AM294" t="str">
            <v>Ocultar</v>
          </cell>
          <cell r="AN294" t="str">
            <v>Ocultar</v>
          </cell>
          <cell r="AO294" t="str">
            <v>Ocultar</v>
          </cell>
          <cell r="AP294" t="str">
            <v>Ocultar</v>
          </cell>
          <cell r="AQ294" t="str">
            <v>Ocultar</v>
          </cell>
        </row>
        <row r="295">
          <cell r="AI295" t="str">
            <v>10000 - GRUPO SANTANDER CENTRAL HISPANO</v>
          </cell>
          <cell r="AJ295" t="str">
            <v>16000 - GESTION DE ACTIVOS Y BANCA PRIVADA</v>
          </cell>
          <cell r="AK295" t="str">
            <v>16002 - BANCA PRIVADA</v>
          </cell>
          <cell r="AL295" t="str">
            <v>16420 - RESTO BANCA PRIVADA ESPAÑA</v>
          </cell>
          <cell r="AM295" t="str">
            <v>Ocultar</v>
          </cell>
          <cell r="AN295" t="str">
            <v>Ocultar</v>
          </cell>
          <cell r="AO295" t="str">
            <v>Ocultar</v>
          </cell>
          <cell r="AP295" t="str">
            <v>Ocultar</v>
          </cell>
          <cell r="AQ295" t="str">
            <v>Ocultar</v>
          </cell>
        </row>
        <row r="296">
          <cell r="AI296" t="str">
            <v>10000 - GRUPO SANTANDER CENTRAL HISPANO</v>
          </cell>
          <cell r="AJ296" t="str">
            <v>16000 - GESTION DE ACTIVOS Y BANCA PRIVADA</v>
          </cell>
          <cell r="AK296" t="str">
            <v>16002 - BANCA PRIVADA</v>
          </cell>
          <cell r="AL296" t="str">
            <v>16700 - B.P.I. INTERNACIONAL</v>
          </cell>
          <cell r="AM296" t="str">
            <v>16500 - RESTO B.P.I.</v>
          </cell>
          <cell r="AN296" t="str">
            <v>Ocultar</v>
          </cell>
          <cell r="AO296" t="str">
            <v>Ocultar</v>
          </cell>
          <cell r="AP296" t="str">
            <v>Ocultar</v>
          </cell>
          <cell r="AQ296" t="str">
            <v>Ocultar</v>
          </cell>
        </row>
        <row r="297">
          <cell r="AI297" t="str">
            <v>10000 - GRUPO SANTANDER CENTRAL HISPANO</v>
          </cell>
          <cell r="AJ297" t="str">
            <v>16000 - GESTION DE ACTIVOS Y BANCA PRIVADA</v>
          </cell>
          <cell r="AK297" t="str">
            <v>16002 - BANCA PRIVADA</v>
          </cell>
          <cell r="AL297" t="str">
            <v>16700 - B.P.I. INTERNACIONAL</v>
          </cell>
          <cell r="AM297" t="str">
            <v>29000 - BPI - AMERICA</v>
          </cell>
          <cell r="AN297" t="str">
            <v>29010 - BPI - CHILE</v>
          </cell>
          <cell r="AO297" t="str">
            <v>Ocultar</v>
          </cell>
          <cell r="AP297" t="str">
            <v>22010 - LATINOAMERICA PROFORMA - CHILE</v>
          </cell>
          <cell r="AQ297" t="str">
            <v>22000 - LATINOAMERICA - PROFORMA</v>
          </cell>
        </row>
        <row r="298">
          <cell r="AI298" t="str">
            <v>10000 - GRUPO SANTANDER CENTRAL HISPANO</v>
          </cell>
          <cell r="AJ298" t="str">
            <v>16000 - GESTION DE ACTIVOS Y BANCA PRIVADA</v>
          </cell>
          <cell r="AK298" t="str">
            <v>16002 - BANCA PRIVADA</v>
          </cell>
          <cell r="AL298" t="str">
            <v>16700 - B.P.I. INTERNACIONAL</v>
          </cell>
          <cell r="AM298" t="str">
            <v>29000 - BPI - AMERICA</v>
          </cell>
          <cell r="AN298" t="str">
            <v>29020 - BPI - URUGUAY</v>
          </cell>
          <cell r="AO298" t="str">
            <v>Ocultar</v>
          </cell>
          <cell r="AP298" t="str">
            <v>22020 - LATINOAMERICA PROFORMA - URUGUAY</v>
          </cell>
          <cell r="AQ298" t="str">
            <v>22000 - LATINOAMERICA - PROFORMA</v>
          </cell>
        </row>
        <row r="299">
          <cell r="AI299" t="str">
            <v>10000 - GRUPO SANTANDER CENTRAL HISPANO</v>
          </cell>
          <cell r="AJ299" t="str">
            <v>16000 - GESTION DE ACTIVOS Y BANCA PRIVADA</v>
          </cell>
          <cell r="AK299" t="str">
            <v>16002 - BANCA PRIVADA</v>
          </cell>
          <cell r="AL299" t="str">
            <v>16700 - B.P.I. INTERNACIONAL</v>
          </cell>
          <cell r="AM299" t="str">
            <v>29000 - BPI - AMERICA</v>
          </cell>
          <cell r="AN299" t="str">
            <v>29030 - BPI - PUERTO RICO</v>
          </cell>
          <cell r="AO299" t="str">
            <v>Ocultar</v>
          </cell>
          <cell r="AP299" t="str">
            <v>22030 - LATINOAMERICA PROFORMA - PUERTO RICO</v>
          </cell>
          <cell r="AQ299" t="str">
            <v>22000 - LATINOAMERICA - PROFORMA</v>
          </cell>
        </row>
        <row r="300">
          <cell r="AI300" t="str">
            <v>10000 - GRUPO SANTANDER CENTRAL HISPANO</v>
          </cell>
          <cell r="AJ300" t="str">
            <v>16000 - GESTION DE ACTIVOS Y BANCA PRIVADA</v>
          </cell>
          <cell r="AK300" t="str">
            <v>16002 - BANCA PRIVADA</v>
          </cell>
          <cell r="AL300" t="str">
            <v>16700 - B.P.I. INTERNACIONAL</v>
          </cell>
          <cell r="AM300" t="str">
            <v>29000 - BPI - AMERICA</v>
          </cell>
          <cell r="AN300" t="str">
            <v>29080 - BPI - PERU</v>
          </cell>
          <cell r="AO300" t="str">
            <v>Ocultar</v>
          </cell>
          <cell r="AP300" t="str">
            <v>22080 - LATINOAMERICA PROFORMA - PERU</v>
          </cell>
          <cell r="AQ300" t="str">
            <v>22000 - LATINOAMERICA - PROFORMA</v>
          </cell>
        </row>
        <row r="301">
          <cell r="AI301" t="str">
            <v>10000 - GRUPO SANTANDER CENTRAL HISPANO</v>
          </cell>
          <cell r="AJ301" t="str">
            <v>16000 - GESTION DE ACTIVOS Y BANCA PRIVADA</v>
          </cell>
          <cell r="AK301" t="str">
            <v>16002 - BANCA PRIVADA</v>
          </cell>
          <cell r="AL301" t="str">
            <v>16700 - B.P.I. INTERNACIONAL</v>
          </cell>
          <cell r="AM301" t="str">
            <v>29000 - BPI - AMERICA</v>
          </cell>
          <cell r="AN301" t="str">
            <v>29110 - BPI - VENEZUELA</v>
          </cell>
          <cell r="AO301" t="str">
            <v>Ocultar</v>
          </cell>
          <cell r="AP301" t="str">
            <v>22110 - LATINOAMERICA PROFORMA - VENEZUELA</v>
          </cell>
          <cell r="AQ301" t="str">
            <v>22000 - LATINOAMERICA - PROFORMA</v>
          </cell>
        </row>
        <row r="302">
          <cell r="AI302" t="str">
            <v>10000 - GRUPO SANTANDER CENTRAL HISPANO</v>
          </cell>
          <cell r="AJ302" t="str">
            <v>16000 - GESTION DE ACTIVOS Y BANCA PRIVADA</v>
          </cell>
          <cell r="AK302" t="str">
            <v>16002 - BANCA PRIVADA</v>
          </cell>
          <cell r="AL302" t="str">
            <v>16700 - B.P.I. INTERNACIONAL</v>
          </cell>
          <cell r="AM302" t="str">
            <v>29000 - BPI - AMERICA</v>
          </cell>
          <cell r="AN302" t="str">
            <v>29130 - BPI - MEJICO</v>
          </cell>
          <cell r="AO302" t="str">
            <v>Ocultar</v>
          </cell>
          <cell r="AP302" t="str">
            <v>22130 - LATINOAMERICA PROFORMA - MEJICO</v>
          </cell>
          <cell r="AQ302" t="str">
            <v>22000 - LATINOAMERICA - PROFORMA</v>
          </cell>
        </row>
        <row r="303">
          <cell r="AI303" t="str">
            <v>10000 - GRUPO SANTANDER CENTRAL HISPANO</v>
          </cell>
          <cell r="AJ303" t="str">
            <v>16000 - GESTION DE ACTIVOS Y BANCA PRIVADA</v>
          </cell>
          <cell r="AK303" t="str">
            <v>16002 - BANCA PRIVADA</v>
          </cell>
          <cell r="AL303" t="str">
            <v>16700 - B.P.I. INTERNACIONAL</v>
          </cell>
          <cell r="AM303" t="str">
            <v>29000 - BPI - AMERICA</v>
          </cell>
          <cell r="AN303" t="str">
            <v>29140 - BPI - COLOMBIA</v>
          </cell>
          <cell r="AO303" t="str">
            <v>Ocultar</v>
          </cell>
          <cell r="AP303" t="str">
            <v>22140 - LATINOAMERICA PROFORMA - COLOMBIA</v>
          </cell>
          <cell r="AQ303" t="str">
            <v>22000 - LATINOAMERICA - PROFORMA</v>
          </cell>
        </row>
        <row r="304">
          <cell r="AI304" t="str">
            <v>10000 - GRUPO SANTANDER CENTRAL HISPANO</v>
          </cell>
          <cell r="AJ304" t="str">
            <v>16000 - GESTION DE ACTIVOS Y BANCA PRIVADA</v>
          </cell>
          <cell r="AK304" t="str">
            <v>16002 - BANCA PRIVADA</v>
          </cell>
          <cell r="AL304" t="str">
            <v>16700 - B.P.I. INTERNACIONAL</v>
          </cell>
          <cell r="AM304" t="str">
            <v>29000 - BPI - AMERICA</v>
          </cell>
          <cell r="AN304" t="str">
            <v>29150 - BPI - ARGENTINA</v>
          </cell>
          <cell r="AO304" t="str">
            <v>Ocultar</v>
          </cell>
          <cell r="AP304" t="str">
            <v>22150 - LATINOAMERICA PROFORMA - ARGENTINA</v>
          </cell>
          <cell r="AQ304" t="str">
            <v>22000 - LATINOAMERICA - PROFORMA</v>
          </cell>
        </row>
        <row r="305">
          <cell r="AI305" t="str">
            <v>10000 - GRUPO SANTANDER CENTRAL HISPANO</v>
          </cell>
          <cell r="AJ305" t="str">
            <v>16000 - GESTION DE ACTIVOS Y BANCA PRIVADA</v>
          </cell>
          <cell r="AK305" t="str">
            <v>16002 - BANCA PRIVADA</v>
          </cell>
          <cell r="AL305" t="str">
            <v>16700 - B.P.I. INTERNACIONAL</v>
          </cell>
          <cell r="AM305" t="str">
            <v>29000 - BPI - AMERICA</v>
          </cell>
          <cell r="AN305" t="str">
            <v>29160 - BPI - BRASIL</v>
          </cell>
          <cell r="AO305" t="str">
            <v>Ocultar</v>
          </cell>
          <cell r="AP305" t="str">
            <v>22160 - LATINOAMERICA PROFORMA - BRASIL</v>
          </cell>
          <cell r="AQ305" t="str">
            <v>22000 - LATINOAMERICA - PROFORMA</v>
          </cell>
        </row>
        <row r="306">
          <cell r="AI306" t="str">
            <v>10000 - GRUPO SANTANDER CENTRAL HISPANO</v>
          </cell>
          <cell r="AJ306" t="str">
            <v>16000 - GESTION DE ACTIVOS Y BANCA PRIVADA</v>
          </cell>
          <cell r="AK306" t="str">
            <v>16002 - BANCA PRIVADA</v>
          </cell>
          <cell r="AL306" t="str">
            <v>16700 - B.P.I. INTERNACIONAL</v>
          </cell>
          <cell r="AM306" t="str">
            <v>29000 - BPI - AMERICA</v>
          </cell>
          <cell r="AN306" t="str">
            <v>29350 - BPI - BOLIVIA</v>
          </cell>
          <cell r="AO306" t="str">
            <v>Ocultar</v>
          </cell>
          <cell r="AP306" t="str">
            <v>22350 - LATINOAMERICA PROFORMA - BOLIVIA</v>
          </cell>
          <cell r="AQ306" t="str">
            <v>22000 - LATINOAMERICA - PROFORMA</v>
          </cell>
        </row>
        <row r="307">
          <cell r="AI307" t="str">
            <v>10000 - GRUPO SANTANDER CENTRAL HISPANO</v>
          </cell>
          <cell r="AJ307" t="str">
            <v>16000 - GESTION DE ACTIVOS Y BANCA PRIVADA</v>
          </cell>
          <cell r="AK307" t="str">
            <v>16002 - BANCA PRIVADA</v>
          </cell>
          <cell r="AL307" t="str">
            <v>16700 - B.P.I. INTERNACIONAL</v>
          </cell>
          <cell r="AM307" t="str">
            <v>29000 - BPI - AMERICA</v>
          </cell>
          <cell r="AN307" t="str">
            <v>29360 - RESTO LATINOAMERICA (PAN)</v>
          </cell>
          <cell r="AO307" t="str">
            <v>Ocultar</v>
          </cell>
          <cell r="AP307" t="str">
            <v>22200 - LATINOAMERICA PROFORMA - RESTO</v>
          </cell>
          <cell r="AQ307" t="str">
            <v>22000 - LATINOAMERICA - PROFORMA</v>
          </cell>
        </row>
        <row r="308">
          <cell r="AI308" t="str">
            <v>10000 - GRUPO SANTANDER CENTRAL HISPANO</v>
          </cell>
          <cell r="AJ308" t="str">
            <v>16000 - GESTION DE ACTIVOS Y BANCA PRIVADA</v>
          </cell>
          <cell r="AK308" t="str">
            <v>16002 - BANCA PRIVADA</v>
          </cell>
          <cell r="AL308" t="str">
            <v>16700 - B.P.I. INTERNACIONAL</v>
          </cell>
          <cell r="AM308" t="str">
            <v>29000 - BPI - AMERICA</v>
          </cell>
          <cell r="AN308" t="str">
            <v>29420 - BPI - PARAGUAY</v>
          </cell>
          <cell r="AO308" t="str">
            <v>Ocultar</v>
          </cell>
          <cell r="AP308" t="str">
            <v>22420 - LATINOAMERICA PROFORMA - PARAGUAY</v>
          </cell>
          <cell r="AQ308" t="str">
            <v>22000 - LATINOAMERICA - PROFORMA</v>
          </cell>
        </row>
        <row r="309">
          <cell r="AI309" t="str">
            <v>10000 - GRUPO SANTANDER CENTRAL HISPANO</v>
          </cell>
          <cell r="AJ309" t="str">
            <v>17000 - PARTICIPACIONES / GESTION FINANCIERA</v>
          </cell>
          <cell r="AK309" t="str">
            <v>Ocultar</v>
          </cell>
          <cell r="AL309" t="str">
            <v>Ocultar</v>
          </cell>
          <cell r="AM309" t="str">
            <v>Ocultar</v>
          </cell>
          <cell r="AN309" t="str">
            <v>Ocultar</v>
          </cell>
          <cell r="AO309" t="str">
            <v>Ocultar</v>
          </cell>
          <cell r="AP309" t="str">
            <v>Ocultar</v>
          </cell>
          <cell r="AQ309" t="str">
            <v>Ocultar</v>
          </cell>
        </row>
        <row r="310">
          <cell r="AI310" t="str">
            <v>10000 - GRUPO SANTANDER CENTRAL HISPANO</v>
          </cell>
          <cell r="AJ310" t="str">
            <v>17000 - PARTICIPACIONES / GESTION FINANCIERA</v>
          </cell>
          <cell r="AK310" t="str">
            <v>Ocultar</v>
          </cell>
          <cell r="AL310" t="str">
            <v>Ocultar</v>
          </cell>
          <cell r="AM310" t="str">
            <v>Ocultar</v>
          </cell>
          <cell r="AN310" t="str">
            <v>Ocultar</v>
          </cell>
          <cell r="AO310" t="str">
            <v>Ocultar</v>
          </cell>
          <cell r="AP310" t="str">
            <v>Ocultar</v>
          </cell>
          <cell r="AQ310" t="str">
            <v>Ocultar</v>
          </cell>
        </row>
        <row r="311">
          <cell r="AI311" t="str">
            <v>10000 - GRUPO SANTANDER CENTRAL HISPANO</v>
          </cell>
          <cell r="AJ311" t="str">
            <v>17000 - PARTICIPACIONES / GESTION FINANCIERA</v>
          </cell>
          <cell r="AK311" t="str">
            <v>Ocultar</v>
          </cell>
          <cell r="AL311" t="str">
            <v>Ocultar</v>
          </cell>
          <cell r="AM311" t="str">
            <v>Ocultar</v>
          </cell>
          <cell r="AN311" t="str">
            <v>Ocultar</v>
          </cell>
          <cell r="AO311" t="str">
            <v>Ocultar</v>
          </cell>
          <cell r="AP311" t="str">
            <v>Ocultar</v>
          </cell>
          <cell r="AQ311" t="str">
            <v>Ocultar</v>
          </cell>
        </row>
        <row r="312">
          <cell r="AI312" t="str">
            <v>10000 - GRUPO SANTANDER CENTRAL HISPANO</v>
          </cell>
          <cell r="AJ312" t="str">
            <v>17000 - PARTICIPACIONES / GESTION FINANCIERA</v>
          </cell>
          <cell r="AK312" t="str">
            <v>Ocultar</v>
          </cell>
          <cell r="AL312" t="str">
            <v>Ocultar</v>
          </cell>
          <cell r="AM312" t="str">
            <v>Ocultar</v>
          </cell>
          <cell r="AN312" t="str">
            <v>Ocultar</v>
          </cell>
          <cell r="AO312" t="str">
            <v>Ocultar</v>
          </cell>
          <cell r="AP312" t="str">
            <v>Ocultar</v>
          </cell>
          <cell r="AQ312" t="str">
            <v>Ocultar</v>
          </cell>
        </row>
        <row r="313">
          <cell r="AI313" t="str">
            <v>10000 - GRUPO SANTANDER CENTRAL HISPANO</v>
          </cell>
          <cell r="AJ313" t="str">
            <v>17000 - PARTICIPACIONES / GESTION FINANCIERA</v>
          </cell>
          <cell r="AK313" t="str">
            <v>Ocultar</v>
          </cell>
          <cell r="AL313" t="str">
            <v>Ocultar</v>
          </cell>
          <cell r="AM313" t="str">
            <v>Ocultar</v>
          </cell>
          <cell r="AN313" t="str">
            <v>Ocultar</v>
          </cell>
          <cell r="AO313" t="str">
            <v>Ocultar</v>
          </cell>
          <cell r="AP313" t="str">
            <v>Ocultar</v>
          </cell>
          <cell r="AQ313" t="str">
            <v>Ocultar</v>
          </cell>
        </row>
        <row r="314">
          <cell r="AI314" t="str">
            <v>10000 - GRUPO SANTANDER CENTRAL HISPANO</v>
          </cell>
          <cell r="AJ314" t="str">
            <v>17000 - PARTICIPACIONES / GESTION FINANCIERA</v>
          </cell>
          <cell r="AK314" t="str">
            <v>Ocultar</v>
          </cell>
          <cell r="AL314" t="str">
            <v>Ocultar</v>
          </cell>
          <cell r="AM314" t="str">
            <v>Ocultar</v>
          </cell>
          <cell r="AN314" t="str">
            <v>Ocultar</v>
          </cell>
          <cell r="AO314" t="str">
            <v>Ocultar</v>
          </cell>
          <cell r="AP314" t="str">
            <v>Ocultar</v>
          </cell>
          <cell r="AQ314" t="str">
            <v>Ocultar</v>
          </cell>
        </row>
        <row r="315">
          <cell r="AI315" t="str">
            <v>10000 - GRUPO SANTANDER CENTRAL HISPANO</v>
          </cell>
          <cell r="AJ315" t="str">
            <v>17000 - PARTICIPACIONES / GESTION FINANCIERA</v>
          </cell>
          <cell r="AK315" t="str">
            <v>Ocultar</v>
          </cell>
          <cell r="AL315" t="str">
            <v>Ocultar</v>
          </cell>
          <cell r="AM315" t="str">
            <v>Ocultar</v>
          </cell>
          <cell r="AN315" t="str">
            <v>Ocultar</v>
          </cell>
          <cell r="AO315" t="str">
            <v>Ocultar</v>
          </cell>
          <cell r="AP315" t="str">
            <v>Ocultar</v>
          </cell>
          <cell r="AQ315" t="str">
            <v>Ocultar</v>
          </cell>
        </row>
        <row r="316">
          <cell r="AI316" t="str">
            <v>10000 - GRUPO SANTANDER CENTRAL HISPANO</v>
          </cell>
          <cell r="AJ316" t="str">
            <v>17000 - PARTICIPACIONES / GESTION FINANCIERA</v>
          </cell>
          <cell r="AK316" t="str">
            <v>Ocultar</v>
          </cell>
          <cell r="AL316" t="str">
            <v>Ocultar</v>
          </cell>
          <cell r="AM316" t="str">
            <v>Ocultar</v>
          </cell>
          <cell r="AN316" t="str">
            <v>Ocultar</v>
          </cell>
          <cell r="AO316" t="str">
            <v>Ocultar</v>
          </cell>
          <cell r="AP316" t="str">
            <v>Ocultar</v>
          </cell>
          <cell r="AQ316" t="str">
            <v>Ocultar</v>
          </cell>
        </row>
        <row r="317">
          <cell r="AI317" t="str">
            <v>10000 - GRUPO SANTANDER CENTRAL HISPANO</v>
          </cell>
          <cell r="AJ317" t="str">
            <v>17000 - PARTICIPACIONES / GESTION FINANCIERA</v>
          </cell>
          <cell r="AK317" t="str">
            <v>Ocultar</v>
          </cell>
          <cell r="AL317" t="str">
            <v>Ocultar</v>
          </cell>
          <cell r="AM317" t="str">
            <v>Ocultar</v>
          </cell>
          <cell r="AN317" t="str">
            <v>Ocultar</v>
          </cell>
          <cell r="AO317" t="str">
            <v>Ocultar</v>
          </cell>
          <cell r="AP317" t="str">
            <v>Ocultar</v>
          </cell>
          <cell r="AQ317" t="str">
            <v>Ocultar</v>
          </cell>
        </row>
        <row r="318">
          <cell r="AI318" t="str">
            <v>10000 - GRUPO SANTANDER CENTRAL HISPANO</v>
          </cell>
          <cell r="AJ318" t="str">
            <v>17000 - PARTICIPACIONES / GESTION FINANCIERA</v>
          </cell>
          <cell r="AK318" t="str">
            <v>Ocultar</v>
          </cell>
          <cell r="AL318" t="str">
            <v>Ocultar</v>
          </cell>
          <cell r="AM318" t="str">
            <v>Ocultar</v>
          </cell>
          <cell r="AN318" t="str">
            <v>Ocultar</v>
          </cell>
          <cell r="AO318" t="str">
            <v>Ocultar</v>
          </cell>
          <cell r="AP318" t="str">
            <v>Ocultar</v>
          </cell>
          <cell r="AQ318" t="str">
            <v>Ocultar</v>
          </cell>
        </row>
        <row r="319">
          <cell r="AI319" t="str">
            <v>10000 - GRUPO SANTANDER CENTRAL HISPANO</v>
          </cell>
          <cell r="AJ319" t="str">
            <v>17000 - PARTICIPACIONES / GESTION FINANCIERA</v>
          </cell>
          <cell r="AK319" t="str">
            <v>Ocultar</v>
          </cell>
          <cell r="AL319" t="str">
            <v>Ocultar</v>
          </cell>
          <cell r="AM319" t="str">
            <v>Ocultar</v>
          </cell>
          <cell r="AN319" t="str">
            <v>Ocultar</v>
          </cell>
          <cell r="AO319" t="str">
            <v>Ocultar</v>
          </cell>
          <cell r="AP319" t="str">
            <v>Ocultar</v>
          </cell>
          <cell r="AQ319" t="str">
            <v>Ocultar</v>
          </cell>
        </row>
        <row r="320">
          <cell r="AI320" t="str">
            <v>10000 - GRUPO SANTANDER CENTRAL HISPANO</v>
          </cell>
          <cell r="AJ320" t="str">
            <v>17000 - PARTICIPACIONES / GESTION FINANCIERA</v>
          </cell>
          <cell r="AK320" t="str">
            <v>Ocultar</v>
          </cell>
          <cell r="AL320" t="str">
            <v>Ocultar</v>
          </cell>
          <cell r="AM320" t="str">
            <v>Ocultar</v>
          </cell>
          <cell r="AN320" t="str">
            <v>Ocultar</v>
          </cell>
          <cell r="AO320" t="str">
            <v>Ocultar</v>
          </cell>
          <cell r="AP320" t="str">
            <v>Ocultar</v>
          </cell>
          <cell r="AQ320" t="str">
            <v>Ocultar</v>
          </cell>
        </row>
        <row r="321">
          <cell r="AI321" t="str">
            <v>10000 - GRUPO SANTANDER CENTRAL HISPANO</v>
          </cell>
          <cell r="AJ321" t="str">
            <v>17000 - PARTICIPACIONES / GESTION FINANCIERA</v>
          </cell>
          <cell r="AK321" t="str">
            <v>Ocultar</v>
          </cell>
          <cell r="AL321" t="str">
            <v>Ocultar</v>
          </cell>
          <cell r="AM321" t="str">
            <v>Ocultar</v>
          </cell>
          <cell r="AN321" t="str">
            <v>Ocultar</v>
          </cell>
          <cell r="AO321" t="str">
            <v>Ocultar</v>
          </cell>
          <cell r="AP321" t="str">
            <v>Ocultar</v>
          </cell>
          <cell r="AQ321" t="str">
            <v>Ocultar</v>
          </cell>
        </row>
        <row r="322">
          <cell r="AI322" t="str">
            <v>10000 - GRUPO SANTANDER CENTRAL HISPANO</v>
          </cell>
          <cell r="AJ322" t="str">
            <v>17000 - PARTICIPACIONES / GESTION FINANCIERA</v>
          </cell>
          <cell r="AK322" t="str">
            <v>Ocultar</v>
          </cell>
          <cell r="AL322" t="str">
            <v>Ocultar</v>
          </cell>
          <cell r="AM322" t="str">
            <v>Ocultar</v>
          </cell>
          <cell r="AN322" t="str">
            <v>Ocultar</v>
          </cell>
          <cell r="AO322" t="str">
            <v>Ocultar</v>
          </cell>
          <cell r="AP322" t="str">
            <v>Ocultar</v>
          </cell>
          <cell r="AQ322" t="str">
            <v>Ocultar</v>
          </cell>
        </row>
        <row r="323">
          <cell r="AI323" t="str">
            <v>10000 - GRUPO SANTANDER CENTRAL HISPANO</v>
          </cell>
          <cell r="AJ323" t="str">
            <v>17000 - PARTICIPACIONES / GESTION FINANCIERA</v>
          </cell>
          <cell r="AK323" t="str">
            <v>Ocultar</v>
          </cell>
          <cell r="AL323" t="str">
            <v>Ocultar</v>
          </cell>
          <cell r="AM323" t="str">
            <v>Ocultar</v>
          </cell>
          <cell r="AN323" t="str">
            <v>Ocultar</v>
          </cell>
          <cell r="AO323" t="str">
            <v>Ocultar</v>
          </cell>
          <cell r="AP323" t="str">
            <v>Ocultar</v>
          </cell>
          <cell r="AQ323" t="str">
            <v>Ocultar</v>
          </cell>
        </row>
        <row r="324">
          <cell r="AI324" t="str">
            <v>10000 - GRUPO SANTANDER CENTRAL HISPANO</v>
          </cell>
          <cell r="AJ324" t="str">
            <v>17000 - PARTICIPACIONES / GESTION FINANCIERA</v>
          </cell>
          <cell r="AK324" t="str">
            <v>Ocultar</v>
          </cell>
          <cell r="AL324" t="str">
            <v>Ocultar</v>
          </cell>
          <cell r="AM324" t="str">
            <v>Ocultar</v>
          </cell>
          <cell r="AN324" t="str">
            <v>Ocultar</v>
          </cell>
          <cell r="AO324" t="str">
            <v>Ocultar</v>
          </cell>
          <cell r="AP324" t="str">
            <v>Ocultar</v>
          </cell>
          <cell r="AQ324" t="str">
            <v>Ocultar</v>
          </cell>
        </row>
        <row r="325">
          <cell r="AI325" t="str">
            <v>10000 - GRUPO SANTANDER CENTRAL HISPANO</v>
          </cell>
          <cell r="AJ325" t="str">
            <v>17000 - PARTICIPACIONES / GESTION FINANCIERA</v>
          </cell>
          <cell r="AK325" t="str">
            <v>Ocultar</v>
          </cell>
          <cell r="AL325" t="str">
            <v>Ocultar</v>
          </cell>
          <cell r="AM325" t="str">
            <v>Ocultar</v>
          </cell>
          <cell r="AN325" t="str">
            <v>Ocultar</v>
          </cell>
          <cell r="AO325" t="str">
            <v>Ocultar</v>
          </cell>
          <cell r="AP325" t="str">
            <v>Ocultar</v>
          </cell>
          <cell r="AQ325" t="str">
            <v>Ocultar</v>
          </cell>
        </row>
        <row r="326">
          <cell r="AI326" t="str">
            <v>10000 - GRUPO SANTANDER CENTRAL HISPANO</v>
          </cell>
          <cell r="AJ326" t="str">
            <v>17000 - PARTICIPACIONES / GESTION FINANCIERA</v>
          </cell>
          <cell r="AK326" t="str">
            <v>Ocultar</v>
          </cell>
          <cell r="AL326" t="str">
            <v>Ocultar</v>
          </cell>
          <cell r="AM326" t="str">
            <v>Ocultar</v>
          </cell>
          <cell r="AN326" t="str">
            <v>Ocultar</v>
          </cell>
          <cell r="AO326" t="str">
            <v>Ocultar</v>
          </cell>
          <cell r="AP326" t="str">
            <v>Ocultar</v>
          </cell>
          <cell r="AQ326" t="str">
            <v>Ocultar</v>
          </cell>
        </row>
        <row r="327">
          <cell r="AI327" t="str">
            <v>10000 - GRUPO SANTANDER CENTRAL HISPANO</v>
          </cell>
          <cell r="AJ327" t="str">
            <v>17000 - PARTICIPACIONES / GESTION FINANCIERA</v>
          </cell>
          <cell r="AK327" t="str">
            <v>Ocultar</v>
          </cell>
          <cell r="AL327" t="str">
            <v>Ocultar</v>
          </cell>
          <cell r="AM327" t="str">
            <v>Ocultar</v>
          </cell>
          <cell r="AN327" t="str">
            <v>Ocultar</v>
          </cell>
          <cell r="AO327" t="str">
            <v>Ocultar</v>
          </cell>
          <cell r="AP327" t="str">
            <v>Ocultar</v>
          </cell>
          <cell r="AQ327" t="str">
            <v>Ocultar</v>
          </cell>
        </row>
        <row r="328">
          <cell r="AI328" t="str">
            <v>10000 - GRUPO SANTANDER CENTRAL HISPANO</v>
          </cell>
          <cell r="AJ328" t="str">
            <v>17000 - PARTICIPACIONES / GESTION FINANCIERA</v>
          </cell>
          <cell r="AK328" t="str">
            <v>Ocultar</v>
          </cell>
          <cell r="AL328" t="str">
            <v>Ocultar</v>
          </cell>
          <cell r="AM328" t="str">
            <v>Ocultar</v>
          </cell>
          <cell r="AN328" t="str">
            <v>Ocultar</v>
          </cell>
          <cell r="AO328" t="str">
            <v>Ocultar</v>
          </cell>
          <cell r="AP328" t="str">
            <v>Ocultar</v>
          </cell>
          <cell r="AQ328" t="str">
            <v>Ocultar</v>
          </cell>
        </row>
        <row r="329">
          <cell r="AI329" t="str">
            <v>Ocultar</v>
          </cell>
          <cell r="AJ329" t="str">
            <v>Ocultar</v>
          </cell>
          <cell r="AK329" t="str">
            <v>Ocultar</v>
          </cell>
          <cell r="AL329" t="str">
            <v>Ocultar</v>
          </cell>
          <cell r="AM329" t="str">
            <v>Ocultar</v>
          </cell>
          <cell r="AN329" t="str">
            <v>Ocultar</v>
          </cell>
          <cell r="AO329" t="str">
            <v>Ocultar</v>
          </cell>
          <cell r="AP329" t="str">
            <v>Ocultar</v>
          </cell>
          <cell r="AQ329" t="str">
            <v>Ocultar</v>
          </cell>
        </row>
        <row r="330">
          <cell r="AI330" t="str">
            <v>10000 - GRUPO SANTANDER CENTRAL HISPANO</v>
          </cell>
          <cell r="AJ330" t="str">
            <v>11000 - BANCA COMERCIAL EUROPA</v>
          </cell>
          <cell r="AK330" t="str">
            <v>11400 - MINORISTA</v>
          </cell>
          <cell r="AL330" t="str">
            <v>11009 - AJUSTES - MINORISTA</v>
          </cell>
          <cell r="AM330" t="str">
            <v>Ocultar</v>
          </cell>
          <cell r="AN330" t="str">
            <v>Ocultar</v>
          </cell>
          <cell r="AO330" t="str">
            <v>Ocultar</v>
          </cell>
          <cell r="AP330" t="str">
            <v>Ocultar</v>
          </cell>
          <cell r="AQ330" t="str">
            <v>Ocultar</v>
          </cell>
        </row>
        <row r="331">
          <cell r="AI331" t="str">
            <v>10000 - GRUPO SANTANDER CENTRAL HISPANO</v>
          </cell>
          <cell r="AJ331" t="str">
            <v>11000 - BANCA COMERCIAL EUROPA</v>
          </cell>
          <cell r="AK331" t="str">
            <v>11400 - MINORISTA</v>
          </cell>
          <cell r="AL331" t="str">
            <v>11600 - RED SANTANDER CENTRAL HISPANO</v>
          </cell>
          <cell r="AM331" t="str">
            <v>Ocultar</v>
          </cell>
          <cell r="AN331" t="str">
            <v>Ocultar</v>
          </cell>
          <cell r="AO331" t="str">
            <v>Ocultar</v>
          </cell>
          <cell r="AP331" t="str">
            <v>Ocultar</v>
          </cell>
          <cell r="AQ331" t="str">
            <v>Ocultar</v>
          </cell>
        </row>
        <row r="332">
          <cell r="AI332" t="str">
            <v>10000 - GRUPO SANTANDER CENTRAL HISPANO</v>
          </cell>
          <cell r="AJ332" t="str">
            <v>11000 - BANCA COMERCIAL EUROPA</v>
          </cell>
          <cell r="AK332" t="str">
            <v>11400 - MINORISTA</v>
          </cell>
          <cell r="AL332" t="str">
            <v>11800 - 4B, DINNERS</v>
          </cell>
          <cell r="AM332" t="str">
            <v>Ocultar</v>
          </cell>
          <cell r="AN332" t="str">
            <v>Ocultar</v>
          </cell>
          <cell r="AO332" t="str">
            <v>Ocultar</v>
          </cell>
          <cell r="AP332" t="str">
            <v>Ocultar</v>
          </cell>
          <cell r="AQ332" t="str">
            <v>Ocultar</v>
          </cell>
        </row>
        <row r="333">
          <cell r="AI333" t="str">
            <v>10000 - GRUPO SANTANDER CENTRAL HISPANO</v>
          </cell>
          <cell r="AJ333" t="str">
            <v>11000 - BANCA COMERCIAL EUROPA</v>
          </cell>
          <cell r="AK333" t="str">
            <v>11500 - SANTANDER CONSUMER FINANCE</v>
          </cell>
          <cell r="AL333" t="str">
            <v>11501 - GRUPO HISPAMER</v>
          </cell>
          <cell r="AM333" t="str">
            <v>Ocultar</v>
          </cell>
          <cell r="AN333" t="str">
            <v>Ocultar</v>
          </cell>
          <cell r="AO333" t="str">
            <v>Ocultar</v>
          </cell>
          <cell r="AP333" t="str">
            <v>Ocultar</v>
          </cell>
          <cell r="AQ333" t="str">
            <v>Ocultar</v>
          </cell>
        </row>
        <row r="334">
          <cell r="AI334" t="str">
            <v>10000 - GRUPO SANTANDER CENTRAL HISPANO</v>
          </cell>
          <cell r="AJ334" t="str">
            <v>11000 - BANCA COMERCIAL EUROPA</v>
          </cell>
          <cell r="AK334" t="str">
            <v>11500 - SANTANDER CONSUMER FINANCE</v>
          </cell>
          <cell r="AL334" t="str">
            <v>11502 - RESTO CONSUMO NO BANCARIO</v>
          </cell>
          <cell r="AM334" t="str">
            <v>Ocultar</v>
          </cell>
          <cell r="AN334" t="str">
            <v>Ocultar</v>
          </cell>
          <cell r="AO334" t="str">
            <v>Ocultar</v>
          </cell>
          <cell r="AP334" t="str">
            <v>Ocultar</v>
          </cell>
          <cell r="AQ334" t="str">
            <v>Ocultar</v>
          </cell>
        </row>
        <row r="335">
          <cell r="AI335" t="str">
            <v>10000 - GRUPO SANTANDER CENTRAL HISPANO</v>
          </cell>
          <cell r="AJ335" t="str">
            <v>11000 - BANCA COMERCIAL EUROPA</v>
          </cell>
          <cell r="AK335" t="str">
            <v>11500 - SANTANDER CONSUMER FINANCE</v>
          </cell>
          <cell r="AL335" t="str">
            <v>11540 - POLONIA</v>
          </cell>
          <cell r="AM335" t="str">
            <v>Ocultar</v>
          </cell>
          <cell r="AN335" t="str">
            <v>Ocultar</v>
          </cell>
          <cell r="AO335" t="str">
            <v>Ocultar</v>
          </cell>
          <cell r="AP335" t="str">
            <v>Ocultar</v>
          </cell>
          <cell r="AQ335" t="str">
            <v>Ocultar</v>
          </cell>
        </row>
        <row r="336">
          <cell r="AI336" t="str">
            <v>10000 - GRUPO SANTANDER CENTRAL HISPANO</v>
          </cell>
          <cell r="AJ336" t="str">
            <v>11000 - BANCA COMERCIAL EUROPA</v>
          </cell>
          <cell r="AK336" t="str">
            <v>11500 - SANTANDER CONSUMER FINANCE</v>
          </cell>
          <cell r="AL336" t="str">
            <v>12060 - CC BANK - AKB</v>
          </cell>
          <cell r="AM336" t="str">
            <v>Ocultar</v>
          </cell>
          <cell r="AN336" t="str">
            <v>Ocultar</v>
          </cell>
          <cell r="AO336" t="str">
            <v>Ocultar</v>
          </cell>
          <cell r="AP336" t="str">
            <v>Ocultar</v>
          </cell>
          <cell r="AQ336" t="str">
            <v>Ocultar</v>
          </cell>
        </row>
        <row r="337">
          <cell r="AI337" t="str">
            <v>10000 - GRUPO SANTANDER CENTRAL HISPANO</v>
          </cell>
          <cell r="AJ337" t="str">
            <v>11000 - BANCA COMERCIAL EUROPA</v>
          </cell>
          <cell r="AK337" t="str">
            <v>11500 - SANTANDER CONSUMER FINANCE</v>
          </cell>
          <cell r="AL337" t="str">
            <v>12120 - FINCONSUMO</v>
          </cell>
          <cell r="AM337" t="str">
            <v>Ocultar</v>
          </cell>
          <cell r="AN337" t="str">
            <v>Ocultar</v>
          </cell>
          <cell r="AO337" t="str">
            <v>Ocultar</v>
          </cell>
          <cell r="AP337" t="str">
            <v>Ocultar</v>
          </cell>
          <cell r="AQ337" t="str">
            <v>Ocultar</v>
          </cell>
        </row>
        <row r="338">
          <cell r="AI338" t="str">
            <v>10000 - GRUPO SANTANDER CENTRAL HISPANO</v>
          </cell>
          <cell r="AJ338" t="str">
            <v>11000 - BANCA COMERCIAL EUROPA</v>
          </cell>
          <cell r="AK338" t="str">
            <v>11500 - SANTANDER CONSUMER FINANCE</v>
          </cell>
          <cell r="AL338" t="str">
            <v>21001 - PATAGON - ESPAÑA</v>
          </cell>
          <cell r="AM338" t="str">
            <v>Ocultar</v>
          </cell>
          <cell r="AN338" t="str">
            <v>Ocultar</v>
          </cell>
          <cell r="AO338" t="str">
            <v>Ocultar</v>
          </cell>
          <cell r="AP338" t="str">
            <v>Ocultar</v>
          </cell>
          <cell r="AQ338" t="str">
            <v>Ocultar</v>
          </cell>
        </row>
        <row r="339">
          <cell r="AI339" t="str">
            <v>10000 - GRUPO SANTANDER CENTRAL HISPANO</v>
          </cell>
          <cell r="AJ339" t="str">
            <v>11000 - BANCA COMERCIAL EUROPA</v>
          </cell>
          <cell r="AK339" t="str">
            <v>12050 - COMERCIAL PORTUGAL</v>
          </cell>
          <cell r="AL339" t="str">
            <v>Ocultar</v>
          </cell>
          <cell r="AM339" t="str">
            <v>12310 - AJUSTES IMPUTADOS PORTUGAL</v>
          </cell>
          <cell r="AN339" t="str">
            <v>Ocultar</v>
          </cell>
          <cell r="AO339" t="str">
            <v>Ocultar</v>
          </cell>
          <cell r="AP339" t="str">
            <v>Ocultar</v>
          </cell>
          <cell r="AQ339" t="str">
            <v>30000 - PORTUGAL - PROFORMA</v>
          </cell>
        </row>
        <row r="340">
          <cell r="AI340" t="str">
            <v>10000 - GRUPO SANTANDER CENTRAL HISPANO</v>
          </cell>
          <cell r="AJ340" t="str">
            <v>11000 - BANCA COMERCIAL EUROPA</v>
          </cell>
          <cell r="AK340" t="str">
            <v>12050 - COMERCIAL PORTUGAL</v>
          </cell>
          <cell r="AL340" t="str">
            <v>Ocultar</v>
          </cell>
          <cell r="AM340" t="str">
            <v>12370 - COMERCIAL TOTTA</v>
          </cell>
          <cell r="AN340" t="str">
            <v>Ocultar</v>
          </cell>
          <cell r="AO340" t="str">
            <v>Ocultar</v>
          </cell>
          <cell r="AP340" t="str">
            <v>Ocultar</v>
          </cell>
          <cell r="AQ340" t="str">
            <v>30000 - PORTUGAL - PROFORMA</v>
          </cell>
        </row>
        <row r="341">
          <cell r="AI341" t="str">
            <v>10000 - GRUPO SANTANDER CENTRAL HISPANO</v>
          </cell>
          <cell r="AJ341" t="str">
            <v>11000 - BANCA COMERCIAL EUROPA</v>
          </cell>
          <cell r="AK341" t="str">
            <v>12050 - COMERCIAL PORTUGAL</v>
          </cell>
          <cell r="AL341" t="str">
            <v>Ocultar</v>
          </cell>
          <cell r="AM341" t="str">
            <v>12380 - COMERCIAL PORTUGAL RESTO</v>
          </cell>
          <cell r="AN341" t="str">
            <v>Ocultar</v>
          </cell>
          <cell r="AO341" t="str">
            <v>Ocultar</v>
          </cell>
          <cell r="AP341" t="str">
            <v>Ocultar</v>
          </cell>
          <cell r="AQ341" t="str">
            <v>30000 - PORTUGAL - PROFORMA</v>
          </cell>
        </row>
        <row r="342">
          <cell r="AI342" t="str">
            <v>10000 - GRUPO SANTANDER CENTRAL HISPANO</v>
          </cell>
          <cell r="AJ342" t="str">
            <v>11000 - BANCA COMERCIAL EUROPA</v>
          </cell>
          <cell r="AK342" t="str">
            <v>12050 - COMERCIAL PORTUGAL</v>
          </cell>
          <cell r="AL342" t="str">
            <v>Ocultar</v>
          </cell>
          <cell r="AM342" t="str">
            <v>12390 - COMERCIAL PREDIAL</v>
          </cell>
          <cell r="AN342" t="str">
            <v>Ocultar</v>
          </cell>
          <cell r="AO342" t="str">
            <v>Ocultar</v>
          </cell>
          <cell r="AP342" t="str">
            <v>Ocultar</v>
          </cell>
          <cell r="AQ342" t="str">
            <v>30000 - PORTUGAL - PROFORMA</v>
          </cell>
        </row>
        <row r="343">
          <cell r="AI343" t="str">
            <v>10000 - GRUPO SANTANDER CENTRAL HISPANO</v>
          </cell>
          <cell r="AJ343" t="str">
            <v>11000 - BANCA COMERCIAL EUROPA</v>
          </cell>
          <cell r="AK343" t="str">
            <v>15000 - BANESTO CONSOLIDADO</v>
          </cell>
          <cell r="AL343" t="str">
            <v>Ocultar</v>
          </cell>
          <cell r="AM343" t="str">
            <v>Ocultar</v>
          </cell>
          <cell r="AN343" t="str">
            <v>Ocultar</v>
          </cell>
          <cell r="AO343" t="str">
            <v>Ocultar</v>
          </cell>
          <cell r="AP343" t="str">
            <v>Ocultar</v>
          </cell>
          <cell r="AQ343" t="str">
            <v>Ocultar</v>
          </cell>
        </row>
        <row r="344">
          <cell r="AI344" t="str">
            <v>10000 - GRUPO SANTANDER CENTRAL HISPANO</v>
          </cell>
          <cell r="AJ344" t="str">
            <v>11000 - BANCA COMERCIAL EUROPA</v>
          </cell>
          <cell r="AK344" t="str">
            <v>21002 - DIREKT - ALEMANIA</v>
          </cell>
          <cell r="AL344" t="str">
            <v>Ocultar</v>
          </cell>
          <cell r="AM344" t="str">
            <v>Ocultar</v>
          </cell>
          <cell r="AN344" t="str">
            <v>Ocultar</v>
          </cell>
          <cell r="AO344" t="str">
            <v>Ocultar</v>
          </cell>
          <cell r="AP344" t="str">
            <v>Ocultar</v>
          </cell>
          <cell r="AQ344" t="str">
            <v>Ocultar</v>
          </cell>
        </row>
        <row r="345">
          <cell r="AI345" t="str">
            <v>10000 - GRUPO SANTANDER CENTRAL HISPANO</v>
          </cell>
          <cell r="AJ345" t="str">
            <v>12001 - BANCA COMERCIAL AMERICA</v>
          </cell>
          <cell r="AK345" t="str">
            <v>Ocultar</v>
          </cell>
          <cell r="AL345" t="str">
            <v>12010 - COMERCIAL CHILE</v>
          </cell>
          <cell r="AM345" t="str">
            <v>Ocultar</v>
          </cell>
          <cell r="AN345" t="str">
            <v>Ocultar</v>
          </cell>
          <cell r="AO345" t="str">
            <v>Ocultar</v>
          </cell>
          <cell r="AP345" t="str">
            <v>22010 - LATINOAMERICA PROFORMA - CHILE</v>
          </cell>
          <cell r="AQ345" t="str">
            <v>22000 - LATINOAMERICA - PROFORMA</v>
          </cell>
        </row>
        <row r="346">
          <cell r="AI346" t="str">
            <v>10000 - GRUPO SANTANDER CENTRAL HISPANO</v>
          </cell>
          <cell r="AJ346" t="str">
            <v>12001 - BANCA COMERCIAL AMERICA</v>
          </cell>
          <cell r="AK346" t="str">
            <v>Ocultar</v>
          </cell>
          <cell r="AL346" t="str">
            <v>12020 - COMERCIAL URUGUAY</v>
          </cell>
          <cell r="AM346" t="str">
            <v>Ocultar</v>
          </cell>
          <cell r="AN346" t="str">
            <v>Ocultar</v>
          </cell>
          <cell r="AO346" t="str">
            <v>Ocultar</v>
          </cell>
          <cell r="AP346" t="str">
            <v>22020 - LATINOAMERICA PROFORMA - URUGUAY</v>
          </cell>
          <cell r="AQ346" t="str">
            <v>22000 - LATINOAMERICA - PROFORMA</v>
          </cell>
        </row>
        <row r="347">
          <cell r="AI347" t="str">
            <v>10000 - GRUPO SANTANDER CENTRAL HISPANO</v>
          </cell>
          <cell r="AJ347" t="str">
            <v>12001 - BANCA COMERCIAL AMERICA</v>
          </cell>
          <cell r="AK347" t="str">
            <v>Ocultar</v>
          </cell>
          <cell r="AL347" t="str">
            <v>12030 - COMERCIAL PUERTO RICO</v>
          </cell>
          <cell r="AM347" t="str">
            <v>Ocultar</v>
          </cell>
          <cell r="AN347" t="str">
            <v>Ocultar</v>
          </cell>
          <cell r="AO347" t="str">
            <v>Ocultar</v>
          </cell>
          <cell r="AP347" t="str">
            <v>22030 - LATINOAMERICA PROFORMA - PUERTO RICO</v>
          </cell>
          <cell r="AQ347" t="str">
            <v>22000 - LATINOAMERICA - PROFORMA</v>
          </cell>
        </row>
        <row r="348">
          <cell r="AI348" t="str">
            <v>10000 - GRUPO SANTANDER CENTRAL HISPANO</v>
          </cell>
          <cell r="AJ348" t="str">
            <v>12001 - BANCA COMERCIAL AMERICA</v>
          </cell>
          <cell r="AK348" t="str">
            <v>Ocultar</v>
          </cell>
          <cell r="AL348" t="str">
            <v>12080 - COMERCIAL PERU</v>
          </cell>
          <cell r="AM348" t="str">
            <v>Ocultar</v>
          </cell>
          <cell r="AN348" t="str">
            <v>Ocultar</v>
          </cell>
          <cell r="AO348" t="str">
            <v>Ocultar</v>
          </cell>
          <cell r="AP348" t="str">
            <v>22080 - LATINOAMERICA PROFORMA - PERU</v>
          </cell>
          <cell r="AQ348" t="str">
            <v>22000 - LATINOAMERICA - PROFORMA</v>
          </cell>
        </row>
        <row r="349">
          <cell r="AI349" t="str">
            <v>10000 - GRUPO SANTANDER CENTRAL HISPANO</v>
          </cell>
          <cell r="AJ349" t="str">
            <v>12001 - BANCA COMERCIAL AMERICA</v>
          </cell>
          <cell r="AK349" t="str">
            <v>Ocultar</v>
          </cell>
          <cell r="AL349" t="str">
            <v>12110 - COMERCIAL VENEZUELA</v>
          </cell>
          <cell r="AM349" t="str">
            <v>Ocultar</v>
          </cell>
          <cell r="AN349" t="str">
            <v>Ocultar</v>
          </cell>
          <cell r="AO349" t="str">
            <v>Ocultar</v>
          </cell>
          <cell r="AP349" t="str">
            <v>22110 - LATINOAMERICA PROFORMA - VENEZUELA</v>
          </cell>
          <cell r="AQ349" t="str">
            <v>22000 - LATINOAMERICA - PROFORMA</v>
          </cell>
        </row>
        <row r="350">
          <cell r="AI350" t="str">
            <v>10000 - GRUPO SANTANDER CENTRAL HISPANO</v>
          </cell>
          <cell r="AJ350" t="str">
            <v>12001 - BANCA COMERCIAL AMERICA</v>
          </cell>
          <cell r="AK350" t="str">
            <v>Ocultar</v>
          </cell>
          <cell r="AL350" t="str">
            <v>12130 - COMERCIAL MEJICO</v>
          </cell>
          <cell r="AM350" t="str">
            <v>Ocultar</v>
          </cell>
          <cell r="AN350" t="str">
            <v>Ocultar</v>
          </cell>
          <cell r="AO350" t="str">
            <v>Ocultar</v>
          </cell>
          <cell r="AP350" t="str">
            <v>22130 - LATINOAMERICA PROFORMA - MEJICO</v>
          </cell>
          <cell r="AQ350" t="str">
            <v>22000 - LATINOAMERICA - PROFORMA</v>
          </cell>
        </row>
        <row r="351">
          <cell r="AI351" t="str">
            <v>10000 - GRUPO SANTANDER CENTRAL HISPANO</v>
          </cell>
          <cell r="AJ351" t="str">
            <v>12001 - BANCA COMERCIAL AMERICA</v>
          </cell>
          <cell r="AK351" t="str">
            <v>Ocultar</v>
          </cell>
          <cell r="AL351" t="str">
            <v>12140 - COMERCIAL COLOMBIA</v>
          </cell>
          <cell r="AM351" t="str">
            <v>Ocultar</v>
          </cell>
          <cell r="AN351" t="str">
            <v>Ocultar</v>
          </cell>
          <cell r="AO351" t="str">
            <v>Ocultar</v>
          </cell>
          <cell r="AP351" t="str">
            <v>22140 - LATINOAMERICA PROFORMA - COLOMBIA</v>
          </cell>
          <cell r="AQ351" t="str">
            <v>22000 - LATINOAMERICA - PROFORMA</v>
          </cell>
        </row>
        <row r="352">
          <cell r="AI352" t="str">
            <v>10000 - GRUPO SANTANDER CENTRAL HISPANO</v>
          </cell>
          <cell r="AJ352" t="str">
            <v>12001 - BANCA COMERCIAL AMERICA</v>
          </cell>
          <cell r="AK352" t="str">
            <v>Ocultar</v>
          </cell>
          <cell r="AL352" t="str">
            <v>12150 - COMERCIAL ARGENTINA</v>
          </cell>
          <cell r="AM352" t="str">
            <v>Ocultar</v>
          </cell>
          <cell r="AN352" t="str">
            <v>Ocultar</v>
          </cell>
          <cell r="AO352" t="str">
            <v>Ocultar</v>
          </cell>
          <cell r="AP352" t="str">
            <v>22150 - LATINOAMERICA PROFORMA - ARGENTINA</v>
          </cell>
          <cell r="AQ352" t="str">
            <v>22000 - LATINOAMERICA - PROFORMA</v>
          </cell>
        </row>
        <row r="353">
          <cell r="AI353" t="str">
            <v>10000 - GRUPO SANTANDER CENTRAL HISPANO</v>
          </cell>
          <cell r="AJ353" t="str">
            <v>12001 - BANCA COMERCIAL AMERICA</v>
          </cell>
          <cell r="AK353" t="str">
            <v>Ocultar</v>
          </cell>
          <cell r="AL353" t="str">
            <v>12160 - COMERCIAL BRASIL CONSOLIDADO</v>
          </cell>
          <cell r="AM353" t="str">
            <v>Ocultar</v>
          </cell>
          <cell r="AN353" t="str">
            <v>Ocultar</v>
          </cell>
          <cell r="AO353" t="str">
            <v>Ocultar</v>
          </cell>
          <cell r="AP353" t="str">
            <v>22160 - LATINOAMERICA PROFORMA - BRASIL</v>
          </cell>
          <cell r="AQ353" t="str">
            <v>22000 - LATINOAMERICA - PROFORMA</v>
          </cell>
        </row>
        <row r="354">
          <cell r="AI354" t="str">
            <v>10000 - GRUPO SANTANDER CENTRAL HISPANO</v>
          </cell>
          <cell r="AJ354" t="str">
            <v>12001 - BANCA COMERCIAL AMERICA</v>
          </cell>
          <cell r="AK354" t="str">
            <v>Ocultar</v>
          </cell>
          <cell r="AL354" t="str">
            <v>12200 - COMERCIAL RESTO AMERICA</v>
          </cell>
          <cell r="AM354" t="str">
            <v>Ocultar</v>
          </cell>
          <cell r="AN354" t="str">
            <v>Ocultar</v>
          </cell>
          <cell r="AO354" t="str">
            <v>Ocultar</v>
          </cell>
          <cell r="AP354" t="str">
            <v>22200 - LATINOAMERICA PROFORMA - RESTO</v>
          </cell>
          <cell r="AQ354" t="str">
            <v>22000 - LATINOAMERICA - PROFORMA</v>
          </cell>
        </row>
        <row r="355">
          <cell r="AI355" t="str">
            <v>10000 - GRUPO SANTANDER CENTRAL HISPANO</v>
          </cell>
          <cell r="AJ355" t="str">
            <v>12001 - BANCA COMERCIAL AMERICA</v>
          </cell>
          <cell r="AK355" t="str">
            <v>Ocultar</v>
          </cell>
          <cell r="AL355" t="str">
            <v>12350 - COMERCIAL BOLIVIA</v>
          </cell>
          <cell r="AM355" t="str">
            <v>Ocultar</v>
          </cell>
          <cell r="AN355" t="str">
            <v>Ocultar</v>
          </cell>
          <cell r="AO355" t="str">
            <v>Ocultar</v>
          </cell>
          <cell r="AP355" t="str">
            <v>22350 - LATINOAMERICA PROFORMA - BOLIVIA</v>
          </cell>
          <cell r="AQ355" t="str">
            <v>22000 - LATINOAMERICA - PROFORMA</v>
          </cell>
        </row>
        <row r="356">
          <cell r="AI356" t="str">
            <v>10000 - GRUPO SANTANDER CENTRAL HISPANO</v>
          </cell>
          <cell r="AJ356" t="str">
            <v>12001 - BANCA COMERCIAL AMERICA</v>
          </cell>
          <cell r="AK356" t="str">
            <v>Ocultar</v>
          </cell>
          <cell r="AL356" t="str">
            <v>12360 - COMERCIAL PANAMA</v>
          </cell>
          <cell r="AM356" t="str">
            <v>Ocultar</v>
          </cell>
          <cell r="AN356" t="str">
            <v>Ocultar</v>
          </cell>
          <cell r="AO356" t="str">
            <v>Ocultar</v>
          </cell>
          <cell r="AP356" t="str">
            <v>22360 - LATINOAMERICA PROFORMA - PANAMA</v>
          </cell>
          <cell r="AQ356" t="str">
            <v>22000 - LATINOAMERICA - PROFORMA</v>
          </cell>
        </row>
        <row r="357">
          <cell r="AI357" t="str">
            <v>10000 - GRUPO SANTANDER CENTRAL HISPANO</v>
          </cell>
          <cell r="AJ357" t="str">
            <v>12001 - BANCA COMERCIAL AMERICA</v>
          </cell>
          <cell r="AK357" t="str">
            <v>Ocultar</v>
          </cell>
          <cell r="AL357" t="str">
            <v>12420 - COMERCIAL PARAGUAY</v>
          </cell>
          <cell r="AM357" t="str">
            <v>Ocultar</v>
          </cell>
          <cell r="AN357" t="str">
            <v>Ocultar</v>
          </cell>
          <cell r="AO357" t="str">
            <v>Ocultar</v>
          </cell>
          <cell r="AP357" t="str">
            <v>22420 - LATINOAMERICA PROFORMA - PARAGUAY</v>
          </cell>
          <cell r="AQ357" t="str">
            <v>22000 - LATINOAMERICA - PROFORMA</v>
          </cell>
        </row>
        <row r="358">
          <cell r="AI358" t="str">
            <v>10000 - GRUPO SANTANDER CENTRAL HISPANO</v>
          </cell>
          <cell r="AJ358" t="str">
            <v>13000 - BANCA MAYORISTA GLOBAL</v>
          </cell>
          <cell r="AK358" t="str">
            <v>13009 - AJUSTES - BANCA MAYORISTA GLOBAL</v>
          </cell>
          <cell r="AL358" t="str">
            <v>Ocultar</v>
          </cell>
          <cell r="AM358" t="str">
            <v>Ocultar</v>
          </cell>
          <cell r="AN358" t="str">
            <v>Ocultar</v>
          </cell>
          <cell r="AO358" t="str">
            <v>Ocultar</v>
          </cell>
          <cell r="AP358" t="str">
            <v>Ocultar</v>
          </cell>
          <cell r="AQ358" t="str">
            <v>Ocultar</v>
          </cell>
        </row>
        <row r="359">
          <cell r="AI359" t="str">
            <v>10000 - GRUPO SANTANDER CENTRAL HISPANO</v>
          </cell>
          <cell r="AJ359" t="str">
            <v>13000 - BANCA MAYORISTA GLOBAL</v>
          </cell>
          <cell r="AK359" t="str">
            <v>13010 - BANCA DE INVERSIONES</v>
          </cell>
          <cell r="AL359" t="str">
            <v>13011 - BANCA DE INVERSIONES - AMERICA</v>
          </cell>
          <cell r="AM359" t="str">
            <v>14020 - BANCA DE  INVERSIONES - ARGENTINA</v>
          </cell>
          <cell r="AN359" t="str">
            <v>Ocultar</v>
          </cell>
          <cell r="AO359" t="str">
            <v>Ocultar</v>
          </cell>
          <cell r="AP359" t="str">
            <v>22150 - LATINOAMERICA PROFORMA - ARGENTINA</v>
          </cell>
          <cell r="AQ359" t="str">
            <v>22000 - LATINOAMERICA - PROFORMA</v>
          </cell>
        </row>
        <row r="360">
          <cell r="AI360" t="str">
            <v>10000 - GRUPO SANTANDER CENTRAL HISPANO</v>
          </cell>
          <cell r="AJ360" t="str">
            <v>13000 - BANCA MAYORISTA GLOBAL</v>
          </cell>
          <cell r="AK360" t="str">
            <v>13010 - BANCA DE INVERSIONES</v>
          </cell>
          <cell r="AL360" t="str">
            <v>13011 - BANCA DE INVERSIONES - AMERICA</v>
          </cell>
          <cell r="AM360" t="str">
            <v>14030 - BANCA DE INVERSIONES - BRASIL</v>
          </cell>
          <cell r="AN360" t="str">
            <v>Ocultar</v>
          </cell>
          <cell r="AO360" t="str">
            <v>Ocultar</v>
          </cell>
          <cell r="AP360" t="str">
            <v>22160 - LATINOAMERICA PROFORMA - BRASIL</v>
          </cell>
          <cell r="AQ360" t="str">
            <v>22000 - LATINOAMERICA - PROFORMA</v>
          </cell>
        </row>
        <row r="361">
          <cell r="AI361" t="str">
            <v>10000 - GRUPO SANTANDER CENTRAL HISPANO</v>
          </cell>
          <cell r="AJ361" t="str">
            <v>13000 - BANCA MAYORISTA GLOBAL</v>
          </cell>
          <cell r="AK361" t="str">
            <v>13010 - BANCA DE INVERSIONES</v>
          </cell>
          <cell r="AL361" t="str">
            <v>13011 - BANCA DE INVERSIONES - AMERICA</v>
          </cell>
          <cell r="AM361" t="str">
            <v>14040 - BANCA DE INVERSIONES - CHILE</v>
          </cell>
          <cell r="AN361" t="str">
            <v>Ocultar</v>
          </cell>
          <cell r="AO361" t="str">
            <v>Ocultar</v>
          </cell>
          <cell r="AP361" t="str">
            <v>22010 - LATINOAMERICA PROFORMA - CHILE</v>
          </cell>
          <cell r="AQ361" t="str">
            <v>22000 - LATINOAMERICA - PROFORMA</v>
          </cell>
        </row>
        <row r="362">
          <cell r="AI362" t="str">
            <v>10000 - GRUPO SANTANDER CENTRAL HISPANO</v>
          </cell>
          <cell r="AJ362" t="str">
            <v>13000 - BANCA MAYORISTA GLOBAL</v>
          </cell>
          <cell r="AK362" t="str">
            <v>13010 - BANCA DE INVERSIONES</v>
          </cell>
          <cell r="AL362" t="str">
            <v>13011 - BANCA DE INVERSIONES - AMERICA</v>
          </cell>
          <cell r="AM362" t="str">
            <v>14050 - BANCA DE INVERSIONES - MEJICO</v>
          </cell>
          <cell r="AN362" t="str">
            <v>Ocultar</v>
          </cell>
          <cell r="AO362" t="str">
            <v>Ocultar</v>
          </cell>
          <cell r="AP362" t="str">
            <v>22130 - LATINOAMERICA PROFORMA - MEJICO</v>
          </cell>
          <cell r="AQ362" t="str">
            <v>22000 - LATINOAMERICA - PROFORMA</v>
          </cell>
        </row>
        <row r="363">
          <cell r="AI363" t="str">
            <v>10000 - GRUPO SANTANDER CENTRAL HISPANO</v>
          </cell>
          <cell r="AJ363" t="str">
            <v>13000 - BANCA MAYORISTA GLOBAL</v>
          </cell>
          <cell r="AK363" t="str">
            <v>13010 - BANCA DE INVERSIONES</v>
          </cell>
          <cell r="AL363" t="str">
            <v>13011 - BANCA DE INVERSIONES - AMERICA</v>
          </cell>
          <cell r="AM363" t="str">
            <v>14060 - BANCA DE INVERSIONES - VENEZUELA</v>
          </cell>
          <cell r="AN363" t="str">
            <v>Ocultar</v>
          </cell>
          <cell r="AO363" t="str">
            <v>Ocultar</v>
          </cell>
          <cell r="AP363" t="str">
            <v>22110 - LATINOAMERICA PROFORMA - VENEZUELA</v>
          </cell>
          <cell r="AQ363" t="str">
            <v>22000 - LATINOAMERICA - PROFORMA</v>
          </cell>
        </row>
        <row r="364">
          <cell r="AI364" t="str">
            <v>10000 - GRUPO SANTANDER CENTRAL HISPANO</v>
          </cell>
          <cell r="AJ364" t="str">
            <v>13000 - BANCA MAYORISTA GLOBAL</v>
          </cell>
          <cell r="AK364" t="str">
            <v>13010 - BANCA DE INVERSIONES</v>
          </cell>
          <cell r="AL364" t="str">
            <v>13011 - BANCA DE INVERSIONES - AMERICA</v>
          </cell>
          <cell r="AM364" t="str">
            <v>14170 - BANCA DE INVERSIONES - PERU</v>
          </cell>
          <cell r="AN364" t="str">
            <v>Ocultar</v>
          </cell>
          <cell r="AO364" t="str">
            <v>Ocultar</v>
          </cell>
          <cell r="AP364" t="str">
            <v>22080 - LATINOAMERICA PROFORMA - PERU</v>
          </cell>
          <cell r="AQ364" t="str">
            <v>22000 - LATINOAMERICA - PROFORMA</v>
          </cell>
        </row>
        <row r="365">
          <cell r="AI365" t="str">
            <v>10000 - GRUPO SANTANDER CENTRAL HISPANO</v>
          </cell>
          <cell r="AJ365" t="str">
            <v>13000 - BANCA MAYORISTA GLOBAL</v>
          </cell>
          <cell r="AK365" t="str">
            <v>13010 - BANCA DE INVERSIONES</v>
          </cell>
          <cell r="AL365" t="str">
            <v>13011 - BANCA DE INVERSIONES - AMERICA</v>
          </cell>
          <cell r="AM365" t="str">
            <v>14180 - BANCA DE INVERSIONES - COLOMBIA</v>
          </cell>
          <cell r="AN365" t="str">
            <v>Ocultar</v>
          </cell>
          <cell r="AO365" t="str">
            <v>Ocultar</v>
          </cell>
          <cell r="AP365" t="str">
            <v>22140 - LATINOAMERICA PROFORMA - COLOMBIA</v>
          </cell>
          <cell r="AQ365" t="str">
            <v>22000 - LATINOAMERICA - PROFORMA</v>
          </cell>
        </row>
        <row r="366">
          <cell r="AI366" t="str">
            <v>10000 - GRUPO SANTANDER CENTRAL HISPANO</v>
          </cell>
          <cell r="AJ366" t="str">
            <v>13000 - BANCA MAYORISTA GLOBAL</v>
          </cell>
          <cell r="AK366" t="str">
            <v>13010 - BANCA DE INVERSIONES</v>
          </cell>
          <cell r="AL366" t="str">
            <v>13011 - BANCA DE INVERSIONES - AMERICA</v>
          </cell>
          <cell r="AM366" t="str">
            <v>14190 - BANCA DE INVERSIONES - RESTO LATINOAMERICA</v>
          </cell>
          <cell r="AN366" t="str">
            <v>Ocultar</v>
          </cell>
          <cell r="AO366" t="str">
            <v>Ocultar</v>
          </cell>
          <cell r="AP366" t="str">
            <v>22200 - LATINOAMERICA PROFORMA - RESTO</v>
          </cell>
          <cell r="AQ366" t="str">
            <v>22000 - LATINOAMERICA - PROFORMA</v>
          </cell>
        </row>
        <row r="367">
          <cell r="AI367" t="str">
            <v>10000 - GRUPO SANTANDER CENTRAL HISPANO</v>
          </cell>
          <cell r="AJ367" t="str">
            <v>13000 - BANCA MAYORISTA GLOBAL</v>
          </cell>
          <cell r="AK367" t="str">
            <v>13010 - BANCA DE INVERSIONES</v>
          </cell>
          <cell r="AL367" t="str">
            <v>14010 - BANCA DE INVERSIONES - ESPAÑA</v>
          </cell>
          <cell r="AM367" t="str">
            <v>Ocultar</v>
          </cell>
          <cell r="AN367" t="str">
            <v>Ocultar</v>
          </cell>
          <cell r="AO367" t="str">
            <v>Ocultar</v>
          </cell>
          <cell r="AP367" t="str">
            <v>Ocultar</v>
          </cell>
          <cell r="AQ367" t="str">
            <v>Ocultar</v>
          </cell>
        </row>
        <row r="368">
          <cell r="AI368" t="str">
            <v>10000 - GRUPO SANTANDER CENTRAL HISPANO</v>
          </cell>
          <cell r="AJ368" t="str">
            <v>13000 - BANCA MAYORISTA GLOBAL</v>
          </cell>
          <cell r="AK368" t="str">
            <v>13010 - BANCA DE INVERSIONES</v>
          </cell>
          <cell r="AL368" t="str">
            <v>13012 - BANCA DE INVERSIONES (SIN AMERICA)</v>
          </cell>
          <cell r="AM368" t="str">
            <v>14080 - BANCA DE INVERSIONES - NUEVA YORK</v>
          </cell>
          <cell r="AN368" t="str">
            <v>Ocultar</v>
          </cell>
          <cell r="AO368" t="str">
            <v>Ocultar</v>
          </cell>
          <cell r="AP368" t="str">
            <v>Ocultar</v>
          </cell>
          <cell r="AQ368" t="str">
            <v>Ocultar</v>
          </cell>
        </row>
        <row r="369">
          <cell r="AI369" t="str">
            <v>10000 - GRUPO SANTANDER CENTRAL HISPANO</v>
          </cell>
          <cell r="AJ369" t="str">
            <v>13000 - BANCA MAYORISTA GLOBAL</v>
          </cell>
          <cell r="AK369" t="str">
            <v>13010 - BANCA DE INVERSIONES</v>
          </cell>
          <cell r="AL369" t="str">
            <v>14090 - BANCA DE INVERSIONES - PORTUGAL</v>
          </cell>
          <cell r="AM369" t="str">
            <v>Ocultar</v>
          </cell>
          <cell r="AN369" t="str">
            <v>Ocultar</v>
          </cell>
          <cell r="AO369" t="str">
            <v>Ocultar</v>
          </cell>
          <cell r="AP369" t="str">
            <v>Ocultar</v>
          </cell>
          <cell r="AQ369" t="str">
            <v>30000 - PORTUGAL - PROFORMA</v>
          </cell>
        </row>
        <row r="370">
          <cell r="AI370" t="str">
            <v>10000 - GRUPO SANTANDER CENTRAL HISPANO</v>
          </cell>
          <cell r="AJ370" t="str">
            <v>13000 - BANCA MAYORISTA GLOBAL</v>
          </cell>
          <cell r="AK370" t="str">
            <v>13010 - BANCA DE INVERSIONES</v>
          </cell>
          <cell r="AL370" t="str">
            <v>13012 - BANCA DE INVERSIONES (SIN AMERICA)</v>
          </cell>
          <cell r="AM370" t="str">
            <v>14100 - BANCA DE INVERSIONES - ITALIA</v>
          </cell>
          <cell r="AN370" t="str">
            <v>Ocultar</v>
          </cell>
          <cell r="AO370" t="str">
            <v>Ocultar</v>
          </cell>
          <cell r="AP370" t="str">
            <v>Ocultar</v>
          </cell>
          <cell r="AQ370" t="str">
            <v>Ocultar</v>
          </cell>
        </row>
        <row r="371">
          <cell r="AI371" t="str">
            <v>10000 - GRUPO SANTANDER CENTRAL HISPANO</v>
          </cell>
          <cell r="AJ371" t="str">
            <v>13000 - BANCA MAYORISTA GLOBAL</v>
          </cell>
          <cell r="AK371" t="str">
            <v>13010 - BANCA DE INVERSIONES</v>
          </cell>
          <cell r="AL371" t="str">
            <v>13012 - BANCA DE INVERSIONES (SIN AMERICA)</v>
          </cell>
          <cell r="AM371" t="str">
            <v>14110 - BANCA DE INVERSIONES - FRANKFURT</v>
          </cell>
          <cell r="AN371" t="str">
            <v>Ocultar</v>
          </cell>
          <cell r="AO371" t="str">
            <v>Ocultar</v>
          </cell>
          <cell r="AP371" t="str">
            <v>Ocultar</v>
          </cell>
          <cell r="AQ371" t="str">
            <v>Ocultar</v>
          </cell>
        </row>
        <row r="372">
          <cell r="AI372" t="str">
            <v>10000 - GRUPO SANTANDER CENTRAL HISPANO</v>
          </cell>
          <cell r="AJ372" t="str">
            <v>13000 - BANCA MAYORISTA GLOBAL</v>
          </cell>
          <cell r="AK372" t="str">
            <v>13010 - BANCA DE INVERSIONES</v>
          </cell>
          <cell r="AL372" t="str">
            <v>13012 - BANCA DE INVERSIONES (SIN AMERICA)</v>
          </cell>
          <cell r="AM372" t="str">
            <v>14130 - BANCA DE INVERSIONES - FILIPINAS</v>
          </cell>
          <cell r="AN372" t="str">
            <v>Ocultar</v>
          </cell>
          <cell r="AO372" t="str">
            <v>Ocultar</v>
          </cell>
          <cell r="AP372" t="str">
            <v>Ocultar</v>
          </cell>
          <cell r="AQ372" t="str">
            <v>Ocultar</v>
          </cell>
        </row>
        <row r="373">
          <cell r="AI373" t="str">
            <v>10000 - GRUPO SANTANDER CENTRAL HISPANO</v>
          </cell>
          <cell r="AJ373" t="str">
            <v>13000 - BANCA MAYORISTA GLOBAL</v>
          </cell>
          <cell r="AK373" t="str">
            <v>13010 - BANCA DE INVERSIONES</v>
          </cell>
          <cell r="AL373" t="str">
            <v>13012 - BANCA DE INVERSIONES (SIN AMERICA)</v>
          </cell>
          <cell r="AM373" t="str">
            <v>14150 - BANCA INVERSIONES - LONDRES</v>
          </cell>
          <cell r="AN373" t="str">
            <v>Ocultar</v>
          </cell>
          <cell r="AO373" t="str">
            <v>Ocultar</v>
          </cell>
          <cell r="AP373" t="str">
            <v>Ocultar</v>
          </cell>
          <cell r="AQ373" t="str">
            <v>Ocultar</v>
          </cell>
        </row>
        <row r="374">
          <cell r="AI374" t="str">
            <v>10000 - GRUPO SANTANDER CENTRAL HISPANO</v>
          </cell>
          <cell r="AJ374" t="str">
            <v>13000 - BANCA MAYORISTA GLOBAL</v>
          </cell>
          <cell r="AK374" t="str">
            <v>13010 - BANCA DE INVERSIONES</v>
          </cell>
          <cell r="AL374" t="str">
            <v>13012 - BANCA DE INVERSIONES (SIN AMERICA)</v>
          </cell>
          <cell r="AM374" t="str">
            <v>14160 - BANCA DE INVERSIONES - PARIS</v>
          </cell>
          <cell r="AN374" t="str">
            <v>Ocultar</v>
          </cell>
          <cell r="AO374" t="str">
            <v>Ocultar</v>
          </cell>
          <cell r="AP374" t="str">
            <v>Ocultar</v>
          </cell>
          <cell r="AQ374" t="str">
            <v>Ocultar</v>
          </cell>
        </row>
        <row r="375">
          <cell r="AI375" t="str">
            <v>10000 - GRUPO SANTANDER CENTRAL HISPANO</v>
          </cell>
          <cell r="AJ375" t="str">
            <v>13000 - BANCA MAYORISTA GLOBAL</v>
          </cell>
          <cell r="AK375" t="str">
            <v>13010 - BANCA DE INVERSIONES</v>
          </cell>
          <cell r="AL375" t="str">
            <v>13012 - BANCA DE INVERSIONES (SIN AMERICA)</v>
          </cell>
          <cell r="AM375" t="str">
            <v>14200 - AJUSTES CONSOLIDACION - B. INVERSIONES</v>
          </cell>
          <cell r="AN375" t="str">
            <v>Ocultar</v>
          </cell>
          <cell r="AO375" t="str">
            <v>Ocultar</v>
          </cell>
          <cell r="AP375" t="str">
            <v>Ocultar</v>
          </cell>
          <cell r="AQ375" t="str">
            <v>Ocultar</v>
          </cell>
        </row>
        <row r="376">
          <cell r="AI376" t="str">
            <v>10000 - GRUPO SANTANDER CENTRAL HISPANO</v>
          </cell>
          <cell r="AJ376" t="str">
            <v>13000 - BANCA MAYORISTA GLOBAL</v>
          </cell>
          <cell r="AK376" t="str">
            <v>13020 - BANCA CORPORATIVA MATRIZ</v>
          </cell>
          <cell r="AL376" t="str">
            <v>Ocultar</v>
          </cell>
          <cell r="AM376" t="str">
            <v>13029 - AJUSTES - BANCA CORPORATIVA</v>
          </cell>
          <cell r="AN376" t="str">
            <v>Ocultar</v>
          </cell>
          <cell r="AO376" t="str">
            <v>Ocultar</v>
          </cell>
          <cell r="AP376" t="str">
            <v>Ocultar</v>
          </cell>
          <cell r="AQ376" t="str">
            <v>Ocultar</v>
          </cell>
        </row>
        <row r="377">
          <cell r="AI377" t="str">
            <v>10000 - GRUPO SANTANDER CENTRAL HISPANO</v>
          </cell>
          <cell r="AJ377" t="str">
            <v>13000 - BANCA MAYORISTA GLOBAL</v>
          </cell>
          <cell r="AK377" t="str">
            <v>13020 - BANCA CORPORATIVA MATRIZ</v>
          </cell>
          <cell r="AL377" t="str">
            <v>Ocultar</v>
          </cell>
          <cell r="AM377" t="str">
            <v>13100 - GRANDES EMPRESAS MATRIZ</v>
          </cell>
          <cell r="AN377" t="str">
            <v>Ocultar</v>
          </cell>
          <cell r="AO377" t="str">
            <v>Ocultar</v>
          </cell>
          <cell r="AP377" t="str">
            <v>Ocultar</v>
          </cell>
          <cell r="AQ377" t="str">
            <v>Ocultar</v>
          </cell>
        </row>
        <row r="378">
          <cell r="AI378" t="str">
            <v>10000 - GRUPO SANTANDER CENTRAL HISPANO</v>
          </cell>
          <cell r="AJ378" t="str">
            <v>13000 - BANCA MAYORISTA GLOBAL</v>
          </cell>
          <cell r="AK378" t="str">
            <v>13020 - BANCA CORPORATIVA MATRIZ</v>
          </cell>
          <cell r="AL378" t="str">
            <v>Ocultar</v>
          </cell>
          <cell r="AM378" t="str">
            <v>13110 - I.F.I. (FINANCIACION INTERNACI0NAL)</v>
          </cell>
          <cell r="AN378" t="str">
            <v>Ocultar</v>
          </cell>
          <cell r="AO378" t="str">
            <v>Ocultar</v>
          </cell>
          <cell r="AP378" t="str">
            <v>Ocultar</v>
          </cell>
          <cell r="AQ378" t="str">
            <v>Ocultar</v>
          </cell>
        </row>
        <row r="379">
          <cell r="AI379" t="str">
            <v>10000 - GRUPO SANTANDER CENTRAL HISPANO</v>
          </cell>
          <cell r="AJ379" t="str">
            <v>13000 - BANCA MAYORISTA GLOBAL</v>
          </cell>
          <cell r="AK379" t="str">
            <v>13020 - BANCA CORPORATIVA MATRIZ</v>
          </cell>
          <cell r="AL379" t="str">
            <v>Ocultar</v>
          </cell>
          <cell r="AM379" t="str">
            <v>13120 - A.F.I. (FINANCIACION INTERNACIONAL)</v>
          </cell>
          <cell r="AN379" t="str">
            <v>Ocultar</v>
          </cell>
          <cell r="AO379" t="str">
            <v>Ocultar</v>
          </cell>
          <cell r="AP379" t="str">
            <v>Ocultar</v>
          </cell>
          <cell r="AQ379" t="str">
            <v>Ocultar</v>
          </cell>
        </row>
        <row r="380">
          <cell r="AI380" t="str">
            <v>10000 - GRUPO SANTANDER CENTRAL HISPANO</v>
          </cell>
          <cell r="AJ380" t="str">
            <v>13000 - BANCA MAYORISTA GLOBAL</v>
          </cell>
          <cell r="AK380" t="str">
            <v>13030 - TESORERIA</v>
          </cell>
          <cell r="AL380" t="str">
            <v>Ocultar</v>
          </cell>
          <cell r="AM380" t="str">
            <v>13031 - SANTANDER FINANCIAL PRODUCTS</v>
          </cell>
          <cell r="AN380" t="str">
            <v>Ocultar</v>
          </cell>
          <cell r="AO380" t="str">
            <v>Ocultar</v>
          </cell>
          <cell r="AP380" t="str">
            <v>Ocultar</v>
          </cell>
          <cell r="AQ380" t="str">
            <v>Ocultar</v>
          </cell>
        </row>
        <row r="381">
          <cell r="AI381" t="str">
            <v>10000 - GRUPO SANTANDER CENTRAL HISPANO</v>
          </cell>
          <cell r="AJ381" t="str">
            <v>13000 - BANCA MAYORISTA GLOBAL</v>
          </cell>
          <cell r="AK381" t="str">
            <v>13030 - TESORERIA</v>
          </cell>
          <cell r="AL381" t="str">
            <v>Ocultar</v>
          </cell>
          <cell r="AM381" t="str">
            <v>13032 - AJUSTES TRASPASO SUCURSALES</v>
          </cell>
          <cell r="AN381" t="str">
            <v>Ocultar</v>
          </cell>
          <cell r="AO381" t="str">
            <v>Ocultar</v>
          </cell>
          <cell r="AP381" t="str">
            <v>Ocultar</v>
          </cell>
          <cell r="AQ381" t="str">
            <v>Ocultar</v>
          </cell>
        </row>
        <row r="382">
          <cell r="AI382" t="str">
            <v>10000 - GRUPO SANTANDER CENTRAL HISPANO</v>
          </cell>
          <cell r="AJ382" t="str">
            <v>13000 - BANCA MAYORISTA GLOBAL</v>
          </cell>
          <cell r="AK382" t="str">
            <v>13030 - TESORERIA</v>
          </cell>
          <cell r="AL382" t="str">
            <v>Ocultar</v>
          </cell>
          <cell r="AM382" t="str">
            <v>13039 - AJUSTES - TESORERIA</v>
          </cell>
          <cell r="AN382" t="str">
            <v>Ocultar</v>
          </cell>
          <cell r="AO382" t="str">
            <v>Ocultar</v>
          </cell>
          <cell r="AP382" t="str">
            <v>Ocultar</v>
          </cell>
          <cell r="AQ382" t="str">
            <v>Ocultar</v>
          </cell>
        </row>
        <row r="383">
          <cell r="AI383" t="str">
            <v>10000 - GRUPO SANTANDER CENTRAL HISPANO</v>
          </cell>
          <cell r="AJ383" t="str">
            <v>13000 - BANCA MAYORISTA GLOBAL</v>
          </cell>
          <cell r="AK383" t="str">
            <v>13030 - TESORERIA</v>
          </cell>
          <cell r="AL383" t="str">
            <v>Ocultar</v>
          </cell>
          <cell r="AM383" t="str">
            <v>13200 - TESORERIA - MERCADOS FINANCIEROS</v>
          </cell>
          <cell r="AN383" t="str">
            <v>Ocultar</v>
          </cell>
          <cell r="AO383" t="str">
            <v>Ocultar</v>
          </cell>
          <cell r="AP383" t="str">
            <v>Ocultar</v>
          </cell>
          <cell r="AQ383" t="str">
            <v>Ocultar</v>
          </cell>
        </row>
        <row r="384">
          <cell r="AI384" t="str">
            <v>10000 - GRUPO SANTANDER CENTRAL HISPANO</v>
          </cell>
          <cell r="AJ384" t="str">
            <v>13000 - BANCA MAYORISTA GLOBAL</v>
          </cell>
          <cell r="AK384" t="str">
            <v>13040 - CORPORATIVA Y TESORERIA EXTRANJERO</v>
          </cell>
          <cell r="AL384" t="str">
            <v>Ocultar</v>
          </cell>
          <cell r="AM384" t="str">
            <v>13301 - RESTO SUCURSALES EN EL EXTRANJERO</v>
          </cell>
          <cell r="AN384" t="str">
            <v>Ocultar</v>
          </cell>
          <cell r="AO384" t="str">
            <v>Ocultar</v>
          </cell>
          <cell r="AP384" t="str">
            <v>Ocultar</v>
          </cell>
          <cell r="AQ384" t="str">
            <v>Ocultar</v>
          </cell>
        </row>
        <row r="385">
          <cell r="AI385" t="str">
            <v>10000 - GRUPO SANTANDER CENTRAL HISPANO</v>
          </cell>
          <cell r="AJ385" t="str">
            <v>13000 - BANCA MAYORISTA GLOBAL</v>
          </cell>
          <cell r="AK385" t="str">
            <v>13040 - CORPORATIVA Y TESORERIA EXTRANJERO</v>
          </cell>
          <cell r="AL385" t="str">
            <v>Ocultar</v>
          </cell>
          <cell r="AM385" t="str">
            <v>13310 - NEGOCIO EN  SUC. NUEVA YORK</v>
          </cell>
          <cell r="AN385" t="str">
            <v>Ocultar</v>
          </cell>
          <cell r="AO385" t="str">
            <v>Ocultar</v>
          </cell>
          <cell r="AP385" t="str">
            <v>Ocultar</v>
          </cell>
          <cell r="AQ385" t="str">
            <v>Ocultar</v>
          </cell>
        </row>
        <row r="386">
          <cell r="AI386" t="str">
            <v>10000 - GRUPO SANTANDER CENTRAL HISPANO</v>
          </cell>
          <cell r="AJ386" t="str">
            <v>13000 - BANCA MAYORISTA GLOBAL</v>
          </cell>
          <cell r="AK386" t="str">
            <v>13040 - CORPORATIVA Y TESORERIA EXTRANJERO</v>
          </cell>
          <cell r="AL386" t="str">
            <v>Ocultar</v>
          </cell>
          <cell r="AM386" t="str">
            <v>13320 - NEGOCIO EN  SUC. LONDRES</v>
          </cell>
          <cell r="AN386" t="str">
            <v>Ocultar</v>
          </cell>
          <cell r="AO386" t="str">
            <v>Ocultar</v>
          </cell>
          <cell r="AP386" t="str">
            <v>Ocultar</v>
          </cell>
          <cell r="AQ386" t="str">
            <v>Ocultar</v>
          </cell>
        </row>
        <row r="387">
          <cell r="AI387" t="str">
            <v>10000 - GRUPO SANTANDER CENTRAL HISPANO</v>
          </cell>
          <cell r="AJ387" t="str">
            <v>13000 - BANCA MAYORISTA GLOBAL</v>
          </cell>
          <cell r="AK387" t="str">
            <v>13040 - CORPORATIVA Y TESORERIA EXTRANJERO</v>
          </cell>
          <cell r="AL387" t="str">
            <v>Ocultar</v>
          </cell>
          <cell r="AM387" t="str">
            <v>13330 - NEGOCIO EN SUC. FRANKFURT</v>
          </cell>
          <cell r="AN387" t="str">
            <v>Ocultar</v>
          </cell>
          <cell r="AO387" t="str">
            <v>Ocultar</v>
          </cell>
          <cell r="AP387" t="str">
            <v>Ocultar</v>
          </cell>
          <cell r="AQ387" t="str">
            <v>Ocultar</v>
          </cell>
        </row>
        <row r="388">
          <cell r="AI388" t="str">
            <v>10000 - GRUPO SANTANDER CENTRAL HISPANO</v>
          </cell>
          <cell r="AJ388" t="str">
            <v>13000 - BANCA MAYORISTA GLOBAL</v>
          </cell>
          <cell r="AK388" t="str">
            <v>13040 - CORPORATIVA Y TESORERIA EXTRANJERO</v>
          </cell>
          <cell r="AL388" t="str">
            <v>Ocultar</v>
          </cell>
          <cell r="AM388" t="str">
            <v>13342 - NEGOCIO EN SUC. PARIS</v>
          </cell>
          <cell r="AN388" t="str">
            <v>Ocultar</v>
          </cell>
          <cell r="AO388" t="str">
            <v>Ocultar</v>
          </cell>
          <cell r="AP388" t="str">
            <v>Ocultar</v>
          </cell>
          <cell r="AQ388" t="str">
            <v>Ocultar</v>
          </cell>
        </row>
        <row r="389">
          <cell r="AI389" t="str">
            <v>10000 - GRUPO SANTANDER CENTRAL HISPANO</v>
          </cell>
          <cell r="AJ389" t="str">
            <v>13000 - BANCA MAYORISTA GLOBAL</v>
          </cell>
          <cell r="AK389" t="str">
            <v>13040 - CORPORATIVA Y TESORERIA EXTRANJERO</v>
          </cell>
          <cell r="AL389" t="str">
            <v>Ocultar</v>
          </cell>
          <cell r="AM389" t="str">
            <v>13350 - NEGOCIO EN SUC. TOKYO</v>
          </cell>
          <cell r="AN389" t="str">
            <v>Ocultar</v>
          </cell>
          <cell r="AO389" t="str">
            <v>Ocultar</v>
          </cell>
          <cell r="AP389" t="str">
            <v>Ocultar</v>
          </cell>
          <cell r="AQ389" t="str">
            <v>Ocultar</v>
          </cell>
        </row>
        <row r="390">
          <cell r="AI390" t="str">
            <v>10000 - GRUPO SANTANDER CENTRAL HISPANO</v>
          </cell>
          <cell r="AJ390" t="str">
            <v>13000 - BANCA MAYORISTA GLOBAL</v>
          </cell>
          <cell r="AK390" t="str">
            <v>13040 - CORPORATIVA Y TESORERIA EXTRANJERO</v>
          </cell>
          <cell r="AL390" t="str">
            <v>Ocultar</v>
          </cell>
          <cell r="AM390" t="str">
            <v>13362 - BANCA CORPORATIVA EN HONG KONG</v>
          </cell>
          <cell r="AN390" t="str">
            <v>Ocultar</v>
          </cell>
          <cell r="AO390" t="str">
            <v>Ocultar</v>
          </cell>
          <cell r="AP390" t="str">
            <v>Ocultar</v>
          </cell>
          <cell r="AQ390" t="str">
            <v>Ocultar</v>
          </cell>
        </row>
        <row r="391">
          <cell r="AI391" t="str">
            <v>10000 - GRUPO SANTANDER CENTRAL HISPANO</v>
          </cell>
          <cell r="AJ391" t="str">
            <v>13000 - BANCA MAYORISTA GLOBAL</v>
          </cell>
          <cell r="AK391" t="str">
            <v>13040 - CORPORATIVA Y TESORERIA EXTRANJERO</v>
          </cell>
          <cell r="AL391" t="str">
            <v>Ocultar</v>
          </cell>
          <cell r="AM391" t="str">
            <v>13382 - BANCA CORPORATIVA EN SINGAPUR</v>
          </cell>
          <cell r="AN391" t="str">
            <v>Ocultar</v>
          </cell>
          <cell r="AO391" t="str">
            <v>Ocultar</v>
          </cell>
          <cell r="AP391" t="str">
            <v>Ocultar</v>
          </cell>
          <cell r="AQ391" t="str">
            <v>Ocultar</v>
          </cell>
        </row>
        <row r="392">
          <cell r="AI392" t="str">
            <v>10000 - GRUPO SANTANDER CENTRAL HISPANO</v>
          </cell>
          <cell r="AJ392" t="str">
            <v>13000 - BANCA MAYORISTA GLOBAL</v>
          </cell>
          <cell r="AK392" t="str">
            <v>13040 - CORPORATIVA Y TESORERIA EXTRANJERO</v>
          </cell>
          <cell r="AL392" t="str">
            <v>Ocultar</v>
          </cell>
          <cell r="AM392" t="str">
            <v>13390 - NEGOCIO EN SUC. MILAN</v>
          </cell>
          <cell r="AN392" t="str">
            <v>Ocultar</v>
          </cell>
          <cell r="AO392" t="str">
            <v>Ocultar</v>
          </cell>
          <cell r="AP392" t="str">
            <v>Ocultar</v>
          </cell>
          <cell r="AQ392" t="str">
            <v>Ocultar</v>
          </cell>
        </row>
        <row r="393">
          <cell r="AI393" t="str">
            <v>10000 - GRUPO SANTANDER CENTRAL HISPANO</v>
          </cell>
          <cell r="AJ393" t="str">
            <v>13000 - BANCA MAYORISTA GLOBAL</v>
          </cell>
          <cell r="AK393" t="str">
            <v>13040 - CORPORATIVA Y TESORERIA EXTRANJERO</v>
          </cell>
          <cell r="AL393" t="str">
            <v>Ocultar</v>
          </cell>
          <cell r="AM393" t="str">
            <v>13810 - NEGOCIO EN SUC. BRUSELAS</v>
          </cell>
          <cell r="AN393" t="str">
            <v>Ocultar</v>
          </cell>
          <cell r="AO393" t="str">
            <v>Ocultar</v>
          </cell>
          <cell r="AP393" t="str">
            <v>Ocultar</v>
          </cell>
          <cell r="AQ393" t="str">
            <v>Ocultar</v>
          </cell>
        </row>
        <row r="394">
          <cell r="AI394" t="str">
            <v>10000 - GRUPO SANTANDER CENTRAL HISPANO</v>
          </cell>
          <cell r="AJ394" t="str">
            <v>13000 - BANCA MAYORISTA GLOBAL</v>
          </cell>
          <cell r="AK394" t="str">
            <v>13040 - CORPORATIVA Y TESORERIA EXTRANJERO</v>
          </cell>
          <cell r="AL394" t="str">
            <v>Ocultar</v>
          </cell>
          <cell r="AM394" t="str">
            <v>13822 - BANCA CORPORATIVA EN GIBRALTAR</v>
          </cell>
          <cell r="AN394" t="str">
            <v>Ocultar</v>
          </cell>
          <cell r="AO394" t="str">
            <v>Ocultar</v>
          </cell>
          <cell r="AP394" t="str">
            <v>Ocultar</v>
          </cell>
          <cell r="AQ394" t="str">
            <v>Ocultar</v>
          </cell>
        </row>
        <row r="395">
          <cell r="AI395" t="str">
            <v>10000 - GRUPO SANTANDER CENTRAL HISPANO</v>
          </cell>
          <cell r="AJ395" t="str">
            <v>13000 - BANCA MAYORISTA GLOBAL</v>
          </cell>
          <cell r="AK395" t="str">
            <v>13050 - RESULTADOS POR ARGENTINA</v>
          </cell>
          <cell r="AL395" t="str">
            <v>Ocultar</v>
          </cell>
          <cell r="AM395" t="str">
            <v>Ocultar</v>
          </cell>
          <cell r="AN395" t="str">
            <v>Ocultar</v>
          </cell>
          <cell r="AO395" t="str">
            <v>Ocultar</v>
          </cell>
          <cell r="AP395" t="str">
            <v>Ocultar</v>
          </cell>
          <cell r="AQ395" t="str">
            <v>Ocultar</v>
          </cell>
        </row>
        <row r="396">
          <cell r="AI396" t="str">
            <v>10000 - GRUPO SANTANDER CENTRAL HISPANO</v>
          </cell>
          <cell r="AJ396" t="str">
            <v>13000 - BANCA MAYORISTA GLOBAL</v>
          </cell>
          <cell r="AK396" t="str">
            <v>13060 - TESORERIA - MANAGEMENT GLOBAL</v>
          </cell>
          <cell r="AL396" t="str">
            <v>Ocultar</v>
          </cell>
          <cell r="AM396" t="str">
            <v>Ocultar</v>
          </cell>
          <cell r="AN396" t="str">
            <v>Ocultar</v>
          </cell>
          <cell r="AO396" t="str">
            <v>Ocultar</v>
          </cell>
          <cell r="AP396" t="str">
            <v>Ocultar</v>
          </cell>
          <cell r="AQ396" t="str">
            <v>Ocultar</v>
          </cell>
        </row>
        <row r="397">
          <cell r="AI397" t="str">
            <v>10000 - GRUPO SANTANDER CENTRAL HISPANO</v>
          </cell>
          <cell r="AJ397" t="str">
            <v>16000 - GESTION DE ACTIVOS Y BANCA PRIVADA</v>
          </cell>
          <cell r="AK397" t="str">
            <v>16001 - GESTION DE ACTIVOS</v>
          </cell>
          <cell r="AL397" t="str">
            <v>16003 - GESTORAS - AMERICA</v>
          </cell>
          <cell r="AM397" t="str">
            <v>16010 - GESTION DE ACTIVOS - CHILE</v>
          </cell>
          <cell r="AN397" t="str">
            <v>Ocultar</v>
          </cell>
          <cell r="AO397" t="str">
            <v>Ocultar</v>
          </cell>
          <cell r="AP397" t="str">
            <v>22010 - LATINOAMERICA PROFORMA - CHILE</v>
          </cell>
          <cell r="AQ397" t="str">
            <v>22000 - LATINOAMERICA - PROFORMA</v>
          </cell>
        </row>
        <row r="398">
          <cell r="AI398" t="str">
            <v>10000 - GRUPO SANTANDER CENTRAL HISPANO</v>
          </cell>
          <cell r="AJ398" t="str">
            <v>16000 - GESTION DE ACTIVOS Y BANCA PRIVADA</v>
          </cell>
          <cell r="AK398" t="str">
            <v>16001 - GESTION DE ACTIVOS</v>
          </cell>
          <cell r="AL398" t="str">
            <v>16003 - GESTORAS - AMERICA</v>
          </cell>
          <cell r="AM398" t="str">
            <v>16020 - GESTION DE ACTIVOS - URUGUAY</v>
          </cell>
          <cell r="AN398" t="str">
            <v>Ocultar</v>
          </cell>
          <cell r="AO398" t="str">
            <v>Ocultar</v>
          </cell>
          <cell r="AP398" t="str">
            <v>22020 - LATINOAMERICA PROFORMA - URUGUAY</v>
          </cell>
          <cell r="AQ398" t="str">
            <v>22000 - LATINOAMERICA - PROFORMA</v>
          </cell>
        </row>
        <row r="399">
          <cell r="AI399" t="str">
            <v>10000 - GRUPO SANTANDER CENTRAL HISPANO</v>
          </cell>
          <cell r="AJ399" t="str">
            <v>16000 - GESTION DE ACTIVOS Y BANCA PRIVADA</v>
          </cell>
          <cell r="AK399" t="str">
            <v>16001 - GESTION DE ACTIVOS</v>
          </cell>
          <cell r="AL399" t="str">
            <v>16003 - GESTORAS - AMERICA</v>
          </cell>
          <cell r="AM399" t="str">
            <v>16030 - GESTION DE ACTIVOS - PUERTO RICO</v>
          </cell>
          <cell r="AN399" t="str">
            <v>Ocultar</v>
          </cell>
          <cell r="AO399" t="str">
            <v>Ocultar</v>
          </cell>
          <cell r="AP399" t="str">
            <v>22030 - LATINOAMERICA PROFORMA - PUERTO RICO</v>
          </cell>
          <cell r="AQ399" t="str">
            <v>22000 - LATINOAMERICA - PROFORMA</v>
          </cell>
        </row>
        <row r="400">
          <cell r="AI400" t="str">
            <v>10000 - GRUPO SANTANDER CENTRAL HISPANO</v>
          </cell>
          <cell r="AJ400" t="str">
            <v>16000 - GESTION DE ACTIVOS Y BANCA PRIVADA</v>
          </cell>
          <cell r="AK400" t="str">
            <v>16001 - GESTION DE ACTIVOS</v>
          </cell>
          <cell r="AL400" t="str">
            <v>16003 - GESTORAS - AMERICA</v>
          </cell>
          <cell r="AM400" t="str">
            <v>16080 - GESTION DE ACTIVOS - PERU</v>
          </cell>
          <cell r="AN400" t="str">
            <v>Ocultar</v>
          </cell>
          <cell r="AO400" t="str">
            <v>Ocultar</v>
          </cell>
          <cell r="AP400" t="str">
            <v>22080 - LATINOAMERICA PROFORMA - PERU</v>
          </cell>
          <cell r="AQ400" t="str">
            <v>22000 - LATINOAMERICA - PROFORMA</v>
          </cell>
        </row>
        <row r="401">
          <cell r="AI401" t="str">
            <v>10000 - GRUPO SANTANDER CENTRAL HISPANO</v>
          </cell>
          <cell r="AJ401" t="str">
            <v>16000 - GESTION DE ACTIVOS Y BANCA PRIVADA</v>
          </cell>
          <cell r="AK401" t="str">
            <v>16001 - GESTION DE ACTIVOS</v>
          </cell>
          <cell r="AL401" t="str">
            <v>16003 - GESTORAS - AMERICA</v>
          </cell>
          <cell r="AM401" t="str">
            <v>16110 - GESTION ACTIVOS - VENEZUELA</v>
          </cell>
          <cell r="AN401" t="str">
            <v>Ocultar</v>
          </cell>
          <cell r="AO401" t="str">
            <v>Ocultar</v>
          </cell>
          <cell r="AP401" t="str">
            <v>22110 - LATINOAMERICA PROFORMA - VENEZUELA</v>
          </cell>
          <cell r="AQ401" t="str">
            <v>22000 - LATINOAMERICA - PROFORMA</v>
          </cell>
        </row>
        <row r="402">
          <cell r="AI402" t="str">
            <v>10000 - GRUPO SANTANDER CENTRAL HISPANO</v>
          </cell>
          <cell r="AJ402" t="str">
            <v>16000 - GESTION DE ACTIVOS Y BANCA PRIVADA</v>
          </cell>
          <cell r="AK402" t="str">
            <v>16001 - GESTION DE ACTIVOS</v>
          </cell>
          <cell r="AL402" t="str">
            <v>16003 - GESTORAS - AMERICA</v>
          </cell>
          <cell r="AM402" t="str">
            <v>16130 - GESTION DE ACTIVOS - MEJICO</v>
          </cell>
          <cell r="AN402" t="str">
            <v>Ocultar</v>
          </cell>
          <cell r="AO402" t="str">
            <v>Ocultar</v>
          </cell>
          <cell r="AP402" t="str">
            <v>22130 - LATINOAMERICA PROFORMA - MEJICO</v>
          </cell>
          <cell r="AQ402" t="str">
            <v>22000 - LATINOAMERICA - PROFORMA</v>
          </cell>
        </row>
        <row r="403">
          <cell r="AI403" t="str">
            <v>10000 - GRUPO SANTANDER CENTRAL HISPANO</v>
          </cell>
          <cell r="AJ403" t="str">
            <v>16000 - GESTION DE ACTIVOS Y BANCA PRIVADA</v>
          </cell>
          <cell r="AK403" t="str">
            <v>16001 - GESTION DE ACTIVOS</v>
          </cell>
          <cell r="AL403" t="str">
            <v>16003 - GESTORAS - AMERICA</v>
          </cell>
          <cell r="AM403" t="str">
            <v>16140 - GESTION DE ACTIVOS - COLOMBIA</v>
          </cell>
          <cell r="AN403" t="str">
            <v>Ocultar</v>
          </cell>
          <cell r="AO403" t="str">
            <v>Ocultar</v>
          </cell>
          <cell r="AP403" t="str">
            <v>22140 - LATINOAMERICA PROFORMA - COLOMBIA</v>
          </cell>
          <cell r="AQ403" t="str">
            <v>22000 - LATINOAMERICA - PROFORMA</v>
          </cell>
        </row>
        <row r="404">
          <cell r="AI404" t="str">
            <v>10000 - GRUPO SANTANDER CENTRAL HISPANO</v>
          </cell>
          <cell r="AJ404" t="str">
            <v>16000 - GESTION DE ACTIVOS Y BANCA PRIVADA</v>
          </cell>
          <cell r="AK404" t="str">
            <v>16001 - GESTION DE ACTIVOS</v>
          </cell>
          <cell r="AL404" t="str">
            <v>16003 - GESTORAS - AMERICA</v>
          </cell>
          <cell r="AM404" t="str">
            <v>16150 - GESTION DE ACTIVOS - ARGENTINA</v>
          </cell>
          <cell r="AN404" t="str">
            <v>Ocultar</v>
          </cell>
          <cell r="AO404" t="str">
            <v>Ocultar</v>
          </cell>
          <cell r="AP404" t="str">
            <v>22150 - LATINOAMERICA PROFORMA - ARGENTINA</v>
          </cell>
          <cell r="AQ404" t="str">
            <v>22000 - LATINOAMERICA - PROFORMA</v>
          </cell>
        </row>
        <row r="405">
          <cell r="AI405" t="str">
            <v>10000 - GRUPO SANTANDER CENTRAL HISPANO</v>
          </cell>
          <cell r="AJ405" t="str">
            <v>16000 - GESTION DE ACTIVOS Y BANCA PRIVADA</v>
          </cell>
          <cell r="AK405" t="str">
            <v>16001 - GESTION DE ACTIVOS</v>
          </cell>
          <cell r="AL405" t="str">
            <v>16003 - GESTORAS - AMERICA</v>
          </cell>
          <cell r="AM405" t="str">
            <v>16160 - GESTION DE ACTIVOS - BRASIL</v>
          </cell>
          <cell r="AN405" t="str">
            <v>Ocultar</v>
          </cell>
          <cell r="AO405" t="str">
            <v>Ocultar</v>
          </cell>
          <cell r="AP405" t="str">
            <v>22160 - LATINOAMERICA PROFORMA - BRASIL</v>
          </cell>
          <cell r="AQ405" t="str">
            <v>22000 - LATINOAMERICA - PROFORMA</v>
          </cell>
        </row>
        <row r="406">
          <cell r="AI406" t="str">
            <v>10000 - GRUPO SANTANDER CENTRAL HISPANO</v>
          </cell>
          <cell r="AJ406" t="str">
            <v>16000 - GESTION DE ACTIVOS Y BANCA PRIVADA</v>
          </cell>
          <cell r="AK406" t="str">
            <v>16001 - GESTION DE ACTIVOS</v>
          </cell>
          <cell r="AL406" t="str">
            <v>16003 - GESTORAS - AMERICA</v>
          </cell>
          <cell r="AM406" t="str">
            <v>16350 - GESTION DE ACTIVOS - BOLIVIA</v>
          </cell>
          <cell r="AN406" t="str">
            <v>Ocultar</v>
          </cell>
          <cell r="AO406" t="str">
            <v>Ocultar</v>
          </cell>
          <cell r="AP406" t="str">
            <v>22350 - LATINOAMERICA PROFORMA - BOLIVIA</v>
          </cell>
          <cell r="AQ406" t="str">
            <v>22000 - LATINOAMERICA - PROFORMA</v>
          </cell>
        </row>
        <row r="407">
          <cell r="AI407" t="str">
            <v>10000 - GRUPO SANTANDER CENTRAL HISPANO</v>
          </cell>
          <cell r="AJ407" t="str">
            <v>16000 - GESTION DE ACTIVOS Y BANCA PRIVADA</v>
          </cell>
          <cell r="AK407" t="str">
            <v>16001 - GESTION DE ACTIVOS</v>
          </cell>
          <cell r="AL407" t="str">
            <v>16003 - GESTORAS - AMERICA</v>
          </cell>
          <cell r="AM407" t="str">
            <v>16900 - RESTO GESTION ACTIVOS AMERICA</v>
          </cell>
          <cell r="AN407" t="str">
            <v>Ocultar</v>
          </cell>
          <cell r="AO407" t="str">
            <v>Ocultar</v>
          </cell>
          <cell r="AP407" t="str">
            <v>22200 - LATINOAMERICA PROFORMA - RESTO</v>
          </cell>
          <cell r="AQ407" t="str">
            <v>22000 - LATINOAMERICA - PROFORMA</v>
          </cell>
        </row>
        <row r="408">
          <cell r="AI408" t="str">
            <v>10000 - GRUPO SANTANDER CENTRAL HISPANO</v>
          </cell>
          <cell r="AJ408" t="str">
            <v>16000 - GESTION DE ACTIVOS Y BANCA PRIVADA</v>
          </cell>
          <cell r="AK408" t="str">
            <v>16001 - GESTION DE ACTIVOS</v>
          </cell>
          <cell r="AL408" t="str">
            <v>16050 - GESTION DE ACTIVOS - PORTUGAL</v>
          </cell>
          <cell r="AM408" t="str">
            <v>Ocultar</v>
          </cell>
          <cell r="AN408" t="str">
            <v>Ocultar</v>
          </cell>
          <cell r="AO408" t="str">
            <v>Ocultar</v>
          </cell>
          <cell r="AP408" t="str">
            <v>Ocultar</v>
          </cell>
          <cell r="AQ408" t="str">
            <v>30000 - PORTUGAL - PROFORMA</v>
          </cell>
        </row>
        <row r="409">
          <cell r="AI409" t="str">
            <v>10000 - GRUPO SANTANDER CENTRAL HISPANO</v>
          </cell>
          <cell r="AJ409" t="str">
            <v>16000 - GESTION DE ACTIVOS Y BANCA PRIVADA</v>
          </cell>
          <cell r="AK409" t="str">
            <v>16001 - GESTION DE ACTIVOS</v>
          </cell>
          <cell r="AL409" t="str">
            <v>16300 - GESTION DE ACTIVOS - ESPAÑA</v>
          </cell>
          <cell r="AM409" t="str">
            <v>Ocultar</v>
          </cell>
          <cell r="AN409" t="str">
            <v>Ocultar</v>
          </cell>
          <cell r="AO409" t="str">
            <v>Ocultar</v>
          </cell>
          <cell r="AP409" t="str">
            <v>Ocultar</v>
          </cell>
          <cell r="AQ409" t="str">
            <v>Ocultar</v>
          </cell>
        </row>
        <row r="410">
          <cell r="AI410" t="str">
            <v>10000 - GRUPO SANTANDER CENTRAL HISPANO</v>
          </cell>
          <cell r="AJ410" t="str">
            <v>16000 - GESTION DE ACTIVOS Y BANCA PRIVADA</v>
          </cell>
          <cell r="AK410" t="str">
            <v>16002 - BANCA PRIVADA</v>
          </cell>
          <cell r="AL410" t="str">
            <v>16410 - B.S.N. BANIF</v>
          </cell>
          <cell r="AM410" t="str">
            <v>Ocultar</v>
          </cell>
          <cell r="AN410" t="str">
            <v>Ocultar</v>
          </cell>
          <cell r="AO410" t="str">
            <v>Ocultar</v>
          </cell>
          <cell r="AP410" t="str">
            <v>Ocultar</v>
          </cell>
          <cell r="AQ410" t="str">
            <v>Ocultar</v>
          </cell>
        </row>
        <row r="411">
          <cell r="AI411" t="str">
            <v>10000 - GRUPO SANTANDER CENTRAL HISPANO</v>
          </cell>
          <cell r="AJ411" t="str">
            <v>16000 - GESTION DE ACTIVOS Y BANCA PRIVADA</v>
          </cell>
          <cell r="AK411" t="str">
            <v>16002 - BANCA PRIVADA</v>
          </cell>
          <cell r="AL411" t="str">
            <v>16420 - RESTO BANCA PRIVADA ESPAÑA</v>
          </cell>
          <cell r="AM411" t="str">
            <v>Ocultar</v>
          </cell>
          <cell r="AN411" t="str">
            <v>Ocultar</v>
          </cell>
          <cell r="AO411" t="str">
            <v>Ocultar</v>
          </cell>
          <cell r="AP411" t="str">
            <v>Ocultar</v>
          </cell>
          <cell r="AQ411" t="str">
            <v>Ocultar</v>
          </cell>
        </row>
        <row r="412">
          <cell r="AI412" t="str">
            <v>10000 - GRUPO SANTANDER CENTRAL HISPANO</v>
          </cell>
          <cell r="AJ412" t="str">
            <v>16000 - GESTION DE ACTIVOS Y BANCA PRIVADA</v>
          </cell>
          <cell r="AK412" t="str">
            <v>16002 - BANCA PRIVADA</v>
          </cell>
          <cell r="AL412" t="str">
            <v>16700 - B.P.I. INTERNACIONAL</v>
          </cell>
          <cell r="AM412" t="str">
            <v>16500 - RESTO B.P.I.</v>
          </cell>
          <cell r="AN412" t="str">
            <v>Ocultar</v>
          </cell>
          <cell r="AO412" t="str">
            <v>Ocultar</v>
          </cell>
          <cell r="AP412" t="str">
            <v>Ocultar</v>
          </cell>
          <cell r="AQ412" t="str">
            <v>Ocultar</v>
          </cell>
        </row>
        <row r="413">
          <cell r="AI413" t="str">
            <v>10000 - GRUPO SANTANDER CENTRAL HISPANO</v>
          </cell>
          <cell r="AJ413" t="str">
            <v>16000 - GESTION DE ACTIVOS Y BANCA PRIVADA</v>
          </cell>
          <cell r="AK413" t="str">
            <v>16002 - BANCA PRIVADA</v>
          </cell>
          <cell r="AL413" t="str">
            <v>16700 - B.P.I. INTERNACIONAL</v>
          </cell>
          <cell r="AM413" t="str">
            <v>29000 - BPI - AMERICA</v>
          </cell>
          <cell r="AN413" t="str">
            <v>29010 - BPI - CHILE</v>
          </cell>
          <cell r="AO413" t="str">
            <v>Ocultar</v>
          </cell>
          <cell r="AP413" t="str">
            <v>22010 - LATINOAMERICA PROFORMA - CHILE</v>
          </cell>
          <cell r="AQ413" t="str">
            <v>22000 - LATINOAMERICA - PROFORMA</v>
          </cell>
        </row>
        <row r="414">
          <cell r="AI414" t="str">
            <v>10000 - GRUPO SANTANDER CENTRAL HISPANO</v>
          </cell>
          <cell r="AJ414" t="str">
            <v>16000 - GESTION DE ACTIVOS Y BANCA PRIVADA</v>
          </cell>
          <cell r="AK414" t="str">
            <v>16002 - BANCA PRIVADA</v>
          </cell>
          <cell r="AL414" t="str">
            <v>16700 - B.P.I. INTERNACIONAL</v>
          </cell>
          <cell r="AM414" t="str">
            <v>29000 - BPI - AMERICA</v>
          </cell>
          <cell r="AN414" t="str">
            <v>29020 - BPI - URUGUAY</v>
          </cell>
          <cell r="AO414" t="str">
            <v>Ocultar</v>
          </cell>
          <cell r="AP414" t="str">
            <v>22020 - LATINOAMERICA PROFORMA - URUGUAY</v>
          </cell>
          <cell r="AQ414" t="str">
            <v>22000 - LATINOAMERICA - PROFORMA</v>
          </cell>
        </row>
        <row r="415">
          <cell r="AI415" t="str">
            <v>10000 - GRUPO SANTANDER CENTRAL HISPANO</v>
          </cell>
          <cell r="AJ415" t="str">
            <v>16000 - GESTION DE ACTIVOS Y BANCA PRIVADA</v>
          </cell>
          <cell r="AK415" t="str">
            <v>16002 - BANCA PRIVADA</v>
          </cell>
          <cell r="AL415" t="str">
            <v>16700 - B.P.I. INTERNACIONAL</v>
          </cell>
          <cell r="AM415" t="str">
            <v>29000 - BPI - AMERICA</v>
          </cell>
          <cell r="AN415" t="str">
            <v>29030 - BPI - PUERTO RICO</v>
          </cell>
          <cell r="AO415" t="str">
            <v>Ocultar</v>
          </cell>
          <cell r="AP415" t="str">
            <v>22030 - LATINOAMERICA PROFORMA - PUERTO RICO</v>
          </cell>
          <cell r="AQ415" t="str">
            <v>22000 - LATINOAMERICA - PROFORMA</v>
          </cell>
        </row>
        <row r="416">
          <cell r="AI416" t="str">
            <v>10000 - GRUPO SANTANDER CENTRAL HISPANO</v>
          </cell>
          <cell r="AJ416" t="str">
            <v>16000 - GESTION DE ACTIVOS Y BANCA PRIVADA</v>
          </cell>
          <cell r="AK416" t="str">
            <v>16002 - BANCA PRIVADA</v>
          </cell>
          <cell r="AL416" t="str">
            <v>16700 - B.P.I. INTERNACIONAL</v>
          </cell>
          <cell r="AM416" t="str">
            <v>29000 - BPI - AMERICA</v>
          </cell>
          <cell r="AN416" t="str">
            <v>29080 - BPI - PERU</v>
          </cell>
          <cell r="AO416" t="str">
            <v>Ocultar</v>
          </cell>
          <cell r="AP416" t="str">
            <v>22080 - LATINOAMERICA PROFORMA - PERU</v>
          </cell>
          <cell r="AQ416" t="str">
            <v>22000 - LATINOAMERICA - PROFORMA</v>
          </cell>
        </row>
        <row r="417">
          <cell r="AI417" t="str">
            <v>10000 - GRUPO SANTANDER CENTRAL HISPANO</v>
          </cell>
          <cell r="AJ417" t="str">
            <v>16000 - GESTION DE ACTIVOS Y BANCA PRIVADA</v>
          </cell>
          <cell r="AK417" t="str">
            <v>16002 - BANCA PRIVADA</v>
          </cell>
          <cell r="AL417" t="str">
            <v>16700 - B.P.I. INTERNACIONAL</v>
          </cell>
          <cell r="AM417" t="str">
            <v>29000 - BPI - AMERICA</v>
          </cell>
          <cell r="AN417" t="str">
            <v>29110 - BPI - VENEZUELA</v>
          </cell>
          <cell r="AO417" t="str">
            <v>Ocultar</v>
          </cell>
          <cell r="AP417" t="str">
            <v>22110 - LATINOAMERICA PROFORMA - VENEZUELA</v>
          </cell>
          <cell r="AQ417" t="str">
            <v>22000 - LATINOAMERICA - PROFORMA</v>
          </cell>
        </row>
        <row r="418">
          <cell r="AI418" t="str">
            <v>10000 - GRUPO SANTANDER CENTRAL HISPANO</v>
          </cell>
          <cell r="AJ418" t="str">
            <v>16000 - GESTION DE ACTIVOS Y BANCA PRIVADA</v>
          </cell>
          <cell r="AK418" t="str">
            <v>16002 - BANCA PRIVADA</v>
          </cell>
          <cell r="AL418" t="str">
            <v>16700 - B.P.I. INTERNACIONAL</v>
          </cell>
          <cell r="AM418" t="str">
            <v>29000 - BPI - AMERICA</v>
          </cell>
          <cell r="AN418" t="str">
            <v>29130 - BPI - MEJICO</v>
          </cell>
          <cell r="AO418" t="str">
            <v>Ocultar</v>
          </cell>
          <cell r="AP418" t="str">
            <v>22130 - LATINOAMERICA PROFORMA - MEJICO</v>
          </cell>
          <cell r="AQ418" t="str">
            <v>22000 - LATINOAMERICA - PROFORMA</v>
          </cell>
        </row>
        <row r="419">
          <cell r="AI419" t="str">
            <v>10000 - GRUPO SANTANDER CENTRAL HISPANO</v>
          </cell>
          <cell r="AJ419" t="str">
            <v>16000 - GESTION DE ACTIVOS Y BANCA PRIVADA</v>
          </cell>
          <cell r="AK419" t="str">
            <v>16002 - BANCA PRIVADA</v>
          </cell>
          <cell r="AL419" t="str">
            <v>16700 - B.P.I. INTERNACIONAL</v>
          </cell>
          <cell r="AM419" t="str">
            <v>29000 - BPI - AMERICA</v>
          </cell>
          <cell r="AN419" t="str">
            <v>29140 - BPI - COLOMBIA</v>
          </cell>
          <cell r="AO419" t="str">
            <v>Ocultar</v>
          </cell>
          <cell r="AP419" t="str">
            <v>22140 - LATINOAMERICA PROFORMA - COLOMBIA</v>
          </cell>
          <cell r="AQ419" t="str">
            <v>22000 - LATINOAMERICA - PROFORMA</v>
          </cell>
        </row>
        <row r="420">
          <cell r="AI420" t="str">
            <v>10000 - GRUPO SANTANDER CENTRAL HISPANO</v>
          </cell>
          <cell r="AJ420" t="str">
            <v>16000 - GESTION DE ACTIVOS Y BANCA PRIVADA</v>
          </cell>
          <cell r="AK420" t="str">
            <v>16002 - BANCA PRIVADA</v>
          </cell>
          <cell r="AL420" t="str">
            <v>16700 - B.P.I. INTERNACIONAL</v>
          </cell>
          <cell r="AM420" t="str">
            <v>29000 - BPI - AMERICA</v>
          </cell>
          <cell r="AN420" t="str">
            <v>29150 - BPI - ARGENTINA</v>
          </cell>
          <cell r="AO420" t="str">
            <v>Ocultar</v>
          </cell>
          <cell r="AP420" t="str">
            <v>22150 - LATINOAMERICA PROFORMA - ARGENTINA</v>
          </cell>
          <cell r="AQ420" t="str">
            <v>22000 - LATINOAMERICA - PROFORMA</v>
          </cell>
        </row>
        <row r="421">
          <cell r="AI421" t="str">
            <v>10000 - GRUPO SANTANDER CENTRAL HISPANO</v>
          </cell>
          <cell r="AJ421" t="str">
            <v>16000 - GESTION DE ACTIVOS Y BANCA PRIVADA</v>
          </cell>
          <cell r="AK421" t="str">
            <v>16002 - BANCA PRIVADA</v>
          </cell>
          <cell r="AL421" t="str">
            <v>16700 - B.P.I. INTERNACIONAL</v>
          </cell>
          <cell r="AM421" t="str">
            <v>29000 - BPI - AMERICA</v>
          </cell>
          <cell r="AN421" t="str">
            <v>29160 - BPI - BRASIL</v>
          </cell>
          <cell r="AO421" t="str">
            <v>Ocultar</v>
          </cell>
          <cell r="AP421" t="str">
            <v>22160 - LATINOAMERICA PROFORMA - BRASIL</v>
          </cell>
          <cell r="AQ421" t="str">
            <v>22000 - LATINOAMERICA - PROFORMA</v>
          </cell>
        </row>
        <row r="422">
          <cell r="AI422" t="str">
            <v>10000 - GRUPO SANTANDER CENTRAL HISPANO</v>
          </cell>
          <cell r="AJ422" t="str">
            <v>16000 - GESTION DE ACTIVOS Y BANCA PRIVADA</v>
          </cell>
          <cell r="AK422" t="str">
            <v>16002 - BANCA PRIVADA</v>
          </cell>
          <cell r="AL422" t="str">
            <v>16700 - B.P.I. INTERNACIONAL</v>
          </cell>
          <cell r="AM422" t="str">
            <v>29000 - BPI - AMERICA</v>
          </cell>
          <cell r="AN422" t="str">
            <v>29350 - BPI - BOLIVIA</v>
          </cell>
          <cell r="AO422" t="str">
            <v>Ocultar</v>
          </cell>
          <cell r="AP422" t="str">
            <v>22350 - LATINOAMERICA PROFORMA - BOLIVIA</v>
          </cell>
          <cell r="AQ422" t="str">
            <v>22000 - LATINOAMERICA - PROFORMA</v>
          </cell>
        </row>
        <row r="423">
          <cell r="AI423" t="str">
            <v>10000 - GRUPO SANTANDER CENTRAL HISPANO</v>
          </cell>
          <cell r="AJ423" t="str">
            <v>16000 - GESTION DE ACTIVOS Y BANCA PRIVADA</v>
          </cell>
          <cell r="AK423" t="str">
            <v>16002 - BANCA PRIVADA</v>
          </cell>
          <cell r="AL423" t="str">
            <v>16700 - B.P.I. INTERNACIONAL</v>
          </cell>
          <cell r="AM423" t="str">
            <v>29000 - BPI - AMERICA</v>
          </cell>
          <cell r="AN423" t="str">
            <v>29360 - RESTO LATINOAMERICA (PAN)</v>
          </cell>
          <cell r="AO423" t="str">
            <v>Ocultar</v>
          </cell>
          <cell r="AP423" t="str">
            <v>22200 - LATINOAMERICA PROFORMA - RESTO</v>
          </cell>
          <cell r="AQ423" t="str">
            <v>22000 - LATINOAMERICA - PROFORMA</v>
          </cell>
        </row>
        <row r="424">
          <cell r="AI424" t="str">
            <v>10000 - GRUPO SANTANDER CENTRAL HISPANO</v>
          </cell>
          <cell r="AJ424" t="str">
            <v>16000 - GESTION DE ACTIVOS Y BANCA PRIVADA</v>
          </cell>
          <cell r="AK424" t="str">
            <v>16002 - BANCA PRIVADA</v>
          </cell>
          <cell r="AL424" t="str">
            <v>16700 - B.P.I. INTERNACIONAL</v>
          </cell>
          <cell r="AM424" t="str">
            <v>29000 - BPI - AMERICA</v>
          </cell>
          <cell r="AN424" t="str">
            <v>29420 - BPI - PARAGUAY</v>
          </cell>
          <cell r="AO424" t="str">
            <v>Ocultar</v>
          </cell>
          <cell r="AP424" t="str">
            <v>22420 - LATINOAMERICA PROFORMA - PARAGUAY</v>
          </cell>
          <cell r="AQ424" t="str">
            <v>22000 - LATINOAMERICA - PROFORMA</v>
          </cell>
        </row>
        <row r="425">
          <cell r="AI425" t="str">
            <v>10000 - GRUPO SANTANDER CENTRAL HISPANO</v>
          </cell>
          <cell r="AJ425" t="str">
            <v>17000 - PARTICIPACIONES / GESTION FINANCIERA</v>
          </cell>
          <cell r="AK425" t="str">
            <v>Ocultar</v>
          </cell>
          <cell r="AL425" t="str">
            <v>Ocultar</v>
          </cell>
          <cell r="AM425" t="str">
            <v>Ocultar</v>
          </cell>
          <cell r="AN425" t="str">
            <v>Ocultar</v>
          </cell>
          <cell r="AO425" t="str">
            <v>Ocultar</v>
          </cell>
          <cell r="AP425" t="str">
            <v>Ocultar</v>
          </cell>
          <cell r="AQ425" t="str">
            <v>Ocultar</v>
          </cell>
        </row>
        <row r="426">
          <cell r="AI426" t="str">
            <v>10000 - GRUPO SANTANDER CENTRAL HISPANO</v>
          </cell>
          <cell r="AJ426" t="str">
            <v>17000 - PARTICIPACIONES / GESTION FINANCIERA</v>
          </cell>
          <cell r="AK426" t="str">
            <v>Ocultar</v>
          </cell>
          <cell r="AL426" t="str">
            <v>Ocultar</v>
          </cell>
          <cell r="AM426" t="str">
            <v>Ocultar</v>
          </cell>
          <cell r="AN426" t="str">
            <v>Ocultar</v>
          </cell>
          <cell r="AO426" t="str">
            <v>Ocultar</v>
          </cell>
          <cell r="AP426" t="str">
            <v>Ocultar</v>
          </cell>
          <cell r="AQ426" t="str">
            <v>Ocultar</v>
          </cell>
        </row>
        <row r="427">
          <cell r="AI427" t="str">
            <v>10000 - GRUPO SANTANDER CENTRAL HISPANO</v>
          </cell>
          <cell r="AJ427" t="str">
            <v>17000 - PARTICIPACIONES / GESTION FINANCIERA</v>
          </cell>
          <cell r="AK427" t="str">
            <v>Ocultar</v>
          </cell>
          <cell r="AL427" t="str">
            <v>Ocultar</v>
          </cell>
          <cell r="AM427" t="str">
            <v>Ocultar</v>
          </cell>
          <cell r="AN427" t="str">
            <v>Ocultar</v>
          </cell>
          <cell r="AO427" t="str">
            <v>Ocultar</v>
          </cell>
          <cell r="AP427" t="str">
            <v>Ocultar</v>
          </cell>
          <cell r="AQ427" t="str">
            <v>Ocultar</v>
          </cell>
        </row>
        <row r="428">
          <cell r="AI428" t="str">
            <v>10000 - GRUPO SANTANDER CENTRAL HISPANO</v>
          </cell>
          <cell r="AJ428" t="str">
            <v>17000 - PARTICIPACIONES / GESTION FINANCIERA</v>
          </cell>
          <cell r="AK428" t="str">
            <v>Ocultar</v>
          </cell>
          <cell r="AL428" t="str">
            <v>Ocultar</v>
          </cell>
          <cell r="AM428" t="str">
            <v>Ocultar</v>
          </cell>
          <cell r="AN428" t="str">
            <v>Ocultar</v>
          </cell>
          <cell r="AO428" t="str">
            <v>Ocultar</v>
          </cell>
          <cell r="AP428" t="str">
            <v>Ocultar</v>
          </cell>
          <cell r="AQ428" t="str">
            <v>Ocultar</v>
          </cell>
        </row>
        <row r="429">
          <cell r="AI429" t="str">
            <v>10000 - GRUPO SANTANDER CENTRAL HISPANO</v>
          </cell>
          <cell r="AJ429" t="str">
            <v>17000 - PARTICIPACIONES / GESTION FINANCIERA</v>
          </cell>
          <cell r="AK429" t="str">
            <v>Ocultar</v>
          </cell>
          <cell r="AL429" t="str">
            <v>Ocultar</v>
          </cell>
          <cell r="AM429" t="str">
            <v>Ocultar</v>
          </cell>
          <cell r="AN429" t="str">
            <v>Ocultar</v>
          </cell>
          <cell r="AO429" t="str">
            <v>Ocultar</v>
          </cell>
          <cell r="AP429" t="str">
            <v>Ocultar</v>
          </cell>
          <cell r="AQ429" t="str">
            <v>Ocultar</v>
          </cell>
        </row>
        <row r="430">
          <cell r="AI430" t="str">
            <v>10000 - GRUPO SANTANDER CENTRAL HISPANO</v>
          </cell>
          <cell r="AJ430" t="str">
            <v>17000 - PARTICIPACIONES / GESTION FINANCIERA</v>
          </cell>
          <cell r="AK430" t="str">
            <v>Ocultar</v>
          </cell>
          <cell r="AL430" t="str">
            <v>Ocultar</v>
          </cell>
          <cell r="AM430" t="str">
            <v>Ocultar</v>
          </cell>
          <cell r="AN430" t="str">
            <v>Ocultar</v>
          </cell>
          <cell r="AO430" t="str">
            <v>Ocultar</v>
          </cell>
          <cell r="AP430" t="str">
            <v>Ocultar</v>
          </cell>
          <cell r="AQ430" t="str">
            <v>Ocultar</v>
          </cell>
        </row>
        <row r="431">
          <cell r="AI431" t="str">
            <v>10000 - GRUPO SANTANDER CENTRAL HISPANO</v>
          </cell>
          <cell r="AJ431" t="str">
            <v>17000 - PARTICIPACIONES / GESTION FINANCIERA</v>
          </cell>
          <cell r="AK431" t="str">
            <v>Ocultar</v>
          </cell>
          <cell r="AL431" t="str">
            <v>Ocultar</v>
          </cell>
          <cell r="AM431" t="str">
            <v>Ocultar</v>
          </cell>
          <cell r="AN431" t="str">
            <v>Ocultar</v>
          </cell>
          <cell r="AO431" t="str">
            <v>Ocultar</v>
          </cell>
          <cell r="AP431" t="str">
            <v>Ocultar</v>
          </cell>
          <cell r="AQ431" t="str">
            <v>Ocultar</v>
          </cell>
        </row>
        <row r="432">
          <cell r="AI432" t="str">
            <v>10000 - GRUPO SANTANDER CENTRAL HISPANO</v>
          </cell>
          <cell r="AJ432" t="str">
            <v>17000 - PARTICIPACIONES / GESTION FINANCIERA</v>
          </cell>
          <cell r="AK432" t="str">
            <v>Ocultar</v>
          </cell>
          <cell r="AL432" t="str">
            <v>Ocultar</v>
          </cell>
          <cell r="AM432" t="str">
            <v>Ocultar</v>
          </cell>
          <cell r="AN432" t="str">
            <v>Ocultar</v>
          </cell>
          <cell r="AO432" t="str">
            <v>Ocultar</v>
          </cell>
          <cell r="AP432" t="str">
            <v>Ocultar</v>
          </cell>
          <cell r="AQ432" t="str">
            <v>Ocultar</v>
          </cell>
        </row>
        <row r="433">
          <cell r="AI433" t="str">
            <v>10000 - GRUPO SANTANDER CENTRAL HISPANO</v>
          </cell>
          <cell r="AJ433" t="str">
            <v>17000 - PARTICIPACIONES / GESTION FINANCIERA</v>
          </cell>
          <cell r="AK433" t="str">
            <v>Ocultar</v>
          </cell>
          <cell r="AL433" t="str">
            <v>Ocultar</v>
          </cell>
          <cell r="AM433" t="str">
            <v>Ocultar</v>
          </cell>
          <cell r="AN433" t="str">
            <v>Ocultar</v>
          </cell>
          <cell r="AO433" t="str">
            <v>Ocultar</v>
          </cell>
          <cell r="AP433" t="str">
            <v>Ocultar</v>
          </cell>
          <cell r="AQ433" t="str">
            <v>Ocultar</v>
          </cell>
        </row>
        <row r="434">
          <cell r="AI434" t="str">
            <v>10000 - GRUPO SANTANDER CENTRAL HISPANO</v>
          </cell>
          <cell r="AJ434" t="str">
            <v>17000 - PARTICIPACIONES / GESTION FINANCIERA</v>
          </cell>
          <cell r="AK434" t="str">
            <v>Ocultar</v>
          </cell>
          <cell r="AL434" t="str">
            <v>Ocultar</v>
          </cell>
          <cell r="AM434" t="str">
            <v>Ocultar</v>
          </cell>
          <cell r="AN434" t="str">
            <v>Ocultar</v>
          </cell>
          <cell r="AO434" t="str">
            <v>Ocultar</v>
          </cell>
          <cell r="AP434" t="str">
            <v>Ocultar</v>
          </cell>
          <cell r="AQ434" t="str">
            <v>Ocultar</v>
          </cell>
        </row>
        <row r="435">
          <cell r="AI435" t="str">
            <v>10000 - GRUPO SANTANDER CENTRAL HISPANO</v>
          </cell>
          <cell r="AJ435" t="str">
            <v>17000 - PARTICIPACIONES / GESTION FINANCIERA</v>
          </cell>
          <cell r="AK435" t="str">
            <v>Ocultar</v>
          </cell>
          <cell r="AL435" t="str">
            <v>Ocultar</v>
          </cell>
          <cell r="AM435" t="str">
            <v>Ocultar</v>
          </cell>
          <cell r="AN435" t="str">
            <v>Ocultar</v>
          </cell>
          <cell r="AO435" t="str">
            <v>Ocultar</v>
          </cell>
          <cell r="AP435" t="str">
            <v>Ocultar</v>
          </cell>
          <cell r="AQ435" t="str">
            <v>Ocultar</v>
          </cell>
        </row>
        <row r="436">
          <cell r="AI436" t="str">
            <v>10000 - GRUPO SANTANDER CENTRAL HISPANO</v>
          </cell>
          <cell r="AJ436" t="str">
            <v>17000 - PARTICIPACIONES / GESTION FINANCIERA</v>
          </cell>
          <cell r="AK436" t="str">
            <v>Ocultar</v>
          </cell>
          <cell r="AL436" t="str">
            <v>Ocultar</v>
          </cell>
          <cell r="AM436" t="str">
            <v>Ocultar</v>
          </cell>
          <cell r="AN436" t="str">
            <v>Ocultar</v>
          </cell>
          <cell r="AO436" t="str">
            <v>Ocultar</v>
          </cell>
          <cell r="AP436" t="str">
            <v>Ocultar</v>
          </cell>
          <cell r="AQ436" t="str">
            <v>Ocultar</v>
          </cell>
        </row>
        <row r="437">
          <cell r="AI437" t="str">
            <v>10000 - GRUPO SANTANDER CENTRAL HISPANO</v>
          </cell>
          <cell r="AJ437" t="str">
            <v>17000 - PARTICIPACIONES / GESTION FINANCIERA</v>
          </cell>
          <cell r="AK437" t="str">
            <v>Ocultar</v>
          </cell>
          <cell r="AL437" t="str">
            <v>Ocultar</v>
          </cell>
          <cell r="AM437" t="str">
            <v>Ocultar</v>
          </cell>
          <cell r="AN437" t="str">
            <v>Ocultar</v>
          </cell>
          <cell r="AO437" t="str">
            <v>Ocultar</v>
          </cell>
          <cell r="AP437" t="str">
            <v>Ocultar</v>
          </cell>
          <cell r="AQ437" t="str">
            <v>Ocultar</v>
          </cell>
        </row>
        <row r="438">
          <cell r="AI438" t="str">
            <v>10000 - GRUPO SANTANDER CENTRAL HISPANO</v>
          </cell>
          <cell r="AJ438" t="str">
            <v>17000 - PARTICIPACIONES / GESTION FINANCIERA</v>
          </cell>
          <cell r="AK438" t="str">
            <v>Ocultar</v>
          </cell>
          <cell r="AL438" t="str">
            <v>Ocultar</v>
          </cell>
          <cell r="AM438" t="str">
            <v>Ocultar</v>
          </cell>
          <cell r="AN438" t="str">
            <v>Ocultar</v>
          </cell>
          <cell r="AO438" t="str">
            <v>Ocultar</v>
          </cell>
          <cell r="AP438" t="str">
            <v>Ocultar</v>
          </cell>
          <cell r="AQ438" t="str">
            <v>Ocultar</v>
          </cell>
        </row>
        <row r="439">
          <cell r="AI439" t="str">
            <v>10000 - GRUPO SANTANDER CENTRAL HISPANO</v>
          </cell>
          <cell r="AJ439" t="str">
            <v>17000 - PARTICIPACIONES / GESTION FINANCIERA</v>
          </cell>
          <cell r="AK439" t="str">
            <v>Ocultar</v>
          </cell>
          <cell r="AL439" t="str">
            <v>Ocultar</v>
          </cell>
          <cell r="AM439" t="str">
            <v>Ocultar</v>
          </cell>
          <cell r="AN439" t="str">
            <v>Ocultar</v>
          </cell>
          <cell r="AO439" t="str">
            <v>Ocultar</v>
          </cell>
          <cell r="AP439" t="str">
            <v>Ocultar</v>
          </cell>
          <cell r="AQ439" t="str">
            <v>Ocultar</v>
          </cell>
        </row>
        <row r="440">
          <cell r="AI440" t="str">
            <v>10000 - GRUPO SANTANDER CENTRAL HISPANO</v>
          </cell>
          <cell r="AJ440" t="str">
            <v>17000 - PARTICIPACIONES / GESTION FINANCIERA</v>
          </cell>
          <cell r="AK440" t="str">
            <v>Ocultar</v>
          </cell>
          <cell r="AL440" t="str">
            <v>Ocultar</v>
          </cell>
          <cell r="AM440" t="str">
            <v>Ocultar</v>
          </cell>
          <cell r="AN440" t="str">
            <v>Ocultar</v>
          </cell>
          <cell r="AO440" t="str">
            <v>Ocultar</v>
          </cell>
          <cell r="AP440" t="str">
            <v>Ocultar</v>
          </cell>
          <cell r="AQ440" t="str">
            <v>Ocultar</v>
          </cell>
        </row>
        <row r="441">
          <cell r="AI441" t="str">
            <v>10000 - GRUPO SANTANDER CENTRAL HISPANO</v>
          </cell>
          <cell r="AJ441" t="str">
            <v>17000 - PARTICIPACIONES / GESTION FINANCIERA</v>
          </cell>
          <cell r="AK441" t="str">
            <v>Ocultar</v>
          </cell>
          <cell r="AL441" t="str">
            <v>Ocultar</v>
          </cell>
          <cell r="AM441" t="str">
            <v>Ocultar</v>
          </cell>
          <cell r="AN441" t="str">
            <v>Ocultar</v>
          </cell>
          <cell r="AO441" t="str">
            <v>Ocultar</v>
          </cell>
          <cell r="AP441" t="str">
            <v>Ocultar</v>
          </cell>
          <cell r="AQ441" t="str">
            <v>Ocultar</v>
          </cell>
        </row>
        <row r="442">
          <cell r="AI442" t="str">
            <v>10000 - GRUPO SANTANDER CENTRAL HISPANO</v>
          </cell>
          <cell r="AJ442" t="str">
            <v>17000 - PARTICIPACIONES / GESTION FINANCIERA</v>
          </cell>
          <cell r="AK442" t="str">
            <v>Ocultar</v>
          </cell>
          <cell r="AL442" t="str">
            <v>Ocultar</v>
          </cell>
          <cell r="AM442" t="str">
            <v>Ocultar</v>
          </cell>
          <cell r="AN442" t="str">
            <v>Ocultar</v>
          </cell>
          <cell r="AO442" t="str">
            <v>Ocultar</v>
          </cell>
          <cell r="AP442" t="str">
            <v>Ocultar</v>
          </cell>
          <cell r="AQ442" t="str">
            <v>Ocultar</v>
          </cell>
        </row>
        <row r="443">
          <cell r="AI443" t="str">
            <v>10000 - GRUPO SANTANDER CENTRAL HISPANO</v>
          </cell>
          <cell r="AJ443" t="str">
            <v>17000 - PARTICIPACIONES / GESTION FINANCIERA</v>
          </cell>
          <cell r="AK443" t="str">
            <v>Ocultar</v>
          </cell>
          <cell r="AL443" t="str">
            <v>Ocultar</v>
          </cell>
          <cell r="AM443" t="str">
            <v>Ocultar</v>
          </cell>
          <cell r="AN443" t="str">
            <v>Ocultar</v>
          </cell>
          <cell r="AO443" t="str">
            <v>Ocultar</v>
          </cell>
          <cell r="AP443" t="str">
            <v>Ocultar</v>
          </cell>
          <cell r="AQ443" t="str">
            <v>Ocultar</v>
          </cell>
        </row>
        <row r="444">
          <cell r="AI444" t="str">
            <v>10000 - GRUPO SANTANDER CENTRAL HISPANO</v>
          </cell>
          <cell r="AJ444" t="str">
            <v>17000 - PARTICIPACIONES / GESTION FINANCIERA</v>
          </cell>
          <cell r="AK444" t="str">
            <v>Ocultar</v>
          </cell>
          <cell r="AL444" t="str">
            <v>Ocultar</v>
          </cell>
          <cell r="AM444" t="str">
            <v>Ocultar</v>
          </cell>
          <cell r="AN444" t="str">
            <v>Ocultar</v>
          </cell>
          <cell r="AO444" t="str">
            <v>Ocultar</v>
          </cell>
          <cell r="AP444" t="str">
            <v>Ocultar</v>
          </cell>
          <cell r="AQ444" t="str">
            <v>Ocultar</v>
          </cell>
        </row>
      </sheetData>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ZETTO Pierrick" refreshedDate="44734.453313773149" createdVersion="7" refreshedVersion="7" minRefreshableVersion="3" recordCount="58" xr:uid="{D0E70832-5675-489A-A170-D7BCA28A8982}">
  <cacheSource type="worksheet">
    <worksheetSource ref="A1:AB1048576" sheet="Tactical ZERO LEASING POS"/>
  </cacheSource>
  <cacheFields count="28">
    <cacheField name="Numero polizza" numFmtId="0">
      <sharedItems containsString="0" containsBlank="1" containsNumber="1" containsInteger="1" minValue="0" maxValue="0"/>
    </cacheField>
    <cacheField name="Cognome" numFmtId="0">
      <sharedItems containsString="0" containsBlank="1" containsNumber="1" containsInteger="1" minValue="0" maxValue="0"/>
    </cacheField>
    <cacheField name="Nome" numFmtId="0">
      <sharedItems containsString="0" containsBlank="1" containsNumber="1" containsInteger="1" minValue="0" maxValue="0"/>
    </cacheField>
    <cacheField name="Data nascita" numFmtId="0">
      <sharedItems containsBlank="1"/>
    </cacheField>
    <cacheField name="Età calcolata" numFmtId="0">
      <sharedItems containsBlank="1"/>
    </cacheField>
    <cacheField name="CAP" numFmtId="0">
      <sharedItems containsString="0" containsBlank="1" containsNumber="1" containsInteger="1" minValue="0" maxValue="0"/>
    </cacheField>
    <cacheField name="Città" numFmtId="0">
      <sharedItems containsString="0" containsBlank="1" containsNumber="1" containsInteger="1" minValue="0" maxValue="0"/>
    </cacheField>
    <cacheField name="Indirizzo" numFmtId="0">
      <sharedItems containsString="0" containsBlank="1" containsNumber="1" containsInteger="1" minValue="0" maxValue="0"/>
    </cacheField>
    <cacheField name="Stato" numFmtId="0">
      <sharedItems containsBlank="1" count="4">
        <s v=""/>
        <m/>
        <s v="45" u="1"/>
        <s v="40" u="1"/>
      </sharedItems>
    </cacheField>
    <cacheField name="Codice TOM CNPSI" numFmtId="0">
      <sharedItems containsBlank="1"/>
    </cacheField>
    <cacheField name="Codice Banca" numFmtId="0">
      <sharedItems containsString="0" containsBlank="1" containsNumber="1" containsInteger="1" minValue="0" maxValue="0"/>
    </cacheField>
    <cacheField name="Area" numFmtId="0">
      <sharedItems containsString="0" containsBlank="1" containsNumber="1" containsInteger="1" minValue="0" maxValue="0"/>
    </cacheField>
    <cacheField name="Durata polizza" numFmtId="0">
      <sharedItems containsString="0" containsBlank="1" containsNumber="1" containsInteger="1" minValue="0" maxValue="0"/>
    </cacheField>
    <cacheField name="Nome prodotto" numFmtId="0">
      <sharedItems containsBlank="1"/>
    </cacheField>
    <cacheField name="Tipo veicolo" numFmtId="0">
      <sharedItems containsBlank="1"/>
    </cacheField>
    <cacheField name="Data cancellazione" numFmtId="0">
      <sharedItems containsBlank="1"/>
    </cacheField>
    <cacheField name="Data decorrenza" numFmtId="0">
      <sharedItems containsBlank="1"/>
    </cacheField>
    <cacheField name="Data scadenza" numFmtId="0">
      <sharedItems containsBlank="1"/>
    </cacheField>
    <cacheField name="Prezzo veicolo" numFmtId="0">
      <sharedItems containsString="0" containsBlank="1" containsNumber="1" containsInteger="1" minValue="0" maxValue="0"/>
    </cacheField>
    <cacheField name="Premio lordo" numFmtId="0">
      <sharedItems containsString="0" containsBlank="1" containsNumber="1" containsInteger="1" minValue="0" maxValue="0"/>
    </cacheField>
    <cacheField name="Tassa" numFmtId="0">
      <sharedItems containsString="0" containsBlank="1" containsNumber="1" containsInteger="1" minValue="0" maxValue="0"/>
    </cacheField>
    <cacheField name="Premio netto" numFmtId="0">
      <sharedItems containsString="0" containsBlank="1" containsNumber="1" containsInteger="1" minValue="0" maxValue="0"/>
    </cacheField>
    <cacheField name="Commissioni" numFmtId="0">
      <sharedItems containsString="0" containsBlank="1" containsNumber="1" containsInteger="1" minValue="0" maxValue="0"/>
    </cacheField>
    <cacheField name="ZERO LEASING premio" numFmtId="0">
      <sharedItems containsString="0" containsBlank="1" containsNumber="1" containsInteger="1" minValue="0" maxValue="0"/>
    </cacheField>
    <cacheField name="ZERO LEASING tassa" numFmtId="0">
      <sharedItems containsString="0" containsBlank="1" containsNumber="1" containsInteger="1" minValue="0" maxValue="0"/>
    </cacheField>
    <cacheField name="-" numFmtId="0">
      <sharedItems containsNonDate="0" containsString="0" containsBlank="1"/>
    </cacheField>
    <cacheField name="Premio netto danni" numFmtId="0">
      <sharedItems containsString="0" containsBlank="1" containsNumber="1" containsInteger="1" minValue="0" maxValue="0"/>
    </cacheField>
    <cacheField name="Commissioni danni"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ZETTO Pierrick" refreshedDate="44734.453314004626" createdVersion="7" refreshedVersion="7" minRefreshableVersion="3" recordCount="53" xr:uid="{CD8222DD-0B30-4C3D-A376-99D278F8551C}">
  <cacheSource type="worksheet">
    <worksheetSource ref="A1:AB1048576" sheet="Tactical ZERO CL POS"/>
  </cacheSource>
  <cacheFields count="28">
    <cacheField name="Numero polizza" numFmtId="0">
      <sharedItems containsString="0" containsBlank="1" containsNumber="1" containsInteger="1" minValue="15919087" maxValue="16141908"/>
    </cacheField>
    <cacheField name="Cognome" numFmtId="0">
      <sharedItems containsBlank="1"/>
    </cacheField>
    <cacheField name="Nome" numFmtId="0">
      <sharedItems containsBlank="1"/>
    </cacheField>
    <cacheField name="Data nascita" numFmtId="0">
      <sharedItems containsBlank="1"/>
    </cacheField>
    <cacheField name="Età calcolata" numFmtId="0">
      <sharedItems containsString="0" containsBlank="1" containsNumber="1" containsInteger="1" minValue="2" maxValue="75"/>
    </cacheField>
    <cacheField name="CAP" numFmtId="0">
      <sharedItems containsString="0" containsBlank="1" containsNumber="1" containsInteger="1" minValue="138" maxValue="86100"/>
    </cacheField>
    <cacheField name="Città" numFmtId="0">
      <sharedItems containsBlank="1"/>
    </cacheField>
    <cacheField name="Indirizzo" numFmtId="0">
      <sharedItems containsBlank="1"/>
    </cacheField>
    <cacheField name="Stato" numFmtId="0">
      <sharedItems containsBlank="1" count="5">
        <s v="40"/>
        <m/>
        <s v="A" u="1"/>
        <s v="N" u="1"/>
        <s v="45" u="1"/>
      </sharedItems>
    </cacheField>
    <cacheField name="Codice TOM CNPSI" numFmtId="0">
      <sharedItems containsBlank="1"/>
    </cacheField>
    <cacheField name="Codice Banca" numFmtId="0">
      <sharedItems containsBlank="1"/>
    </cacheField>
    <cacheField name="Area" numFmtId="0">
      <sharedItems containsString="0" containsBlank="1" containsNumber="1" containsInteger="1" minValue="1" maxValue="4"/>
    </cacheField>
    <cacheField name="Durata polizza" numFmtId="0">
      <sharedItems containsString="0" containsBlank="1" containsNumber="1" containsInteger="1" minValue="12" maxValue="60"/>
    </cacheField>
    <cacheField name="Nome prodotto" numFmtId="0">
      <sharedItems containsBlank="1"/>
    </cacheField>
    <cacheField name="Tipo veicolo" numFmtId="0">
      <sharedItems containsBlank="1"/>
    </cacheField>
    <cacheField name="Data cancellazione" numFmtId="0">
      <sharedItems containsBlank="1"/>
    </cacheField>
    <cacheField name="Data decorrenza" numFmtId="0">
      <sharedItems containsBlank="1"/>
    </cacheField>
    <cacheField name="Data scadenza" numFmtId="0">
      <sharedItems containsNonDate="0" containsDate="1" containsString="0" containsBlank="1" minDate="2023-05-26T00:00:00" maxDate="2027-06-01T00:00:00"/>
    </cacheField>
    <cacheField name="Prezzo veicolo" numFmtId="0">
      <sharedItems containsString="0" containsBlank="1" containsNumber="1" minValue="93.7" maxValue="512.79999999999995"/>
    </cacheField>
    <cacheField name="Premio lordo" numFmtId="0">
      <sharedItems containsString="0" containsBlank="1" containsNumber="1" containsInteger="1" minValue="89" maxValue="927"/>
    </cacheField>
    <cacheField name="Tassa" numFmtId="0">
      <sharedItems containsString="0" containsBlank="1" containsNumber="1" minValue="15.597938144329898" maxValue="162.46391752577321"/>
    </cacheField>
    <cacheField name="Premio netto" numFmtId="0">
      <sharedItems containsString="0" containsBlank="1" containsNumber="1" minValue="73.402061855670098" maxValue="764.53608247422676"/>
    </cacheField>
    <cacheField name="Commissioni" numFmtId="0">
      <sharedItems containsString="0" containsBlank="1" containsNumber="1" minValue="32.299999999999997" maxValue="336.5"/>
    </cacheField>
    <cacheField name="ZERO DEDUCTIBLE premio" numFmtId="0">
      <sharedItems containsString="0" containsBlank="1" containsNumber="1" containsInteger="1" minValue="89" maxValue="927"/>
    </cacheField>
    <cacheField name="ZERO DEDUCTIBLE tassa" numFmtId="0">
      <sharedItems containsString="0" containsBlank="1" containsNumber="1" minValue="15.597938144329898" maxValue="162.46391752577321"/>
    </cacheField>
    <cacheField name="-" numFmtId="0">
      <sharedItems containsNonDate="0" containsString="0" containsBlank="1"/>
    </cacheField>
    <cacheField name="Premio netto danni" numFmtId="0">
      <sharedItems containsString="0" containsBlank="1" containsNumber="1" minValue="73.402061855670098" maxValue="764.53608247422676"/>
    </cacheField>
    <cacheField name="Commissioni danni" numFmtId="0">
      <sharedItems containsString="0" containsBlank="1" containsNumber="1" minValue="32.299999999999997" maxValue="33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0"/>
    <n v="0"/>
    <n v="0"/>
    <s v="//"/>
    <e v="#VALUE!"/>
    <n v="0"/>
    <n v="0"/>
    <n v="0"/>
    <x v="0"/>
    <e v="#N/A"/>
    <n v="0"/>
    <n v="0"/>
    <n v="0"/>
    <e v="#N/A"/>
    <s v="errore"/>
    <s v="0"/>
    <s v="//"/>
    <e v="#VALUE!"/>
    <n v="0"/>
    <n v="0"/>
    <n v="0"/>
    <n v="0"/>
    <n v="0"/>
    <n v="0"/>
    <n v="0"/>
    <m/>
    <n v="0"/>
    <n v="0"/>
  </r>
  <r>
    <n v="0"/>
    <n v="0"/>
    <n v="0"/>
    <s v="//"/>
    <e v="#VALUE!"/>
    <n v="0"/>
    <n v="0"/>
    <n v="0"/>
    <x v="0"/>
    <e v="#N/A"/>
    <n v="0"/>
    <n v="0"/>
    <n v="0"/>
    <e v="#N/A"/>
    <s v="errore"/>
    <s v="0"/>
    <s v="//"/>
    <e v="#VALUE!"/>
    <n v="0"/>
    <n v="0"/>
    <n v="0"/>
    <n v="0"/>
    <n v="0"/>
    <n v="0"/>
    <n v="0"/>
    <m/>
    <n v="0"/>
    <n v="0"/>
  </r>
  <r>
    <n v="0"/>
    <n v="0"/>
    <n v="0"/>
    <s v="//"/>
    <e v="#VALUE!"/>
    <n v="0"/>
    <n v="0"/>
    <n v="0"/>
    <x v="0"/>
    <e v="#N/A"/>
    <n v="0"/>
    <n v="0"/>
    <n v="0"/>
    <e v="#N/A"/>
    <s v="errore"/>
    <s v="0"/>
    <s v="//"/>
    <e v="#VALUE!"/>
    <n v="0"/>
    <n v="0"/>
    <n v="0"/>
    <n v="0"/>
    <n v="0"/>
    <n v="0"/>
    <n v="0"/>
    <m/>
    <n v="0"/>
    <n v="0"/>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n v="15919087"/>
    <s v="TERZAGO"/>
    <s v="CLAUDIO"/>
    <s v="18/01/1963"/>
    <n v="59"/>
    <n v="10144"/>
    <s v="TORINO"/>
    <s v="VIA SAN GIOVANNI BOSCO,96"/>
    <x v="0"/>
    <s v="ITSMO002"/>
    <s v="AZAUT"/>
    <n v="2"/>
    <n v="48"/>
    <s v="Top"/>
    <s v="Auto"/>
    <s v="0"/>
    <s v="30/05/2022"/>
    <d v="2026-05-30T00:00:00"/>
    <n v="280"/>
    <n v="356"/>
    <n v="62.391752577319593"/>
    <n v="293.60824742268039"/>
    <n v="129.22"/>
    <n v="356"/>
    <n v="62.391752577319593"/>
    <m/>
    <n v="293.60824742268039"/>
    <n v="129.22"/>
  </r>
  <r>
    <n v="16104579"/>
    <s v=" "/>
    <s v="IN.TECH S.P.A."/>
    <s v="31/05/2013"/>
    <n v="9"/>
    <n v="138"/>
    <s v="ROMA"/>
    <s v="VIA MARCIANA MARINA,42"/>
    <x v="0"/>
    <s v="ITSMO003"/>
    <s v="AZAUG"/>
    <n v="2"/>
    <n v="36"/>
    <s v="Gold"/>
    <s v="Auto"/>
    <s v="0"/>
    <s v="14/05/2022"/>
    <d v="2025-05-14T00:00:00"/>
    <n v="512.79999999999995"/>
    <n v="927"/>
    <n v="162.46391752577321"/>
    <n v="764.53608247422676"/>
    <n v="336.5"/>
    <n v="927"/>
    <n v="162.46391752577321"/>
    <m/>
    <n v="764.53608247422676"/>
    <n v="336.5"/>
  </r>
  <r>
    <n v="16107448"/>
    <s v="LAFKHID"/>
    <s v="ASMA"/>
    <s v="14/11/1965"/>
    <n v="56"/>
    <n v="76012"/>
    <s v="CANOSA DI PUGLIA"/>
    <s v="VIA XXV APRILE,15"/>
    <x v="0"/>
    <s v="ITSMO001"/>
    <s v="AZAUC"/>
    <n v="1"/>
    <n v="24"/>
    <s v="Classic"/>
    <s v="Auto"/>
    <s v="0"/>
    <s v="16/05/2022"/>
    <d v="2024-05-16T00:00:00"/>
    <n v="220"/>
    <n v="338"/>
    <n v="59.237113402061858"/>
    <n v="278.76288659793812"/>
    <n v="122.69"/>
    <n v="338"/>
    <n v="59.237113402061858"/>
    <m/>
    <n v="278.76288659793812"/>
    <n v="122.69"/>
  </r>
  <r>
    <n v="16109094"/>
    <s v="GRANDONI"/>
    <s v="DANIELA"/>
    <s v="03/07/1975"/>
    <n v="46"/>
    <n v="80016"/>
    <s v="MARANO DI NAPOLI"/>
    <s v="VIA FRANCESCO BARACCA IS. E"/>
    <x v="0"/>
    <s v="ITSMO001"/>
    <s v="AZAUC"/>
    <n v="1"/>
    <n v="24"/>
    <s v="Classic"/>
    <s v="Auto"/>
    <s v="0"/>
    <s v="11/05/2022"/>
    <d v="2024-05-11T00:00:00"/>
    <n v="170"/>
    <n v="338"/>
    <n v="59.237113402061858"/>
    <n v="278.76288659793812"/>
    <n v="122.69"/>
    <n v="338"/>
    <n v="59.237113402061858"/>
    <m/>
    <n v="278.76288659793812"/>
    <n v="122.69"/>
  </r>
  <r>
    <n v="16109261"/>
    <s v="ADAMO"/>
    <s v="SILVIO"/>
    <s v="08/05/1996"/>
    <n v="26"/>
    <n v="80012"/>
    <s v="CALVIZZANO"/>
    <s v="VIA P.LA TORRE,2"/>
    <x v="0"/>
    <s v="ITSMO001"/>
    <s v="AZAUC"/>
    <n v="1"/>
    <n v="24"/>
    <s v="Classic"/>
    <s v="Auto"/>
    <s v="0"/>
    <s v="12/05/2022"/>
    <d v="2024-05-12T00:00:00"/>
    <n v="170"/>
    <n v="338"/>
    <n v="59.237113402061858"/>
    <n v="278.76288659793812"/>
    <n v="122.69"/>
    <n v="338"/>
    <n v="59.237113402061858"/>
    <m/>
    <n v="278.76288659793812"/>
    <n v="122.69"/>
  </r>
  <r>
    <n v="16110932"/>
    <s v="DE DOMINICIS"/>
    <s v="TOMMASO"/>
    <s v="27/02/1956"/>
    <n v="66"/>
    <n v="40122"/>
    <s v="BOLOGNA"/>
    <s v="VIA SAN FELICE,31"/>
    <x v="0"/>
    <s v="ITSMO001"/>
    <s v="AZAUC"/>
    <n v="4"/>
    <n v="36"/>
    <s v="Classic"/>
    <s v="Auto"/>
    <s v="0"/>
    <s v="12/05/2022"/>
    <d v="2025-05-12T00:00:00"/>
    <n v="205"/>
    <n v="267"/>
    <n v="46.793814432989691"/>
    <n v="220.20618556701032"/>
    <n v="96.92"/>
    <n v="267"/>
    <n v="46.793814432989691"/>
    <m/>
    <n v="220.20618556701032"/>
    <n v="96.92"/>
  </r>
  <r>
    <n v="16111783"/>
    <s v="MIGLIETTA"/>
    <s v="MATTEO"/>
    <s v="06/03/1994"/>
    <n v="28"/>
    <n v="73019"/>
    <s v="TREPUZZI"/>
    <s v="VIA ADA NEGRI,2"/>
    <x v="0"/>
    <s v="ITSMO001"/>
    <s v="AZAUC"/>
    <n v="2"/>
    <n v="12"/>
    <s v="Classic"/>
    <s v="Auto"/>
    <s v="0"/>
    <s v="26/05/2022"/>
    <d v="2023-05-26T00:00:00"/>
    <n v="330"/>
    <n v="89"/>
    <n v="15.597938144329898"/>
    <n v="73.402061855670098"/>
    <n v="32.299999999999997"/>
    <n v="89"/>
    <n v="15.597938144329898"/>
    <m/>
    <n v="73.402061855670098"/>
    <n v="32.299999999999997"/>
  </r>
  <r>
    <n v="16112312"/>
    <s v="MARIANO"/>
    <s v="CLAUDIO"/>
    <s v="02/08/1957"/>
    <n v="64"/>
    <n v="73010"/>
    <s v="SURBO"/>
    <s v="VIA BARI,36 INT 13"/>
    <x v="0"/>
    <s v="ITSMO001"/>
    <s v="AZAUC"/>
    <n v="2"/>
    <n v="36"/>
    <s v="Classic"/>
    <s v="Auto"/>
    <s v="0"/>
    <s v="16/05/2022"/>
    <d v="2025-05-16T00:00:00"/>
    <n v="93.7"/>
    <n v="267"/>
    <n v="46.793814432989691"/>
    <n v="220.20618556701032"/>
    <n v="96.92"/>
    <n v="267"/>
    <n v="46.793814432989691"/>
    <m/>
    <n v="220.20618556701032"/>
    <n v="96.92"/>
  </r>
  <r>
    <n v="16114519"/>
    <s v="COLANGELO"/>
    <s v="GABRIELLA"/>
    <s v="28/07/1967"/>
    <n v="54"/>
    <n v="71121"/>
    <s v="FOGGIA"/>
    <s v="VIA MARCHESE DE ROSA,94 C"/>
    <x v="0"/>
    <s v="ITSMO001"/>
    <s v="AZAUC"/>
    <n v="1"/>
    <n v="36"/>
    <s v="Classic"/>
    <s v="Auto"/>
    <s v="0"/>
    <s v="25/05/2022"/>
    <d v="2025-05-25T00:00:00"/>
    <n v="149.5"/>
    <n v="507"/>
    <n v="88.855670103092791"/>
    <n v="418.14432989690721"/>
    <n v="184.04"/>
    <n v="507"/>
    <n v="88.855670103092791"/>
    <m/>
    <n v="418.14432989690721"/>
    <n v="184.04"/>
  </r>
  <r>
    <n v="16118313"/>
    <s v="FACCHINO"/>
    <s v="MICHELE"/>
    <s v="15/04/1983"/>
    <n v="39"/>
    <n v="71048"/>
    <s v="STORNARELLA"/>
    <s v="VIA MERCADANTE,10"/>
    <x v="0"/>
    <s v="ITSMO001"/>
    <s v="AZAUC"/>
    <n v="1"/>
    <n v="36"/>
    <s v="Classic"/>
    <s v="Auto"/>
    <s v="0"/>
    <s v="31/05/2022"/>
    <d v="2025-05-31T00:00:00"/>
    <n v="305"/>
    <n v="507"/>
    <n v="88.855670103092791"/>
    <n v="418.14432989690721"/>
    <n v="184.04"/>
    <n v="507"/>
    <n v="88.855670103092791"/>
    <m/>
    <n v="418.14432989690721"/>
    <n v="184.04"/>
  </r>
  <r>
    <n v="16120317"/>
    <s v=" "/>
    <s v="PARTENOPE COSTRUZIONI S.R.L."/>
    <s v="09/06/2020"/>
    <n v="2"/>
    <n v="80038"/>
    <s v="POMIGLIANO D'ARCO"/>
    <s v="VIA PRINCIPE DI PIEMONTE,220"/>
    <x v="0"/>
    <s v="ITSMO001"/>
    <s v="AZAUC"/>
    <n v="1"/>
    <n v="24"/>
    <s v="Classic"/>
    <s v="Auto"/>
    <s v="0"/>
    <s v="23/05/2022"/>
    <d v="2024-05-23T00:00:00"/>
    <n v="360"/>
    <n v="338"/>
    <n v="59.237113402061858"/>
    <n v="278.76288659793812"/>
    <n v="122.69"/>
    <n v="338"/>
    <n v="59.237113402061858"/>
    <m/>
    <n v="278.76288659793812"/>
    <n v="122.69"/>
  </r>
  <r>
    <n v="16120746"/>
    <s v="MOSCHIANO"/>
    <s v="MICHELE"/>
    <s v="10/04/1964"/>
    <n v="58"/>
    <n v="83020"/>
    <s v="MOSCHIANO"/>
    <s v="VIA GUGLIELMO MARCONI,88"/>
    <x v="0"/>
    <s v="ITSMO001"/>
    <s v="AZAUC"/>
    <n v="2"/>
    <n v="24"/>
    <s v="Classic"/>
    <s v="Auto"/>
    <s v="0"/>
    <s v="23/05/2022"/>
    <d v="2024-05-23T00:00:00"/>
    <n v="360"/>
    <n v="178"/>
    <n v="31.195876288659797"/>
    <n v="146.8041237113402"/>
    <n v="64.61"/>
    <n v="178"/>
    <n v="31.195876288659797"/>
    <m/>
    <n v="146.8041237113402"/>
    <n v="64.61"/>
  </r>
  <r>
    <n v="16121128"/>
    <s v="SOLIMES"/>
    <s v="DIEGO"/>
    <s v="21/08/1978"/>
    <n v="43"/>
    <n v="66026"/>
    <s v="ORTONA"/>
    <s v="CDA SAVINI,22"/>
    <x v="0"/>
    <s v="ITSMO001"/>
    <s v="AZAUC"/>
    <n v="3"/>
    <n v="36"/>
    <s v="Classic"/>
    <s v="Auto"/>
    <s v="0"/>
    <s v="26/05/2022"/>
    <d v="2025-05-26T00:00:00"/>
    <n v="120"/>
    <n v="267"/>
    <n v="46.793814432989691"/>
    <n v="220.20618556701032"/>
    <n v="96.92"/>
    <n v="267"/>
    <n v="46.793814432989691"/>
    <m/>
    <n v="220.20618556701032"/>
    <n v="96.92"/>
  </r>
  <r>
    <n v="16122735"/>
    <s v="ROTONDO"/>
    <s v="SABINO"/>
    <s v="21/12/1958"/>
    <n v="63"/>
    <n v="76012"/>
    <s v="CANOSA DI PUGLIA"/>
    <s v="VIA BENEDETTO CROCE,17"/>
    <x v="0"/>
    <s v="ITSMO001"/>
    <s v="AZAUC"/>
    <n v="1"/>
    <n v="36"/>
    <s v="Classic"/>
    <s v="Auto"/>
    <s v="0"/>
    <s v="20/05/2022"/>
    <d v="2025-05-20T00:00:00"/>
    <n v="150"/>
    <n v="507"/>
    <n v="88.855670103092791"/>
    <n v="418.14432989690721"/>
    <n v="184.04"/>
    <n v="507"/>
    <n v="88.855670103092791"/>
    <m/>
    <n v="418.14432989690721"/>
    <n v="184.04"/>
  </r>
  <r>
    <n v="16122871"/>
    <s v="CASTIGLIONI"/>
    <s v="ANDREA"/>
    <s v="18/05/1981"/>
    <n v="41"/>
    <n v="20025"/>
    <s v="LEGNANO"/>
    <s v="VIA COL DI LANA,5"/>
    <x v="0"/>
    <s v="ITSMO001"/>
    <s v="AZAUC"/>
    <n v="2"/>
    <n v="24"/>
    <s v="Classic"/>
    <s v="Auto"/>
    <s v="0"/>
    <s v="24/05/2022"/>
    <d v="2024-05-24T00:00:00"/>
    <n v="247.29"/>
    <n v="178"/>
    <n v="31.195876288659797"/>
    <n v="146.8041237113402"/>
    <n v="64.61"/>
    <n v="178"/>
    <n v="31.195876288659797"/>
    <m/>
    <n v="146.8041237113402"/>
    <n v="64.61"/>
  </r>
  <r>
    <n v="16124342"/>
    <s v="SCHITO"/>
    <s v="SIMONE"/>
    <s v="15/02/1997"/>
    <n v="25"/>
    <n v="73028"/>
    <s v="OTRANTO"/>
    <s v="VIA G.FALCONE,114"/>
    <x v="0"/>
    <s v="ITSMO001"/>
    <s v="AZAUC"/>
    <n v="2"/>
    <n v="24"/>
    <s v="Classic"/>
    <s v="Auto"/>
    <s v="0"/>
    <s v="24/05/2022"/>
    <d v="2024-05-24T00:00:00"/>
    <n v="277"/>
    <n v="178"/>
    <n v="31.195876288659797"/>
    <n v="146.8041237113402"/>
    <n v="64.61"/>
    <n v="178"/>
    <n v="31.195876288659797"/>
    <m/>
    <n v="146.8041237113402"/>
    <n v="64.61"/>
  </r>
  <r>
    <n v="16124890"/>
    <s v="DANESE"/>
    <s v="ANTONIO"/>
    <s v="28/02/1965"/>
    <n v="57"/>
    <n v="71122"/>
    <s v="FOGGIA"/>
    <s v="VLE GIOVANNI GENTILE,326"/>
    <x v="0"/>
    <s v="ITSMO001"/>
    <s v="AZAUC"/>
    <n v="1"/>
    <n v="60"/>
    <s v="Classic"/>
    <s v="Auto"/>
    <s v="0"/>
    <s v="31/05/2022"/>
    <d v="2027-05-31T00:00:00"/>
    <n v="298"/>
    <n v="845"/>
    <n v="148.09278350515464"/>
    <n v="696.90721649484533"/>
    <n v="306.73"/>
    <n v="845"/>
    <n v="148.09278350515464"/>
    <m/>
    <n v="696.90721649484533"/>
    <n v="306.73"/>
  </r>
  <r>
    <n v="16125350"/>
    <s v="CEREGHINI"/>
    <s v="PAOLA"/>
    <s v="09/07/1964"/>
    <n v="57"/>
    <n v="23814"/>
    <s v="CREMENO"/>
    <s v="CSLE GARABUSO,14"/>
    <x v="0"/>
    <s v="ITSMO001"/>
    <s v="AZAUC"/>
    <n v="4"/>
    <n v="60"/>
    <s v="Classic"/>
    <s v="Auto"/>
    <s v="0"/>
    <s v="24/05/2022"/>
    <d v="2027-05-24T00:00:00"/>
    <n v="155"/>
    <n v="445"/>
    <n v="77.989690721649481"/>
    <n v="367.01030927835052"/>
    <n v="161.53"/>
    <n v="445"/>
    <n v="77.989690721649481"/>
    <m/>
    <n v="367.01030927835052"/>
    <n v="161.53"/>
  </r>
  <r>
    <n v="16126131"/>
    <s v="RUBES"/>
    <s v="CRISTIANO"/>
    <s v="04/02/1967"/>
    <n v="55"/>
    <n v="46017"/>
    <s v="RIVAROLO MANTOVANO"/>
    <s v="VIA MARTIN LUTHER KING,16"/>
    <x v="0"/>
    <s v="ITSMO001"/>
    <s v="AZAUC"/>
    <n v="4"/>
    <n v="60"/>
    <s v="Classic"/>
    <s v="Auto"/>
    <s v="0"/>
    <s v="25/05/2022"/>
    <d v="2027-05-25T00:00:00"/>
    <n v="132"/>
    <n v="445"/>
    <n v="77.989690721649481"/>
    <n v="367.01030927835052"/>
    <n v="161.53"/>
    <n v="445"/>
    <n v="77.989690721649481"/>
    <m/>
    <n v="367.01030927835052"/>
    <n v="161.53"/>
  </r>
  <r>
    <n v="16126569"/>
    <s v="PERA"/>
    <s v="GIAN PAOLO"/>
    <s v="16/05/1972"/>
    <n v="50"/>
    <n v="28050"/>
    <s v="POMBIA"/>
    <s v="VIA DON GIOVANNI MINZONI,95"/>
    <x v="0"/>
    <s v="ITSMO001"/>
    <s v="AZAUC"/>
    <n v="3"/>
    <n v="36"/>
    <s v="Classic"/>
    <s v="Auto"/>
    <s v="0"/>
    <s v="30/05/2022"/>
    <d v="2025-05-30T00:00:00"/>
    <n v="320.97000000000003"/>
    <n v="267"/>
    <n v="46.793814432989691"/>
    <n v="220.20618556701032"/>
    <n v="96.92"/>
    <n v="267"/>
    <n v="46.793814432989691"/>
    <m/>
    <n v="220.20618556701032"/>
    <n v="96.92"/>
  </r>
  <r>
    <n v="16128921"/>
    <s v="AMATO"/>
    <s v="GIUSEPPE"/>
    <s v="19/09/1946"/>
    <n v="75"/>
    <n v="80131"/>
    <s v="NAPOLI"/>
    <s v="VIA DELL'EREMO,8"/>
    <x v="0"/>
    <s v="ITSMO001"/>
    <s v="AZAUC"/>
    <n v="1"/>
    <n v="36"/>
    <s v="Classic"/>
    <s v="Auto"/>
    <s v="0"/>
    <s v="24/05/2022"/>
    <d v="2025-05-24T00:00:00"/>
    <n v="138.5"/>
    <n v="507"/>
    <n v="88.855670103092791"/>
    <n v="418.14432989690721"/>
    <n v="184.04"/>
    <n v="507"/>
    <n v="88.855670103092791"/>
    <m/>
    <n v="418.14432989690721"/>
    <n v="184.04"/>
  </r>
  <r>
    <n v="16129384"/>
    <s v="ROMANO"/>
    <s v="MAURIZIO"/>
    <s v="04/12/1989"/>
    <n v="32"/>
    <n v="75028"/>
    <s v="TURSI"/>
    <s v="VIA NORVEGIA,29"/>
    <x v="0"/>
    <s v="ITSMO001"/>
    <s v="AZAUC"/>
    <n v="2"/>
    <n v="36"/>
    <s v="Classic"/>
    <s v="Auto"/>
    <s v="0"/>
    <s v="27/05/2022"/>
    <d v="2025-05-27T00:00:00"/>
    <n v="210"/>
    <n v="267"/>
    <n v="46.793814432989691"/>
    <n v="220.20618556701032"/>
    <n v="96.92"/>
    <n v="267"/>
    <n v="46.793814432989691"/>
    <m/>
    <n v="220.20618556701032"/>
    <n v="96.92"/>
  </r>
  <r>
    <n v="16129840"/>
    <s v="VETTORI"/>
    <s v="MARIANO CLAUDIO"/>
    <s v="20/07/1948"/>
    <n v="73"/>
    <n v="39012"/>
    <s v="MERANO"/>
    <s v="VIA C.BENSO DI CAVOUR,95"/>
    <x v="0"/>
    <s v="ITSMO001"/>
    <s v="AZAUC"/>
    <n v="4"/>
    <n v="48"/>
    <s v="Classic"/>
    <s v="Auto"/>
    <s v="0"/>
    <s v="31/05/2022"/>
    <d v="2026-05-31T00:00:00"/>
    <n v="349.68"/>
    <n v="356"/>
    <n v="62.391752577319593"/>
    <n v="293.60824742268039"/>
    <n v="129.22"/>
    <n v="356"/>
    <n v="62.391752577319593"/>
    <m/>
    <n v="293.60824742268039"/>
    <n v="129.22"/>
  </r>
  <r>
    <n v="16130014"/>
    <s v="PAIANO"/>
    <s v="MARIA ROSARIA"/>
    <s v="18/03/1970"/>
    <n v="52"/>
    <n v="26859"/>
    <s v="VALERA FRATTA"/>
    <s v="VIA SAN ZENONE,14"/>
    <x v="0"/>
    <s v="ITSMO001"/>
    <s v="AZAUC"/>
    <n v="3"/>
    <n v="24"/>
    <s v="Classic"/>
    <s v="Auto"/>
    <s v="0"/>
    <s v="26/05/2022"/>
    <d v="2024-05-26T00:00:00"/>
    <n v="150"/>
    <n v="178"/>
    <n v="31.195876288659797"/>
    <n v="146.8041237113402"/>
    <n v="64.61"/>
    <n v="178"/>
    <n v="31.195876288659797"/>
    <m/>
    <n v="146.8041237113402"/>
    <n v="64.61"/>
  </r>
  <r>
    <n v="16130361"/>
    <s v="LECCE"/>
    <s v="SALVATORE ROBERTO"/>
    <s v="15/12/1953"/>
    <n v="68"/>
    <n v="70124"/>
    <s v="BARI"/>
    <s v="VIA PAPA GIOVANNI PAOLO I"/>
    <x v="0"/>
    <s v="ITSMO001"/>
    <s v="AZAUC"/>
    <n v="1"/>
    <n v="24"/>
    <s v="Classic"/>
    <s v="Auto"/>
    <s v="0"/>
    <s v="25/05/2022"/>
    <d v="2024-05-25T00:00:00"/>
    <n v="211"/>
    <n v="338"/>
    <n v="59.237113402061858"/>
    <n v="278.76288659793812"/>
    <n v="122.69"/>
    <n v="338"/>
    <n v="59.237113402061858"/>
    <m/>
    <n v="278.76288659793812"/>
    <n v="122.69"/>
  </r>
  <r>
    <n v="16130777"/>
    <s v="DELFINI"/>
    <s v="LUCIANA"/>
    <s v="31/05/1959"/>
    <n v="63"/>
    <n v="165"/>
    <s v="ROMA"/>
    <s v="VIA LEONE DEHON,64"/>
    <x v="0"/>
    <s v="ITSMO001"/>
    <s v="AZAUC"/>
    <n v="2"/>
    <n v="36"/>
    <s v="Classic"/>
    <s v="Auto"/>
    <s v="0"/>
    <s v="31/05/2022"/>
    <d v="2025-05-31T00:00:00"/>
    <n v="164"/>
    <n v="267"/>
    <n v="46.793814432989691"/>
    <n v="220.20618556701032"/>
    <n v="96.92"/>
    <n v="267"/>
    <n v="46.793814432989691"/>
    <m/>
    <n v="220.20618556701032"/>
    <n v="96.92"/>
  </r>
  <r>
    <n v="16135379"/>
    <s v="FIORINO"/>
    <s v="GASPARE"/>
    <s v="26/02/1953"/>
    <n v="69"/>
    <n v="36100"/>
    <s v="VICENZA"/>
    <s v="VLE RIVIERA BERICA,531"/>
    <x v="0"/>
    <s v="ITSMO001"/>
    <s v="AZAUC"/>
    <n v="4"/>
    <n v="36"/>
    <s v="Classic"/>
    <s v="Auto"/>
    <s v="0"/>
    <s v="27/05/2022"/>
    <d v="2025-05-27T00:00:00"/>
    <n v="184.5"/>
    <n v="267"/>
    <n v="46.793814432989691"/>
    <n v="220.20618556701032"/>
    <n v="96.92"/>
    <n v="267"/>
    <n v="46.793814432989691"/>
    <m/>
    <n v="220.20618556701032"/>
    <n v="96.92"/>
  </r>
  <r>
    <n v="16139300"/>
    <s v="STRACCIALANO"/>
    <s v="ANNALISA"/>
    <s v="24/09/1975"/>
    <n v="46"/>
    <n v="86100"/>
    <s v="CAMPOBASSO"/>
    <s v="VIA SERAFINI,17"/>
    <x v="0"/>
    <s v="ITSMO001"/>
    <s v="AZAUC"/>
    <n v="4"/>
    <n v="48"/>
    <s v="Classic"/>
    <s v="Auto"/>
    <s v="0"/>
    <s v="31/05/2022"/>
    <d v="2026-05-31T00:00:00"/>
    <n v="249"/>
    <n v="356"/>
    <n v="62.391752577319593"/>
    <n v="293.60824742268039"/>
    <n v="129.22"/>
    <n v="356"/>
    <n v="62.391752577319593"/>
    <m/>
    <n v="293.60824742268039"/>
    <n v="129.22"/>
  </r>
  <r>
    <n v="16139743"/>
    <s v="SERAFINO"/>
    <s v="IVAN DANIELE"/>
    <s v="26/10/1973"/>
    <n v="48"/>
    <n v="20142"/>
    <s v="MILANO"/>
    <s v="VIA GIUSEPPE TOMASELLI,1/E"/>
    <x v="0"/>
    <s v="ITSMO001"/>
    <s v="AZAUC"/>
    <n v="2"/>
    <n v="12"/>
    <s v="Classic"/>
    <s v="Auto"/>
    <s v="0"/>
    <s v="31/05/2022"/>
    <d v="2023-05-31T00:00:00"/>
    <n v="345"/>
    <n v="89"/>
    <n v="15.597938144329898"/>
    <n v="73.402061855670098"/>
    <n v="32.299999999999997"/>
    <n v="89"/>
    <n v="15.597938144329898"/>
    <m/>
    <n v="73.402061855670098"/>
    <n v="32.299999999999997"/>
  </r>
  <r>
    <n v="16141306"/>
    <s v="MIGLIO"/>
    <s v="GIOVANNA"/>
    <s v="25/11/1967"/>
    <n v="54"/>
    <n v="28043"/>
    <s v="BELLINZAGO NOVARESE"/>
    <s v="VIA CAMILLO CAVOUR,15"/>
    <x v="0"/>
    <s v="ITSMO001"/>
    <s v="AZAUC"/>
    <n v="3"/>
    <n v="36"/>
    <s v="Classic"/>
    <s v="Auto"/>
    <s v="0"/>
    <s v="31/05/2022"/>
    <d v="2025-05-31T00:00:00"/>
    <n v="215"/>
    <n v="267"/>
    <n v="46.793814432989691"/>
    <n v="220.20618556701032"/>
    <n v="96.92"/>
    <n v="267"/>
    <n v="46.793814432989691"/>
    <m/>
    <n v="220.20618556701032"/>
    <n v="96.92"/>
  </r>
  <r>
    <n v="16141908"/>
    <s v=" "/>
    <s v="CONFEZIONI DVN S.R.L."/>
    <s v="28/02/1992"/>
    <n v="30"/>
    <n v="76123"/>
    <s v="ANDRIA"/>
    <s v="VIA VINCENZO GAMMARIELLO,24"/>
    <x v="0"/>
    <s v="ITSMO001"/>
    <s v="AZAUC"/>
    <n v="1"/>
    <n v="24"/>
    <s v="Classic"/>
    <s v="Auto"/>
    <s v="0"/>
    <s v="31/05/2022"/>
    <d v="2024-05-31T00:00:00"/>
    <n v="206"/>
    <n v="338"/>
    <n v="59.237113402061858"/>
    <n v="278.76288659793812"/>
    <n v="122.69"/>
    <n v="338"/>
    <n v="59.237113402061858"/>
    <m/>
    <n v="278.76288659793812"/>
    <n v="122.69"/>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r>
    <m/>
    <m/>
    <m/>
    <m/>
    <m/>
    <m/>
    <m/>
    <m/>
    <x v="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B3CC5-4B33-4227-830E-57577786E8AC}" name="Tabella pivot1" cacheId="1" applyNumberFormats="0" applyBorderFormats="0" applyFontFormats="0" applyPatternFormats="0" applyAlignmentFormats="0" applyWidthHeightFormats="1" dataCaption="Valori" updatedVersion="7" minRefreshableVersion="3" useAutoFormatting="1" itemPrintTitles="1" createdVersion="6" indent="0" outline="1" outlineData="1" multipleFieldFilters="0">
  <location ref="A3:C6" firstHeaderRow="0" firstDataRow="1" firstDataCol="1"/>
  <pivotFields count="28">
    <pivotField dataField="1" showAll="0"/>
    <pivotField showAll="0"/>
    <pivotField showAll="0"/>
    <pivotField showAll="0"/>
    <pivotField showAll="0"/>
    <pivotField showAll="0"/>
    <pivotField showAll="0"/>
    <pivotField showAll="0"/>
    <pivotField axis="axisRow" showAll="0">
      <items count="6">
        <item m="1" x="3"/>
        <item m="1" x="2"/>
        <item x="1"/>
        <item m="1" x="4"/>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2" subtotalTop="0" showAll="0"/>
    <pivotField numFmtId="167" showAll="0"/>
  </pivotFields>
  <rowFields count="1">
    <field x="8"/>
  </rowFields>
  <rowItems count="3">
    <i>
      <x v="2"/>
    </i>
    <i>
      <x v="4"/>
    </i>
    <i t="grand">
      <x/>
    </i>
  </rowItems>
  <colFields count="1">
    <field x="-2"/>
  </colFields>
  <colItems count="2">
    <i>
      <x/>
    </i>
    <i i="1">
      <x v="1"/>
    </i>
  </colItems>
  <dataFields count="2">
    <dataField name="Conteggio di Numero polizza" fld="0" subtotal="count" baseField="0" baseItem="0"/>
    <dataField name="Somma di Premio lordo"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452EC-C795-49E2-A523-A2C8669A1428}" name="Tabella pivot2" cacheId="0" applyNumberFormats="0" applyBorderFormats="0" applyFontFormats="0" applyPatternFormats="0" applyAlignmentFormats="0" applyWidthHeightFormats="1" dataCaption="Valori" updatedVersion="7" minRefreshableVersion="3" useAutoFormatting="1" itemPrintTitles="1" createdVersion="7" indent="0" outline="1" outlineData="1" multipleFieldFilters="0">
  <location ref="F3:H6" firstHeaderRow="0" firstDataRow="1" firstDataCol="1"/>
  <pivotFields count="28">
    <pivotField dataField="1" showAll="0"/>
    <pivotField showAll="0"/>
    <pivotField showAll="0"/>
    <pivotField showAll="0"/>
    <pivotField showAll="0"/>
    <pivotField showAll="0"/>
    <pivotField showAll="0"/>
    <pivotField showAll="0"/>
    <pivotField axis="axisRow" showAll="0">
      <items count="5">
        <item m="1" x="3"/>
        <item m="1"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8"/>
  </rowFields>
  <rowItems count="3">
    <i>
      <x v="2"/>
    </i>
    <i>
      <x v="3"/>
    </i>
    <i t="grand">
      <x/>
    </i>
  </rowItems>
  <colFields count="1">
    <field x="-2"/>
  </colFields>
  <colItems count="2">
    <i>
      <x/>
    </i>
    <i i="1">
      <x v="1"/>
    </i>
  </colItems>
  <dataFields count="2">
    <dataField name="Conteggio di Numero polizza" fld="0" subtotal="count" baseField="8" baseItem="0"/>
    <dataField name="Somma di Premio lordo"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3BD3A-B359-4ACA-80E5-B9D022604BCD}">
  <dimension ref="B1:G628"/>
  <sheetViews>
    <sheetView topLeftCell="A449" workbookViewId="0">
      <selection activeCell="G451" sqref="G451"/>
    </sheetView>
  </sheetViews>
  <sheetFormatPr defaultRowHeight="13.2" x14ac:dyDescent="0.25"/>
  <cols>
    <col min="2" max="2" width="30" customWidth="1"/>
    <col min="3" max="3" width="55.6640625" bestFit="1" customWidth="1"/>
    <col min="6" max="6" width="20.88671875" style="62" bestFit="1" customWidth="1"/>
    <col min="7" max="7" width="27" style="62" bestFit="1" customWidth="1"/>
  </cols>
  <sheetData>
    <row r="1" spans="2:7" ht="13.8" thickTop="1" x14ac:dyDescent="0.25">
      <c r="B1" s="384" t="s">
        <v>124</v>
      </c>
      <c r="C1" s="385"/>
    </row>
    <row r="2" spans="2:7" s="1" customFormat="1" x14ac:dyDescent="0.25">
      <c r="B2" s="102"/>
      <c r="C2" s="103"/>
      <c r="F2" s="62"/>
      <c r="G2" s="62"/>
    </row>
    <row r="3" spans="2:7" ht="13.8" thickBot="1" x14ac:dyDescent="0.3">
      <c r="B3" s="98" t="s">
        <v>125</v>
      </c>
      <c r="C3" s="103" t="s">
        <v>285</v>
      </c>
    </row>
    <row r="4" spans="2:7" ht="13.8" thickTop="1" x14ac:dyDescent="0.25">
      <c r="B4" s="308"/>
      <c r="C4" s="309"/>
    </row>
    <row r="5" spans="2:7" x14ac:dyDescent="0.25">
      <c r="B5" s="310"/>
      <c r="C5" s="311"/>
    </row>
    <row r="6" spans="2:7" ht="13.8" thickBot="1" x14ac:dyDescent="0.3"/>
    <row r="7" spans="2:7" ht="13.8" thickTop="1" x14ac:dyDescent="0.25">
      <c r="B7" s="384" t="s">
        <v>134</v>
      </c>
      <c r="C7" s="385"/>
    </row>
    <row r="8" spans="2:7" x14ac:dyDescent="0.25">
      <c r="B8" s="98" t="s">
        <v>126</v>
      </c>
      <c r="C8" s="99" t="s">
        <v>127</v>
      </c>
    </row>
    <row r="9" spans="2:7" x14ac:dyDescent="0.25">
      <c r="B9" s="98" t="s">
        <v>128</v>
      </c>
      <c r="C9" s="99" t="s">
        <v>129</v>
      </c>
    </row>
    <row r="10" spans="2:7" x14ac:dyDescent="0.25">
      <c r="B10" s="98" t="s">
        <v>130</v>
      </c>
      <c r="C10" s="99" t="s">
        <v>131</v>
      </c>
    </row>
    <row r="11" spans="2:7" s="1" customFormat="1" x14ac:dyDescent="0.25">
      <c r="B11" s="98" t="s">
        <v>132</v>
      </c>
      <c r="C11" s="99" t="s">
        <v>133</v>
      </c>
      <c r="F11" s="62"/>
      <c r="G11" s="62"/>
    </row>
    <row r="12" spans="2:7" ht="13.8" thickBot="1" x14ac:dyDescent="0.3">
      <c r="B12" s="100" t="s">
        <v>270</v>
      </c>
      <c r="C12" s="101" t="s">
        <v>269</v>
      </c>
    </row>
    <row r="13" spans="2:7" ht="13.8" thickTop="1" x14ac:dyDescent="0.25"/>
    <row r="16" spans="2:7" x14ac:dyDescent="0.25">
      <c r="B16" s="107"/>
    </row>
    <row r="17" spans="2:7" ht="14.4" x14ac:dyDescent="0.3">
      <c r="B17" s="321" t="s">
        <v>155</v>
      </c>
      <c r="C17" s="324" t="s">
        <v>271</v>
      </c>
    </row>
    <row r="18" spans="2:7" ht="14.4" x14ac:dyDescent="0.3">
      <c r="B18" s="321" t="s">
        <v>156</v>
      </c>
      <c r="C18" s="324" t="s">
        <v>272</v>
      </c>
    </row>
    <row r="19" spans="2:7" ht="14.4" x14ac:dyDescent="0.3">
      <c r="B19" s="321" t="s">
        <v>157</v>
      </c>
      <c r="C19" s="324" t="s">
        <v>1468</v>
      </c>
    </row>
    <row r="20" spans="2:7" ht="14.4" x14ac:dyDescent="0.3">
      <c r="B20" s="321" t="s">
        <v>158</v>
      </c>
      <c r="C20" s="324" t="s">
        <v>138</v>
      </c>
    </row>
    <row r="21" spans="2:7" ht="14.4" x14ac:dyDescent="0.3">
      <c r="B21" s="321" t="s">
        <v>159</v>
      </c>
      <c r="C21" s="324" t="s">
        <v>142</v>
      </c>
    </row>
    <row r="22" spans="2:7" ht="14.4" x14ac:dyDescent="0.3">
      <c r="B22" s="321" t="s">
        <v>160</v>
      </c>
      <c r="C22" s="324" t="s">
        <v>141</v>
      </c>
    </row>
    <row r="23" spans="2:7" ht="14.4" x14ac:dyDescent="0.3">
      <c r="B23" s="321" t="s">
        <v>161</v>
      </c>
      <c r="C23" s="324" t="s">
        <v>117</v>
      </c>
    </row>
    <row r="24" spans="2:7" ht="14.4" x14ac:dyDescent="0.3">
      <c r="B24" s="321" t="s">
        <v>162</v>
      </c>
      <c r="C24" s="324" t="s">
        <v>286</v>
      </c>
    </row>
    <row r="25" spans="2:7" ht="14.4" x14ac:dyDescent="0.3">
      <c r="B25" s="321" t="s">
        <v>163</v>
      </c>
      <c r="C25" s="324" t="s">
        <v>287</v>
      </c>
    </row>
    <row r="26" spans="2:7" ht="14.4" x14ac:dyDescent="0.3">
      <c r="B26" s="321" t="s">
        <v>164</v>
      </c>
      <c r="C26" s="324" t="s">
        <v>289</v>
      </c>
    </row>
    <row r="27" spans="2:7" s="1" customFormat="1" ht="14.4" x14ac:dyDescent="0.3">
      <c r="B27" s="321" t="s">
        <v>165</v>
      </c>
      <c r="C27" s="324" t="s">
        <v>290</v>
      </c>
      <c r="F27" s="62"/>
      <c r="G27" s="62"/>
    </row>
    <row r="28" spans="2:7" ht="14.4" x14ac:dyDescent="0.3">
      <c r="B28" s="321" t="s">
        <v>166</v>
      </c>
      <c r="C28" s="324" t="s">
        <v>288</v>
      </c>
    </row>
    <row r="29" spans="2:7" ht="14.4" x14ac:dyDescent="0.3">
      <c r="B29" s="321" t="s">
        <v>167</v>
      </c>
      <c r="C29" s="324" t="s">
        <v>292</v>
      </c>
    </row>
    <row r="30" spans="2:7" ht="14.4" x14ac:dyDescent="0.3">
      <c r="B30" s="321" t="s">
        <v>168</v>
      </c>
      <c r="C30" s="324" t="s">
        <v>291</v>
      </c>
    </row>
    <row r="31" spans="2:7" ht="14.4" x14ac:dyDescent="0.3">
      <c r="B31" s="321" t="s">
        <v>169</v>
      </c>
      <c r="C31" s="324" t="s">
        <v>291</v>
      </c>
    </row>
    <row r="32" spans="2:7" ht="14.4" x14ac:dyDescent="0.3">
      <c r="B32" s="321" t="s">
        <v>170</v>
      </c>
      <c r="C32" s="324" t="s">
        <v>293</v>
      </c>
    </row>
    <row r="33" spans="2:7" ht="15" thickBot="1" x14ac:dyDescent="0.35">
      <c r="B33" s="321" t="s">
        <v>171</v>
      </c>
      <c r="C33" s="324" t="s">
        <v>294</v>
      </c>
    </row>
    <row r="34" spans="2:7" ht="15" thickTop="1" x14ac:dyDescent="0.3">
      <c r="B34" s="323" t="s">
        <v>172</v>
      </c>
      <c r="C34" s="325" t="s">
        <v>1451</v>
      </c>
      <c r="F34" s="312" t="s">
        <v>295</v>
      </c>
      <c r="G34" s="313" t="s">
        <v>296</v>
      </c>
    </row>
    <row r="35" spans="2:7" ht="14.4" x14ac:dyDescent="0.3">
      <c r="B35" s="323" t="s">
        <v>173</v>
      </c>
      <c r="C35" s="325" t="s">
        <v>1450</v>
      </c>
      <c r="F35" s="314" t="s">
        <v>297</v>
      </c>
      <c r="G35" s="315">
        <v>16</v>
      </c>
    </row>
    <row r="36" spans="2:7" ht="14.4" x14ac:dyDescent="0.3">
      <c r="B36" s="321" t="s">
        <v>174</v>
      </c>
      <c r="C36" s="324" t="s">
        <v>1452</v>
      </c>
      <c r="F36" s="314" t="s">
        <v>298</v>
      </c>
      <c r="G36" s="315" t="s">
        <v>299</v>
      </c>
    </row>
    <row r="37" spans="2:7" ht="14.4" x14ac:dyDescent="0.3">
      <c r="B37" s="321" t="s">
        <v>175</v>
      </c>
      <c r="C37" s="324" t="s">
        <v>1453</v>
      </c>
      <c r="F37" s="314" t="s">
        <v>300</v>
      </c>
      <c r="G37" s="315" t="s">
        <v>301</v>
      </c>
    </row>
    <row r="38" spans="2:7" ht="14.4" x14ac:dyDescent="0.3">
      <c r="B38" s="321" t="s">
        <v>176</v>
      </c>
      <c r="C38" s="324" t="s">
        <v>1454</v>
      </c>
      <c r="F38" s="314" t="s">
        <v>302</v>
      </c>
      <c r="G38" s="315" t="s">
        <v>303</v>
      </c>
    </row>
    <row r="39" spans="2:7" ht="14.4" x14ac:dyDescent="0.3">
      <c r="B39" s="321" t="s">
        <v>177</v>
      </c>
      <c r="C39" s="324" t="s">
        <v>1454</v>
      </c>
      <c r="F39" s="314" t="s">
        <v>221</v>
      </c>
      <c r="G39" s="315" t="s">
        <v>304</v>
      </c>
    </row>
    <row r="40" spans="2:7" ht="14.4" x14ac:dyDescent="0.3">
      <c r="B40" s="321" t="s">
        <v>178</v>
      </c>
      <c r="C40" s="324" t="s">
        <v>1454</v>
      </c>
      <c r="F40" s="314" t="s">
        <v>305</v>
      </c>
      <c r="G40" s="315" t="s">
        <v>306</v>
      </c>
    </row>
    <row r="41" spans="2:7" ht="14.4" x14ac:dyDescent="0.3">
      <c r="B41" s="321" t="s">
        <v>179</v>
      </c>
      <c r="C41" s="324" t="s">
        <v>1454</v>
      </c>
      <c r="F41" s="314" t="s">
        <v>307</v>
      </c>
      <c r="G41" s="315" t="s">
        <v>308</v>
      </c>
    </row>
    <row r="42" spans="2:7" ht="14.4" x14ac:dyDescent="0.3">
      <c r="B42" s="321" t="s">
        <v>180</v>
      </c>
      <c r="C42" s="324" t="s">
        <v>1454</v>
      </c>
      <c r="F42" s="314" t="s">
        <v>309</v>
      </c>
      <c r="G42" s="315" t="s">
        <v>310</v>
      </c>
    </row>
    <row r="43" spans="2:7" ht="14.4" x14ac:dyDescent="0.3">
      <c r="B43" s="321" t="s">
        <v>181</v>
      </c>
      <c r="C43" s="324" t="s">
        <v>1454</v>
      </c>
      <c r="F43" s="314" t="s">
        <v>311</v>
      </c>
      <c r="G43" s="315" t="s">
        <v>312</v>
      </c>
    </row>
    <row r="44" spans="2:7" ht="14.4" x14ac:dyDescent="0.3">
      <c r="B44" s="321" t="s">
        <v>182</v>
      </c>
      <c r="C44" s="324" t="s">
        <v>1454</v>
      </c>
      <c r="F44" s="314" t="s">
        <v>313</v>
      </c>
      <c r="G44" s="315" t="s">
        <v>314</v>
      </c>
    </row>
    <row r="45" spans="2:7" ht="14.4" x14ac:dyDescent="0.3">
      <c r="B45" s="321" t="s">
        <v>183</v>
      </c>
      <c r="C45" s="324" t="s">
        <v>1454</v>
      </c>
      <c r="F45" s="314" t="s">
        <v>315</v>
      </c>
      <c r="G45" s="315" t="s">
        <v>316</v>
      </c>
    </row>
    <row r="46" spans="2:7" ht="14.4" x14ac:dyDescent="0.3">
      <c r="B46" s="321" t="s">
        <v>184</v>
      </c>
      <c r="C46" s="324" t="s">
        <v>1454</v>
      </c>
      <c r="F46" s="314" t="s">
        <v>317</v>
      </c>
      <c r="G46" s="315" t="s">
        <v>318</v>
      </c>
    </row>
    <row r="47" spans="2:7" ht="14.4" x14ac:dyDescent="0.3">
      <c r="B47" s="321" t="s">
        <v>185</v>
      </c>
      <c r="C47" s="324" t="s">
        <v>1454</v>
      </c>
      <c r="F47" s="314" t="s">
        <v>319</v>
      </c>
      <c r="G47" s="315" t="s">
        <v>320</v>
      </c>
    </row>
    <row r="48" spans="2:7" ht="14.4" x14ac:dyDescent="0.3">
      <c r="B48" s="322" t="s">
        <v>186</v>
      </c>
      <c r="C48" s="326" t="s">
        <v>121</v>
      </c>
      <c r="F48" s="314" t="s">
        <v>321</v>
      </c>
      <c r="G48" s="315" t="s">
        <v>322</v>
      </c>
    </row>
    <row r="49" spans="2:7" ht="14.4" x14ac:dyDescent="0.3">
      <c r="B49" s="322" t="s">
        <v>187</v>
      </c>
      <c r="C49" s="326" t="s">
        <v>1455</v>
      </c>
      <c r="F49" s="314" t="s">
        <v>323</v>
      </c>
      <c r="G49" s="315" t="s">
        <v>324</v>
      </c>
    </row>
    <row r="50" spans="2:7" ht="14.4" x14ac:dyDescent="0.3">
      <c r="B50" s="321" t="s">
        <v>188</v>
      </c>
      <c r="C50" s="324" t="s">
        <v>1454</v>
      </c>
      <c r="F50" s="314" t="s">
        <v>216</v>
      </c>
      <c r="G50" s="315" t="s">
        <v>325</v>
      </c>
    </row>
    <row r="51" spans="2:7" ht="14.4" x14ac:dyDescent="0.3">
      <c r="B51" s="321" t="s">
        <v>189</v>
      </c>
      <c r="C51" s="324" t="s">
        <v>1456</v>
      </c>
      <c r="F51" s="314" t="s">
        <v>326</v>
      </c>
      <c r="G51" s="315" t="s">
        <v>327</v>
      </c>
    </row>
    <row r="52" spans="2:7" ht="14.4" x14ac:dyDescent="0.3">
      <c r="B52" s="321" t="s">
        <v>190</v>
      </c>
      <c r="C52" s="324" t="s">
        <v>1457</v>
      </c>
      <c r="F52" s="314" t="s">
        <v>328</v>
      </c>
      <c r="G52" s="315" t="s">
        <v>329</v>
      </c>
    </row>
    <row r="53" spans="2:7" ht="14.4" x14ac:dyDescent="0.3">
      <c r="B53" s="321" t="s">
        <v>191</v>
      </c>
      <c r="C53" s="324" t="s">
        <v>1458</v>
      </c>
      <c r="F53" s="314" t="s">
        <v>330</v>
      </c>
      <c r="G53" s="315" t="s">
        <v>331</v>
      </c>
    </row>
    <row r="54" spans="2:7" ht="14.4" x14ac:dyDescent="0.3">
      <c r="B54" s="318" t="s">
        <v>192</v>
      </c>
      <c r="C54" s="327" t="s">
        <v>1463</v>
      </c>
      <c r="F54" s="314" t="s">
        <v>332</v>
      </c>
      <c r="G54" s="315" t="s">
        <v>333</v>
      </c>
    </row>
    <row r="55" spans="2:7" x14ac:dyDescent="0.25">
      <c r="B55" s="319"/>
      <c r="C55" s="328" t="s">
        <v>1459</v>
      </c>
      <c r="F55" s="314">
        <v>1</v>
      </c>
      <c r="G55" s="315" t="s">
        <v>334</v>
      </c>
    </row>
    <row r="56" spans="2:7" x14ac:dyDescent="0.25">
      <c r="B56" s="319"/>
      <c r="C56" s="328" t="s">
        <v>1460</v>
      </c>
      <c r="F56" s="314">
        <v>2</v>
      </c>
      <c r="G56" s="315" t="s">
        <v>335</v>
      </c>
    </row>
    <row r="57" spans="2:7" x14ac:dyDescent="0.25">
      <c r="B57" s="319"/>
      <c r="C57" s="331" t="s">
        <v>1461</v>
      </c>
      <c r="F57" s="314" t="s">
        <v>336</v>
      </c>
      <c r="G57" s="315" t="s">
        <v>337</v>
      </c>
    </row>
    <row r="58" spans="2:7" x14ac:dyDescent="0.25">
      <c r="B58" s="320"/>
      <c r="C58" s="329" t="s">
        <v>1462</v>
      </c>
      <c r="F58" s="314" t="s">
        <v>338</v>
      </c>
      <c r="G58" s="315" t="s">
        <v>339</v>
      </c>
    </row>
    <row r="59" spans="2:7" ht="14.4" x14ac:dyDescent="0.3">
      <c r="B59" s="321" t="s">
        <v>193</v>
      </c>
      <c r="C59" s="330" t="s">
        <v>1454</v>
      </c>
      <c r="F59" s="314" t="s">
        <v>340</v>
      </c>
      <c r="G59" s="315" t="s">
        <v>341</v>
      </c>
    </row>
    <row r="60" spans="2:7" ht="14.4" x14ac:dyDescent="0.3">
      <c r="B60" s="321" t="s">
        <v>194</v>
      </c>
      <c r="C60" s="330" t="s">
        <v>1454</v>
      </c>
      <c r="F60" s="314" t="s">
        <v>342</v>
      </c>
      <c r="G60" s="315" t="s">
        <v>343</v>
      </c>
    </row>
    <row r="61" spans="2:7" ht="14.4" x14ac:dyDescent="0.3">
      <c r="B61" s="318" t="s">
        <v>195</v>
      </c>
      <c r="C61" s="331" t="s">
        <v>1464</v>
      </c>
      <c r="F61" s="314" t="s">
        <v>344</v>
      </c>
      <c r="G61" s="315" t="s">
        <v>345</v>
      </c>
    </row>
    <row r="62" spans="2:7" x14ac:dyDescent="0.25">
      <c r="B62" s="319"/>
      <c r="C62" s="332" t="s">
        <v>1466</v>
      </c>
      <c r="F62" s="314" t="s">
        <v>346</v>
      </c>
      <c r="G62" s="315" t="s">
        <v>347</v>
      </c>
    </row>
    <row r="63" spans="2:7" x14ac:dyDescent="0.25">
      <c r="B63" s="319"/>
      <c r="C63" s="333" t="s">
        <v>1467</v>
      </c>
      <c r="F63" s="314" t="s">
        <v>348</v>
      </c>
      <c r="G63" s="315" t="s">
        <v>349</v>
      </c>
    </row>
    <row r="64" spans="2:7" x14ac:dyDescent="0.25">
      <c r="B64" s="320"/>
      <c r="C64" s="334" t="s">
        <v>1465</v>
      </c>
      <c r="F64" s="314" t="s">
        <v>350</v>
      </c>
      <c r="G64" s="315" t="s">
        <v>351</v>
      </c>
    </row>
    <row r="65" spans="2:7" ht="14.4" x14ac:dyDescent="0.3">
      <c r="B65" s="321" t="s">
        <v>196</v>
      </c>
      <c r="C65" s="324" t="s">
        <v>1454</v>
      </c>
      <c r="F65" s="314" t="s">
        <v>352</v>
      </c>
      <c r="G65" s="315" t="s">
        <v>353</v>
      </c>
    </row>
    <row r="66" spans="2:7" ht="14.4" x14ac:dyDescent="0.3">
      <c r="B66" s="321" t="s">
        <v>197</v>
      </c>
      <c r="C66" s="324" t="s">
        <v>1454</v>
      </c>
      <c r="F66" s="314" t="s">
        <v>354</v>
      </c>
      <c r="G66" s="315" t="s">
        <v>355</v>
      </c>
    </row>
    <row r="67" spans="2:7" ht="14.4" x14ac:dyDescent="0.3">
      <c r="B67" s="318" t="s">
        <v>198</v>
      </c>
      <c r="C67" s="336" t="s">
        <v>1470</v>
      </c>
      <c r="F67" s="314" t="s">
        <v>356</v>
      </c>
      <c r="G67" s="315" t="s">
        <v>357</v>
      </c>
    </row>
    <row r="68" spans="2:7" x14ac:dyDescent="0.25">
      <c r="B68" s="319"/>
      <c r="C68" s="337" t="s">
        <v>1469</v>
      </c>
      <c r="F68" s="314" t="s">
        <v>358</v>
      </c>
      <c r="G68" s="315" t="s">
        <v>359</v>
      </c>
    </row>
    <row r="69" spans="2:7" x14ac:dyDescent="0.25">
      <c r="B69" s="320"/>
      <c r="C69" s="338" t="s">
        <v>1471</v>
      </c>
      <c r="F69" s="314" t="s">
        <v>360</v>
      </c>
      <c r="G69" s="315" t="s">
        <v>361</v>
      </c>
    </row>
    <row r="70" spans="2:7" ht="14.4" x14ac:dyDescent="0.3">
      <c r="B70" s="321" t="s">
        <v>199</v>
      </c>
      <c r="C70" s="324" t="s">
        <v>1454</v>
      </c>
      <c r="F70" s="314" t="s">
        <v>362</v>
      </c>
      <c r="G70" s="315" t="s">
        <v>363</v>
      </c>
    </row>
    <row r="71" spans="2:7" ht="14.4" x14ac:dyDescent="0.3">
      <c r="B71" s="321" t="s">
        <v>200</v>
      </c>
      <c r="C71" s="324" t="s">
        <v>1454</v>
      </c>
      <c r="F71" s="314" t="s">
        <v>364</v>
      </c>
      <c r="G71" s="315" t="s">
        <v>365</v>
      </c>
    </row>
    <row r="72" spans="2:7" ht="14.4" x14ac:dyDescent="0.3">
      <c r="B72" s="321" t="s">
        <v>201</v>
      </c>
      <c r="C72" s="335" t="s">
        <v>1454</v>
      </c>
      <c r="F72" s="314" t="s">
        <v>366</v>
      </c>
      <c r="G72" s="315" t="s">
        <v>367</v>
      </c>
    </row>
    <row r="73" spans="2:7" ht="14.4" x14ac:dyDescent="0.3">
      <c r="B73" s="321" t="s">
        <v>202</v>
      </c>
      <c r="C73" s="335" t="s">
        <v>1454</v>
      </c>
      <c r="F73" s="314" t="s">
        <v>368</v>
      </c>
      <c r="G73" s="315" t="s">
        <v>369</v>
      </c>
    </row>
    <row r="74" spans="2:7" ht="14.4" x14ac:dyDescent="0.3">
      <c r="B74" s="318" t="s">
        <v>203</v>
      </c>
      <c r="C74" s="336" t="s">
        <v>1474</v>
      </c>
      <c r="F74" s="314" t="s">
        <v>370</v>
      </c>
      <c r="G74" s="315" t="s">
        <v>371</v>
      </c>
    </row>
    <row r="75" spans="2:7" ht="26.4" x14ac:dyDescent="0.25">
      <c r="B75" s="319"/>
      <c r="C75" s="339" t="s">
        <v>1473</v>
      </c>
      <c r="F75" s="314" t="s">
        <v>372</v>
      </c>
      <c r="G75" s="315" t="s">
        <v>373</v>
      </c>
    </row>
    <row r="76" spans="2:7" x14ac:dyDescent="0.25">
      <c r="B76" s="320"/>
      <c r="C76" s="340" t="s">
        <v>1472</v>
      </c>
      <c r="F76" s="314" t="s">
        <v>374</v>
      </c>
      <c r="G76" s="315" t="s">
        <v>375</v>
      </c>
    </row>
    <row r="77" spans="2:7" ht="14.4" x14ac:dyDescent="0.3">
      <c r="B77" s="321" t="s">
        <v>204</v>
      </c>
      <c r="C77" s="335" t="s">
        <v>1454</v>
      </c>
      <c r="F77" s="314" t="s">
        <v>376</v>
      </c>
      <c r="G77" s="315" t="s">
        <v>377</v>
      </c>
    </row>
    <row r="78" spans="2:7" ht="14.4" x14ac:dyDescent="0.3">
      <c r="B78" s="321" t="s">
        <v>205</v>
      </c>
      <c r="C78" s="335" t="s">
        <v>1475</v>
      </c>
      <c r="F78" s="314" t="s">
        <v>378</v>
      </c>
      <c r="G78" s="315" t="s">
        <v>379</v>
      </c>
    </row>
    <row r="79" spans="2:7" ht="14.4" x14ac:dyDescent="0.3">
      <c r="B79" s="321" t="s">
        <v>206</v>
      </c>
      <c r="C79" s="335" t="s">
        <v>1476</v>
      </c>
      <c r="F79" s="314" t="s">
        <v>380</v>
      </c>
      <c r="G79" s="315" t="s">
        <v>381</v>
      </c>
    </row>
    <row r="80" spans="2:7" ht="14.4" x14ac:dyDescent="0.3">
      <c r="B80" s="321" t="s">
        <v>207</v>
      </c>
      <c r="C80" s="335" t="s">
        <v>1477</v>
      </c>
      <c r="F80" s="314" t="s">
        <v>382</v>
      </c>
      <c r="G80" s="315" t="s">
        <v>383</v>
      </c>
    </row>
    <row r="81" spans="2:7" ht="14.4" x14ac:dyDescent="0.3">
      <c r="B81" s="321" t="s">
        <v>208</v>
      </c>
      <c r="C81" s="335" t="s">
        <v>1454</v>
      </c>
      <c r="F81" s="314" t="s">
        <v>384</v>
      </c>
      <c r="G81" s="315" t="s">
        <v>385</v>
      </c>
    </row>
    <row r="82" spans="2:7" ht="13.8" thickBot="1" x14ac:dyDescent="0.3">
      <c r="F82" s="314" t="s">
        <v>386</v>
      </c>
      <c r="G82" s="315" t="s">
        <v>387</v>
      </c>
    </row>
    <row r="83" spans="2:7" ht="95.1" customHeight="1" thickBot="1" x14ac:dyDescent="0.3">
      <c r="B83" s="388" t="s">
        <v>1478</v>
      </c>
      <c r="C83" s="389"/>
      <c r="F83" s="314" t="s">
        <v>388</v>
      </c>
      <c r="G83" s="315" t="s">
        <v>389</v>
      </c>
    </row>
    <row r="84" spans="2:7" ht="46.5" customHeight="1" thickBot="1" x14ac:dyDescent="0.3">
      <c r="B84" s="386" t="s">
        <v>1479</v>
      </c>
      <c r="C84" s="387"/>
      <c r="F84" s="314" t="s">
        <v>390</v>
      </c>
      <c r="G84" s="315" t="s">
        <v>391</v>
      </c>
    </row>
    <row r="85" spans="2:7" ht="33.6" customHeight="1" thickBot="1" x14ac:dyDescent="0.3">
      <c r="B85" s="386" t="s">
        <v>1480</v>
      </c>
      <c r="C85" s="387"/>
      <c r="F85" s="314" t="s">
        <v>392</v>
      </c>
      <c r="G85" s="315" t="s">
        <v>391</v>
      </c>
    </row>
    <row r="86" spans="2:7" ht="17.100000000000001" customHeight="1" thickBot="1" x14ac:dyDescent="0.3">
      <c r="B86" s="382" t="s">
        <v>1481</v>
      </c>
      <c r="C86" s="383"/>
      <c r="F86" s="314" t="s">
        <v>393</v>
      </c>
      <c r="G86" s="315" t="s">
        <v>394</v>
      </c>
    </row>
    <row r="87" spans="2:7" x14ac:dyDescent="0.25">
      <c r="F87" s="314" t="s">
        <v>395</v>
      </c>
      <c r="G87" s="315" t="s">
        <v>396</v>
      </c>
    </row>
    <row r="88" spans="2:7" x14ac:dyDescent="0.25">
      <c r="F88" s="314" t="s">
        <v>397</v>
      </c>
      <c r="G88" s="315" t="s">
        <v>398</v>
      </c>
    </row>
    <row r="89" spans="2:7" x14ac:dyDescent="0.25">
      <c r="F89" s="314" t="s">
        <v>399</v>
      </c>
      <c r="G89" s="315" t="s">
        <v>400</v>
      </c>
    </row>
    <row r="90" spans="2:7" x14ac:dyDescent="0.25">
      <c r="F90" s="314" t="s">
        <v>401</v>
      </c>
      <c r="G90" s="315" t="s">
        <v>402</v>
      </c>
    </row>
    <row r="91" spans="2:7" x14ac:dyDescent="0.25">
      <c r="F91" s="314" t="s">
        <v>403</v>
      </c>
      <c r="G91" s="315" t="s">
        <v>404</v>
      </c>
    </row>
    <row r="92" spans="2:7" x14ac:dyDescent="0.25">
      <c r="F92" s="314" t="s">
        <v>405</v>
      </c>
      <c r="G92" s="315" t="s">
        <v>406</v>
      </c>
    </row>
    <row r="93" spans="2:7" x14ac:dyDescent="0.25">
      <c r="F93" s="314" t="s">
        <v>407</v>
      </c>
      <c r="G93" s="315" t="s">
        <v>408</v>
      </c>
    </row>
    <row r="94" spans="2:7" x14ac:dyDescent="0.25">
      <c r="F94" s="314" t="s">
        <v>409</v>
      </c>
      <c r="G94" s="315" t="s">
        <v>410</v>
      </c>
    </row>
    <row r="95" spans="2:7" x14ac:dyDescent="0.25">
      <c r="F95" s="314" t="s">
        <v>411</v>
      </c>
      <c r="G95" s="315" t="s">
        <v>412</v>
      </c>
    </row>
    <row r="96" spans="2:7" x14ac:dyDescent="0.25">
      <c r="F96" s="314" t="s">
        <v>413</v>
      </c>
      <c r="G96" s="315" t="s">
        <v>412</v>
      </c>
    </row>
    <row r="97" spans="6:7" x14ac:dyDescent="0.25">
      <c r="F97" s="314" t="s">
        <v>414</v>
      </c>
      <c r="G97" s="315" t="s">
        <v>415</v>
      </c>
    </row>
    <row r="98" spans="6:7" x14ac:dyDescent="0.25">
      <c r="F98" s="314" t="s">
        <v>416</v>
      </c>
      <c r="G98" s="315" t="s">
        <v>417</v>
      </c>
    </row>
    <row r="99" spans="6:7" x14ac:dyDescent="0.25">
      <c r="F99" s="314" t="s">
        <v>418</v>
      </c>
      <c r="G99" s="315" t="s">
        <v>419</v>
      </c>
    </row>
    <row r="100" spans="6:7" x14ac:dyDescent="0.25">
      <c r="F100" s="314" t="s">
        <v>420</v>
      </c>
      <c r="G100" s="315" t="s">
        <v>421</v>
      </c>
    </row>
    <row r="101" spans="6:7" x14ac:dyDescent="0.25">
      <c r="F101" s="314" t="s">
        <v>422</v>
      </c>
      <c r="G101" s="315" t="s">
        <v>423</v>
      </c>
    </row>
    <row r="102" spans="6:7" x14ac:dyDescent="0.25">
      <c r="F102" s="314" t="s">
        <v>424</v>
      </c>
      <c r="G102" s="315" t="s">
        <v>425</v>
      </c>
    </row>
    <row r="103" spans="6:7" x14ac:dyDescent="0.25">
      <c r="F103" s="314" t="s">
        <v>426</v>
      </c>
      <c r="G103" s="315" t="s">
        <v>427</v>
      </c>
    </row>
    <row r="104" spans="6:7" x14ac:dyDescent="0.25">
      <c r="F104" s="314" t="s">
        <v>428</v>
      </c>
      <c r="G104" s="315" t="s">
        <v>429</v>
      </c>
    </row>
    <row r="105" spans="6:7" x14ac:dyDescent="0.25">
      <c r="F105" s="314" t="s">
        <v>430</v>
      </c>
      <c r="G105" s="315" t="s">
        <v>430</v>
      </c>
    </row>
    <row r="106" spans="6:7" x14ac:dyDescent="0.25">
      <c r="F106" s="314" t="s">
        <v>431</v>
      </c>
      <c r="G106" s="315" t="s">
        <v>432</v>
      </c>
    </row>
    <row r="107" spans="6:7" x14ac:dyDescent="0.25">
      <c r="F107" s="314" t="s">
        <v>433</v>
      </c>
      <c r="G107" s="315" t="s">
        <v>434</v>
      </c>
    </row>
    <row r="108" spans="6:7" x14ac:dyDescent="0.25">
      <c r="F108" s="314" t="s">
        <v>435</v>
      </c>
      <c r="G108" s="315" t="s">
        <v>436</v>
      </c>
    </row>
    <row r="109" spans="6:7" x14ac:dyDescent="0.25">
      <c r="F109" s="314" t="s">
        <v>437</v>
      </c>
      <c r="G109" s="315" t="s">
        <v>438</v>
      </c>
    </row>
    <row r="110" spans="6:7" x14ac:dyDescent="0.25">
      <c r="F110" s="314" t="s">
        <v>439</v>
      </c>
      <c r="G110" s="315" t="s">
        <v>440</v>
      </c>
    </row>
    <row r="111" spans="6:7" x14ac:dyDescent="0.25">
      <c r="F111" s="314" t="s">
        <v>441</v>
      </c>
      <c r="G111" s="315" t="s">
        <v>442</v>
      </c>
    </row>
    <row r="112" spans="6:7" x14ac:dyDescent="0.25">
      <c r="F112" s="314" t="s">
        <v>443</v>
      </c>
      <c r="G112" s="315" t="s">
        <v>444</v>
      </c>
    </row>
    <row r="113" spans="6:7" x14ac:dyDescent="0.25">
      <c r="F113" s="314" t="s">
        <v>445</v>
      </c>
      <c r="G113" s="315" t="s">
        <v>446</v>
      </c>
    </row>
    <row r="114" spans="6:7" x14ac:dyDescent="0.25">
      <c r="F114" s="314" t="s">
        <v>447</v>
      </c>
      <c r="G114" s="315" t="s">
        <v>448</v>
      </c>
    </row>
    <row r="115" spans="6:7" x14ac:dyDescent="0.25">
      <c r="F115" s="314" t="s">
        <v>449</v>
      </c>
      <c r="G115" s="315" t="s">
        <v>450</v>
      </c>
    </row>
    <row r="116" spans="6:7" x14ac:dyDescent="0.25">
      <c r="F116" s="314" t="s">
        <v>451</v>
      </c>
      <c r="G116" s="315" t="s">
        <v>452</v>
      </c>
    </row>
    <row r="117" spans="6:7" x14ac:dyDescent="0.25">
      <c r="F117" s="314" t="s">
        <v>453</v>
      </c>
      <c r="G117" s="315" t="s">
        <v>454</v>
      </c>
    </row>
    <row r="118" spans="6:7" x14ac:dyDescent="0.25">
      <c r="F118" s="314" t="s">
        <v>455</v>
      </c>
      <c r="G118" s="315" t="s">
        <v>456</v>
      </c>
    </row>
    <row r="119" spans="6:7" x14ac:dyDescent="0.25">
      <c r="F119" s="314" t="s">
        <v>457</v>
      </c>
      <c r="G119" s="315" t="s">
        <v>458</v>
      </c>
    </row>
    <row r="120" spans="6:7" x14ac:dyDescent="0.25">
      <c r="F120" s="314" t="s">
        <v>459</v>
      </c>
      <c r="G120" s="315" t="s">
        <v>460</v>
      </c>
    </row>
    <row r="121" spans="6:7" x14ac:dyDescent="0.25">
      <c r="F121" s="314" t="s">
        <v>461</v>
      </c>
      <c r="G121" s="315" t="s">
        <v>462</v>
      </c>
    </row>
    <row r="122" spans="6:7" x14ac:dyDescent="0.25">
      <c r="F122" s="314" t="s">
        <v>463</v>
      </c>
      <c r="G122" s="315" t="s">
        <v>464</v>
      </c>
    </row>
    <row r="123" spans="6:7" x14ac:dyDescent="0.25">
      <c r="F123" s="314" t="s">
        <v>465</v>
      </c>
      <c r="G123" s="315" t="s">
        <v>466</v>
      </c>
    </row>
    <row r="124" spans="6:7" x14ac:dyDescent="0.25">
      <c r="F124" s="314" t="s">
        <v>467</v>
      </c>
      <c r="G124" s="315" t="s">
        <v>468</v>
      </c>
    </row>
    <row r="125" spans="6:7" x14ac:dyDescent="0.25">
      <c r="F125" s="314" t="s">
        <v>469</v>
      </c>
      <c r="G125" s="315" t="s">
        <v>470</v>
      </c>
    </row>
    <row r="126" spans="6:7" x14ac:dyDescent="0.25">
      <c r="F126" s="314" t="s">
        <v>471</v>
      </c>
      <c r="G126" s="315" t="s">
        <v>472</v>
      </c>
    </row>
    <row r="127" spans="6:7" x14ac:dyDescent="0.25">
      <c r="F127" s="314" t="s">
        <v>473</v>
      </c>
      <c r="G127" s="315" t="s">
        <v>474</v>
      </c>
    </row>
    <row r="128" spans="6:7" x14ac:dyDescent="0.25">
      <c r="F128" s="314" t="s">
        <v>475</v>
      </c>
      <c r="G128" s="315" t="s">
        <v>476</v>
      </c>
    </row>
    <row r="129" spans="6:7" x14ac:dyDescent="0.25">
      <c r="F129" s="314" t="s">
        <v>477</v>
      </c>
      <c r="G129" s="315" t="s">
        <v>478</v>
      </c>
    </row>
    <row r="130" spans="6:7" x14ac:dyDescent="0.25">
      <c r="F130" s="314" t="s">
        <v>479</v>
      </c>
      <c r="G130" s="315" t="s">
        <v>480</v>
      </c>
    </row>
    <row r="131" spans="6:7" x14ac:dyDescent="0.25">
      <c r="F131" s="314" t="s">
        <v>481</v>
      </c>
      <c r="G131" s="315" t="s">
        <v>482</v>
      </c>
    </row>
    <row r="132" spans="6:7" x14ac:dyDescent="0.25">
      <c r="F132" s="314" t="s">
        <v>483</v>
      </c>
      <c r="G132" s="315" t="s">
        <v>484</v>
      </c>
    </row>
    <row r="133" spans="6:7" x14ac:dyDescent="0.25">
      <c r="F133" s="314" t="s">
        <v>485</v>
      </c>
      <c r="G133" s="315" t="s">
        <v>486</v>
      </c>
    </row>
    <row r="134" spans="6:7" x14ac:dyDescent="0.25">
      <c r="F134" s="314" t="s">
        <v>487</v>
      </c>
      <c r="G134" s="315" t="s">
        <v>488</v>
      </c>
    </row>
    <row r="135" spans="6:7" x14ac:dyDescent="0.25">
      <c r="F135" s="314" t="s">
        <v>489</v>
      </c>
      <c r="G135" s="315" t="s">
        <v>490</v>
      </c>
    </row>
    <row r="136" spans="6:7" x14ac:dyDescent="0.25">
      <c r="F136" s="314" t="s">
        <v>491</v>
      </c>
      <c r="G136" s="315" t="s">
        <v>492</v>
      </c>
    </row>
    <row r="137" spans="6:7" x14ac:dyDescent="0.25">
      <c r="F137" s="314" t="s">
        <v>493</v>
      </c>
      <c r="G137" s="315" t="s">
        <v>494</v>
      </c>
    </row>
    <row r="138" spans="6:7" x14ac:dyDescent="0.25">
      <c r="F138" s="314" t="s">
        <v>495</v>
      </c>
      <c r="G138" s="315" t="s">
        <v>496</v>
      </c>
    </row>
    <row r="139" spans="6:7" x14ac:dyDescent="0.25">
      <c r="F139" s="314" t="s">
        <v>497</v>
      </c>
      <c r="G139" s="315" t="s">
        <v>498</v>
      </c>
    </row>
    <row r="140" spans="6:7" x14ac:dyDescent="0.25">
      <c r="F140" s="314" t="s">
        <v>499</v>
      </c>
      <c r="G140" s="315" t="s">
        <v>500</v>
      </c>
    </row>
    <row r="141" spans="6:7" x14ac:dyDescent="0.25">
      <c r="F141" s="314" t="s">
        <v>501</v>
      </c>
      <c r="G141" s="315" t="s">
        <v>502</v>
      </c>
    </row>
    <row r="142" spans="6:7" x14ac:dyDescent="0.25">
      <c r="F142" s="314" t="s">
        <v>503</v>
      </c>
      <c r="G142" s="315" t="s">
        <v>504</v>
      </c>
    </row>
    <row r="143" spans="6:7" x14ac:dyDescent="0.25">
      <c r="F143" s="314" t="s">
        <v>505</v>
      </c>
      <c r="G143" s="315" t="s">
        <v>506</v>
      </c>
    </row>
    <row r="144" spans="6:7" x14ac:dyDescent="0.25">
      <c r="F144" s="314" t="s">
        <v>507</v>
      </c>
      <c r="G144" s="315" t="s">
        <v>508</v>
      </c>
    </row>
    <row r="145" spans="6:7" x14ac:dyDescent="0.25">
      <c r="F145" s="314" t="s">
        <v>509</v>
      </c>
      <c r="G145" s="315" t="s">
        <v>510</v>
      </c>
    </row>
    <row r="146" spans="6:7" x14ac:dyDescent="0.25">
      <c r="F146" s="314" t="s">
        <v>511</v>
      </c>
      <c r="G146" s="315" t="s">
        <v>512</v>
      </c>
    </row>
    <row r="147" spans="6:7" x14ac:dyDescent="0.25">
      <c r="F147" s="314" t="s">
        <v>513</v>
      </c>
      <c r="G147" s="315" t="s">
        <v>514</v>
      </c>
    </row>
    <row r="148" spans="6:7" x14ac:dyDescent="0.25">
      <c r="F148" s="314" t="s">
        <v>515</v>
      </c>
      <c r="G148" s="315" t="s">
        <v>516</v>
      </c>
    </row>
    <row r="149" spans="6:7" x14ac:dyDescent="0.25">
      <c r="F149" s="314" t="s">
        <v>517</v>
      </c>
      <c r="G149" s="315" t="s">
        <v>518</v>
      </c>
    </row>
    <row r="150" spans="6:7" x14ac:dyDescent="0.25">
      <c r="F150" s="314" t="s">
        <v>519</v>
      </c>
      <c r="G150" s="315" t="s">
        <v>520</v>
      </c>
    </row>
    <row r="151" spans="6:7" x14ac:dyDescent="0.25">
      <c r="F151" s="314" t="s">
        <v>521</v>
      </c>
      <c r="G151" s="315" t="s">
        <v>522</v>
      </c>
    </row>
    <row r="152" spans="6:7" x14ac:dyDescent="0.25">
      <c r="F152" s="314" t="s">
        <v>523</v>
      </c>
      <c r="G152" s="315" t="s">
        <v>524</v>
      </c>
    </row>
    <row r="153" spans="6:7" x14ac:dyDescent="0.25">
      <c r="F153" s="314" t="s">
        <v>525</v>
      </c>
      <c r="G153" s="315" t="s">
        <v>526</v>
      </c>
    </row>
    <row r="154" spans="6:7" x14ac:dyDescent="0.25">
      <c r="F154" s="314" t="s">
        <v>527</v>
      </c>
      <c r="G154" s="315" t="s">
        <v>528</v>
      </c>
    </row>
    <row r="155" spans="6:7" x14ac:dyDescent="0.25">
      <c r="F155" s="314" t="s">
        <v>529</v>
      </c>
      <c r="G155" s="315" t="s">
        <v>530</v>
      </c>
    </row>
    <row r="156" spans="6:7" x14ac:dyDescent="0.25">
      <c r="F156" s="314" t="s">
        <v>531</v>
      </c>
      <c r="G156" s="315" t="s">
        <v>532</v>
      </c>
    </row>
    <row r="157" spans="6:7" x14ac:dyDescent="0.25">
      <c r="F157" s="314" t="s">
        <v>533</v>
      </c>
      <c r="G157" s="315" t="s">
        <v>534</v>
      </c>
    </row>
    <row r="158" spans="6:7" x14ac:dyDescent="0.25">
      <c r="F158" s="314" t="s">
        <v>535</v>
      </c>
      <c r="G158" s="315" t="s">
        <v>536</v>
      </c>
    </row>
    <row r="159" spans="6:7" x14ac:dyDescent="0.25">
      <c r="F159" s="314" t="s">
        <v>537</v>
      </c>
      <c r="G159" s="315" t="s">
        <v>538</v>
      </c>
    </row>
    <row r="160" spans="6:7" x14ac:dyDescent="0.25">
      <c r="F160" s="314" t="s">
        <v>539</v>
      </c>
      <c r="G160" s="315" t="s">
        <v>540</v>
      </c>
    </row>
    <row r="161" spans="6:7" x14ac:dyDescent="0.25">
      <c r="F161" s="314" t="s">
        <v>541</v>
      </c>
      <c r="G161" s="315" t="s">
        <v>542</v>
      </c>
    </row>
    <row r="162" spans="6:7" x14ac:dyDescent="0.25">
      <c r="F162" s="314" t="s">
        <v>543</v>
      </c>
      <c r="G162" s="315" t="s">
        <v>544</v>
      </c>
    </row>
    <row r="163" spans="6:7" x14ac:dyDescent="0.25">
      <c r="F163" s="314" t="s">
        <v>545</v>
      </c>
      <c r="G163" s="315" t="s">
        <v>546</v>
      </c>
    </row>
    <row r="164" spans="6:7" x14ac:dyDescent="0.25">
      <c r="F164" s="314" t="s">
        <v>547</v>
      </c>
      <c r="G164" s="315" t="s">
        <v>548</v>
      </c>
    </row>
    <row r="165" spans="6:7" x14ac:dyDescent="0.25">
      <c r="F165" s="314" t="s">
        <v>549</v>
      </c>
      <c r="G165" s="315" t="s">
        <v>550</v>
      </c>
    </row>
    <row r="166" spans="6:7" x14ac:dyDescent="0.25">
      <c r="F166" s="314" t="s">
        <v>551</v>
      </c>
      <c r="G166" s="315" t="s">
        <v>552</v>
      </c>
    </row>
    <row r="167" spans="6:7" x14ac:dyDescent="0.25">
      <c r="F167" s="314" t="s">
        <v>553</v>
      </c>
      <c r="G167" s="315" t="s">
        <v>554</v>
      </c>
    </row>
    <row r="168" spans="6:7" x14ac:dyDescent="0.25">
      <c r="F168" s="314" t="s">
        <v>555</v>
      </c>
      <c r="G168" s="315" t="s">
        <v>556</v>
      </c>
    </row>
    <row r="169" spans="6:7" x14ac:dyDescent="0.25">
      <c r="F169" s="314" t="s">
        <v>557</v>
      </c>
      <c r="G169" s="315" t="s">
        <v>558</v>
      </c>
    </row>
    <row r="170" spans="6:7" x14ac:dyDescent="0.25">
      <c r="F170" s="314" t="s">
        <v>559</v>
      </c>
      <c r="G170" s="315" t="s">
        <v>560</v>
      </c>
    </row>
    <row r="171" spans="6:7" x14ac:dyDescent="0.25">
      <c r="F171" s="314" t="s">
        <v>561</v>
      </c>
      <c r="G171" s="315" t="s">
        <v>562</v>
      </c>
    </row>
    <row r="172" spans="6:7" x14ac:dyDescent="0.25">
      <c r="F172" s="314" t="s">
        <v>563</v>
      </c>
      <c r="G172" s="315" t="s">
        <v>564</v>
      </c>
    </row>
    <row r="173" spans="6:7" x14ac:dyDescent="0.25">
      <c r="F173" s="314" t="s">
        <v>565</v>
      </c>
      <c r="G173" s="315" t="s">
        <v>566</v>
      </c>
    </row>
    <row r="174" spans="6:7" x14ac:dyDescent="0.25">
      <c r="F174" s="314" t="s">
        <v>567</v>
      </c>
      <c r="G174" s="315" t="s">
        <v>568</v>
      </c>
    </row>
    <row r="175" spans="6:7" x14ac:dyDescent="0.25">
      <c r="F175" s="314" t="s">
        <v>569</v>
      </c>
      <c r="G175" s="315" t="s">
        <v>570</v>
      </c>
    </row>
    <row r="176" spans="6:7" x14ac:dyDescent="0.25">
      <c r="F176" s="314" t="s">
        <v>571</v>
      </c>
      <c r="G176" s="315" t="s">
        <v>572</v>
      </c>
    </row>
    <row r="177" spans="6:7" x14ac:dyDescent="0.25">
      <c r="F177" s="314" t="s">
        <v>573</v>
      </c>
      <c r="G177" s="315" t="s">
        <v>574</v>
      </c>
    </row>
    <row r="178" spans="6:7" x14ac:dyDescent="0.25">
      <c r="F178" s="314" t="s">
        <v>575</v>
      </c>
      <c r="G178" s="315" t="s">
        <v>576</v>
      </c>
    </row>
    <row r="179" spans="6:7" x14ac:dyDescent="0.25">
      <c r="F179" s="314" t="s">
        <v>577</v>
      </c>
      <c r="G179" s="315" t="s">
        <v>578</v>
      </c>
    </row>
    <row r="180" spans="6:7" x14ac:dyDescent="0.25">
      <c r="F180" s="314" t="s">
        <v>579</v>
      </c>
      <c r="G180" s="315" t="s">
        <v>580</v>
      </c>
    </row>
    <row r="181" spans="6:7" x14ac:dyDescent="0.25">
      <c r="F181" s="314" t="s">
        <v>581</v>
      </c>
      <c r="G181" s="315" t="s">
        <v>582</v>
      </c>
    </row>
    <row r="182" spans="6:7" x14ac:dyDescent="0.25">
      <c r="F182" s="314" t="s">
        <v>583</v>
      </c>
      <c r="G182" s="315" t="s">
        <v>584</v>
      </c>
    </row>
    <row r="183" spans="6:7" x14ac:dyDescent="0.25">
      <c r="F183" s="314" t="s">
        <v>585</v>
      </c>
      <c r="G183" s="315" t="s">
        <v>586</v>
      </c>
    </row>
    <row r="184" spans="6:7" x14ac:dyDescent="0.25">
      <c r="F184" s="314" t="s">
        <v>587</v>
      </c>
      <c r="G184" s="315" t="s">
        <v>588</v>
      </c>
    </row>
    <row r="185" spans="6:7" x14ac:dyDescent="0.25">
      <c r="F185" s="314" t="s">
        <v>589</v>
      </c>
      <c r="G185" s="315" t="s">
        <v>590</v>
      </c>
    </row>
    <row r="186" spans="6:7" x14ac:dyDescent="0.25">
      <c r="F186" s="314" t="s">
        <v>591</v>
      </c>
      <c r="G186" s="315" t="s">
        <v>592</v>
      </c>
    </row>
    <row r="187" spans="6:7" x14ac:dyDescent="0.25">
      <c r="F187" s="314" t="s">
        <v>593</v>
      </c>
      <c r="G187" s="315" t="s">
        <v>594</v>
      </c>
    </row>
    <row r="188" spans="6:7" x14ac:dyDescent="0.25">
      <c r="F188" s="314" t="s">
        <v>595</v>
      </c>
      <c r="G188" s="315" t="s">
        <v>596</v>
      </c>
    </row>
    <row r="189" spans="6:7" x14ac:dyDescent="0.25">
      <c r="F189" s="314" t="s">
        <v>597</v>
      </c>
      <c r="G189" s="315" t="s">
        <v>598</v>
      </c>
    </row>
    <row r="190" spans="6:7" x14ac:dyDescent="0.25">
      <c r="F190" s="314" t="s">
        <v>599</v>
      </c>
      <c r="G190" s="315" t="s">
        <v>600</v>
      </c>
    </row>
    <row r="191" spans="6:7" x14ac:dyDescent="0.25">
      <c r="F191" s="314" t="s">
        <v>601</v>
      </c>
      <c r="G191" s="315" t="s">
        <v>602</v>
      </c>
    </row>
    <row r="192" spans="6:7" x14ac:dyDescent="0.25">
      <c r="F192" s="314" t="s">
        <v>603</v>
      </c>
      <c r="G192" s="315" t="s">
        <v>604</v>
      </c>
    </row>
    <row r="193" spans="6:7" x14ac:dyDescent="0.25">
      <c r="F193" s="314" t="s">
        <v>605</v>
      </c>
      <c r="G193" s="315" t="s">
        <v>606</v>
      </c>
    </row>
    <row r="194" spans="6:7" x14ac:dyDescent="0.25">
      <c r="F194" s="314" t="s">
        <v>607</v>
      </c>
      <c r="G194" s="315" t="s">
        <v>608</v>
      </c>
    </row>
    <row r="195" spans="6:7" x14ac:dyDescent="0.25">
      <c r="F195" s="314" t="s">
        <v>609</v>
      </c>
      <c r="G195" s="315" t="s">
        <v>609</v>
      </c>
    </row>
    <row r="196" spans="6:7" x14ac:dyDescent="0.25">
      <c r="F196" s="314" t="s">
        <v>610</v>
      </c>
      <c r="G196" s="315" t="s">
        <v>611</v>
      </c>
    </row>
    <row r="197" spans="6:7" x14ac:dyDescent="0.25">
      <c r="F197" s="314" t="s">
        <v>612</v>
      </c>
      <c r="G197" s="315" t="s">
        <v>613</v>
      </c>
    </row>
    <row r="198" spans="6:7" x14ac:dyDescent="0.25">
      <c r="F198" s="314" t="s">
        <v>614</v>
      </c>
      <c r="G198" s="315" t="s">
        <v>613</v>
      </c>
    </row>
    <row r="199" spans="6:7" x14ac:dyDescent="0.25">
      <c r="F199" s="314" t="s">
        <v>615</v>
      </c>
      <c r="G199" s="315" t="s">
        <v>616</v>
      </c>
    </row>
    <row r="200" spans="6:7" x14ac:dyDescent="0.25">
      <c r="F200" s="314" t="s">
        <v>617</v>
      </c>
      <c r="G200" s="315" t="s">
        <v>618</v>
      </c>
    </row>
    <row r="201" spans="6:7" x14ac:dyDescent="0.25">
      <c r="F201" s="314" t="s">
        <v>619</v>
      </c>
      <c r="G201" s="315" t="s">
        <v>620</v>
      </c>
    </row>
    <row r="202" spans="6:7" x14ac:dyDescent="0.25">
      <c r="F202" s="314" t="s">
        <v>621</v>
      </c>
      <c r="G202" s="315" t="s">
        <v>622</v>
      </c>
    </row>
    <row r="203" spans="6:7" x14ac:dyDescent="0.25">
      <c r="F203" s="314" t="s">
        <v>623</v>
      </c>
      <c r="G203" s="315" t="s">
        <v>624</v>
      </c>
    </row>
    <row r="204" spans="6:7" x14ac:dyDescent="0.25">
      <c r="F204" s="314" t="s">
        <v>625</v>
      </c>
      <c r="G204" s="315" t="s">
        <v>626</v>
      </c>
    </row>
    <row r="205" spans="6:7" x14ac:dyDescent="0.25">
      <c r="F205" s="314" t="s">
        <v>627</v>
      </c>
      <c r="G205" s="315" t="s">
        <v>628</v>
      </c>
    </row>
    <row r="206" spans="6:7" x14ac:dyDescent="0.25">
      <c r="F206" s="314" t="s">
        <v>629</v>
      </c>
      <c r="G206" s="315" t="s">
        <v>630</v>
      </c>
    </row>
    <row r="207" spans="6:7" x14ac:dyDescent="0.25">
      <c r="F207" s="314" t="s">
        <v>631</v>
      </c>
      <c r="G207" s="315" t="s">
        <v>632</v>
      </c>
    </row>
    <row r="208" spans="6:7" x14ac:dyDescent="0.25">
      <c r="F208" s="314" t="s">
        <v>633</v>
      </c>
      <c r="G208" s="315" t="s">
        <v>634</v>
      </c>
    </row>
    <row r="209" spans="6:7" x14ac:dyDescent="0.25">
      <c r="F209" s="314" t="s">
        <v>635</v>
      </c>
      <c r="G209" s="315" t="s">
        <v>636</v>
      </c>
    </row>
    <row r="210" spans="6:7" x14ac:dyDescent="0.25">
      <c r="F210" s="314" t="s">
        <v>637</v>
      </c>
      <c r="G210" s="315" t="s">
        <v>638</v>
      </c>
    </row>
    <row r="211" spans="6:7" x14ac:dyDescent="0.25">
      <c r="F211" s="314" t="s">
        <v>639</v>
      </c>
      <c r="G211" s="315" t="s">
        <v>640</v>
      </c>
    </row>
    <row r="212" spans="6:7" x14ac:dyDescent="0.25">
      <c r="F212" s="314" t="s">
        <v>641</v>
      </c>
      <c r="G212" s="315" t="s">
        <v>642</v>
      </c>
    </row>
    <row r="213" spans="6:7" x14ac:dyDescent="0.25">
      <c r="F213" s="314" t="s">
        <v>643</v>
      </c>
      <c r="G213" s="315" t="s">
        <v>644</v>
      </c>
    </row>
    <row r="214" spans="6:7" x14ac:dyDescent="0.25">
      <c r="F214" s="314" t="s">
        <v>645</v>
      </c>
      <c r="G214" s="315" t="s">
        <v>646</v>
      </c>
    </row>
    <row r="215" spans="6:7" x14ac:dyDescent="0.25">
      <c r="F215" s="314" t="s">
        <v>647</v>
      </c>
      <c r="G215" s="315" t="s">
        <v>648</v>
      </c>
    </row>
    <row r="216" spans="6:7" x14ac:dyDescent="0.25">
      <c r="F216" s="314" t="s">
        <v>649</v>
      </c>
      <c r="G216" s="315" t="s">
        <v>650</v>
      </c>
    </row>
    <row r="217" spans="6:7" x14ac:dyDescent="0.25">
      <c r="F217" s="314" t="s">
        <v>651</v>
      </c>
      <c r="G217" s="315" t="s">
        <v>652</v>
      </c>
    </row>
    <row r="218" spans="6:7" x14ac:dyDescent="0.25">
      <c r="F218" s="314" t="s">
        <v>653</v>
      </c>
      <c r="G218" s="315" t="s">
        <v>654</v>
      </c>
    </row>
    <row r="219" spans="6:7" x14ac:dyDescent="0.25">
      <c r="F219" s="314" t="s">
        <v>655</v>
      </c>
      <c r="G219" s="315" t="s">
        <v>656</v>
      </c>
    </row>
    <row r="220" spans="6:7" x14ac:dyDescent="0.25">
      <c r="F220" s="314" t="s">
        <v>657</v>
      </c>
      <c r="G220" s="315" t="s">
        <v>658</v>
      </c>
    </row>
    <row r="221" spans="6:7" x14ac:dyDescent="0.25">
      <c r="F221" s="314" t="s">
        <v>659</v>
      </c>
      <c r="G221" s="315" t="s">
        <v>660</v>
      </c>
    </row>
    <row r="222" spans="6:7" x14ac:dyDescent="0.25">
      <c r="F222" s="314" t="s">
        <v>661</v>
      </c>
      <c r="G222" s="315" t="s">
        <v>662</v>
      </c>
    </row>
    <row r="223" spans="6:7" x14ac:dyDescent="0.25">
      <c r="F223" s="314" t="s">
        <v>663</v>
      </c>
      <c r="G223" s="315" t="s">
        <v>664</v>
      </c>
    </row>
    <row r="224" spans="6:7" x14ac:dyDescent="0.25">
      <c r="F224" s="314" t="s">
        <v>665</v>
      </c>
      <c r="G224" s="315" t="s">
        <v>666</v>
      </c>
    </row>
    <row r="225" spans="6:7" x14ac:dyDescent="0.25">
      <c r="F225" s="314" t="s">
        <v>667</v>
      </c>
      <c r="G225" s="315" t="s">
        <v>668</v>
      </c>
    </row>
    <row r="226" spans="6:7" x14ac:dyDescent="0.25">
      <c r="F226" s="314" t="s">
        <v>669</v>
      </c>
      <c r="G226" s="315" t="s">
        <v>670</v>
      </c>
    </row>
    <row r="227" spans="6:7" x14ac:dyDescent="0.25">
      <c r="F227" s="314" t="s">
        <v>671</v>
      </c>
      <c r="G227" s="315" t="s">
        <v>672</v>
      </c>
    </row>
    <row r="228" spans="6:7" x14ac:dyDescent="0.25">
      <c r="F228" s="314" t="s">
        <v>673</v>
      </c>
      <c r="G228" s="315" t="s">
        <v>674</v>
      </c>
    </row>
    <row r="229" spans="6:7" x14ac:dyDescent="0.25">
      <c r="F229" s="314" t="s">
        <v>675</v>
      </c>
      <c r="G229" s="315" t="s">
        <v>676</v>
      </c>
    </row>
    <row r="230" spans="6:7" x14ac:dyDescent="0.25">
      <c r="F230" s="314" t="s">
        <v>677</v>
      </c>
      <c r="G230" s="315" t="s">
        <v>678</v>
      </c>
    </row>
    <row r="231" spans="6:7" x14ac:dyDescent="0.25">
      <c r="F231" s="314" t="s">
        <v>219</v>
      </c>
      <c r="G231" s="315" t="s">
        <v>679</v>
      </c>
    </row>
    <row r="232" spans="6:7" x14ac:dyDescent="0.25">
      <c r="F232" s="314" t="s">
        <v>680</v>
      </c>
      <c r="G232" s="315" t="s">
        <v>681</v>
      </c>
    </row>
    <row r="233" spans="6:7" x14ac:dyDescent="0.25">
      <c r="F233" s="314" t="s">
        <v>682</v>
      </c>
      <c r="G233" s="315" t="s">
        <v>683</v>
      </c>
    </row>
    <row r="234" spans="6:7" x14ac:dyDescent="0.25">
      <c r="F234" s="314" t="s">
        <v>684</v>
      </c>
      <c r="G234" s="315" t="s">
        <v>685</v>
      </c>
    </row>
    <row r="235" spans="6:7" x14ac:dyDescent="0.25">
      <c r="F235" s="314" t="s">
        <v>686</v>
      </c>
      <c r="G235" s="315" t="s">
        <v>687</v>
      </c>
    </row>
    <row r="236" spans="6:7" x14ac:dyDescent="0.25">
      <c r="F236" s="314" t="s">
        <v>688</v>
      </c>
      <c r="G236" s="315" t="s">
        <v>689</v>
      </c>
    </row>
    <row r="237" spans="6:7" x14ac:dyDescent="0.25">
      <c r="F237" s="314" t="s">
        <v>690</v>
      </c>
      <c r="G237" s="315" t="s">
        <v>691</v>
      </c>
    </row>
    <row r="238" spans="6:7" x14ac:dyDescent="0.25">
      <c r="F238" s="314" t="s">
        <v>692</v>
      </c>
      <c r="G238" s="315" t="s">
        <v>693</v>
      </c>
    </row>
    <row r="239" spans="6:7" x14ac:dyDescent="0.25">
      <c r="F239" s="314" t="s">
        <v>694</v>
      </c>
      <c r="G239" s="315" t="s">
        <v>695</v>
      </c>
    </row>
    <row r="240" spans="6:7" x14ac:dyDescent="0.25">
      <c r="F240" s="314" t="s">
        <v>696</v>
      </c>
      <c r="G240" s="315" t="s">
        <v>695</v>
      </c>
    </row>
    <row r="241" spans="6:7" x14ac:dyDescent="0.25">
      <c r="F241" s="314" t="s">
        <v>697</v>
      </c>
      <c r="G241" s="315" t="s">
        <v>698</v>
      </c>
    </row>
    <row r="242" spans="6:7" x14ac:dyDescent="0.25">
      <c r="F242" s="314" t="s">
        <v>699</v>
      </c>
      <c r="G242" s="315" t="s">
        <v>700</v>
      </c>
    </row>
    <row r="243" spans="6:7" x14ac:dyDescent="0.25">
      <c r="F243" s="314" t="s">
        <v>701</v>
      </c>
      <c r="G243" s="315" t="s">
        <v>702</v>
      </c>
    </row>
    <row r="244" spans="6:7" x14ac:dyDescent="0.25">
      <c r="F244" s="314" t="s">
        <v>703</v>
      </c>
      <c r="G244" s="315" t="s">
        <v>704</v>
      </c>
    </row>
    <row r="245" spans="6:7" x14ac:dyDescent="0.25">
      <c r="F245" s="314" t="s">
        <v>705</v>
      </c>
      <c r="G245" s="315" t="s">
        <v>706</v>
      </c>
    </row>
    <row r="246" spans="6:7" x14ac:dyDescent="0.25">
      <c r="F246" s="314" t="s">
        <v>707</v>
      </c>
      <c r="G246" s="315" t="s">
        <v>708</v>
      </c>
    </row>
    <row r="247" spans="6:7" x14ac:dyDescent="0.25">
      <c r="F247" s="314" t="s">
        <v>709</v>
      </c>
      <c r="G247" s="315" t="s">
        <v>710</v>
      </c>
    </row>
    <row r="248" spans="6:7" x14ac:dyDescent="0.25">
      <c r="F248" s="314" t="s">
        <v>711</v>
      </c>
      <c r="G248" s="315" t="s">
        <v>712</v>
      </c>
    </row>
    <row r="249" spans="6:7" x14ac:dyDescent="0.25">
      <c r="F249" s="314" t="s">
        <v>713</v>
      </c>
      <c r="G249" s="315" t="s">
        <v>714</v>
      </c>
    </row>
    <row r="250" spans="6:7" x14ac:dyDescent="0.25">
      <c r="F250" s="314" t="s">
        <v>715</v>
      </c>
      <c r="G250" s="315" t="s">
        <v>716</v>
      </c>
    </row>
    <row r="251" spans="6:7" x14ac:dyDescent="0.25">
      <c r="F251" s="314" t="s">
        <v>717</v>
      </c>
      <c r="G251" s="315" t="s">
        <v>718</v>
      </c>
    </row>
    <row r="252" spans="6:7" x14ac:dyDescent="0.25">
      <c r="F252" s="314" t="s">
        <v>719</v>
      </c>
      <c r="G252" s="315" t="s">
        <v>720</v>
      </c>
    </row>
    <row r="253" spans="6:7" x14ac:dyDescent="0.25">
      <c r="F253" s="314" t="s">
        <v>721</v>
      </c>
      <c r="G253" s="315" t="s">
        <v>722</v>
      </c>
    </row>
    <row r="254" spans="6:7" x14ac:dyDescent="0.25">
      <c r="F254" s="314" t="s">
        <v>723</v>
      </c>
      <c r="G254" s="315" t="s">
        <v>724</v>
      </c>
    </row>
    <row r="255" spans="6:7" x14ac:dyDescent="0.25">
      <c r="F255" s="314" t="s">
        <v>725</v>
      </c>
      <c r="G255" s="315" t="s">
        <v>726</v>
      </c>
    </row>
    <row r="256" spans="6:7" x14ac:dyDescent="0.25">
      <c r="F256" s="314" t="s">
        <v>727</v>
      </c>
      <c r="G256" s="315" t="s">
        <v>728</v>
      </c>
    </row>
    <row r="257" spans="6:7" x14ac:dyDescent="0.25">
      <c r="F257" s="314" t="s">
        <v>729</v>
      </c>
      <c r="G257" s="315" t="s">
        <v>730</v>
      </c>
    </row>
    <row r="258" spans="6:7" x14ac:dyDescent="0.25">
      <c r="F258" s="314" t="s">
        <v>731</v>
      </c>
      <c r="G258" s="315" t="s">
        <v>732</v>
      </c>
    </row>
    <row r="259" spans="6:7" x14ac:dyDescent="0.25">
      <c r="F259" s="314" t="s">
        <v>733</v>
      </c>
      <c r="G259" s="315" t="s">
        <v>734</v>
      </c>
    </row>
    <row r="260" spans="6:7" x14ac:dyDescent="0.25">
      <c r="F260" s="314" t="s">
        <v>735</v>
      </c>
      <c r="G260" s="315" t="s">
        <v>736</v>
      </c>
    </row>
    <row r="261" spans="6:7" x14ac:dyDescent="0.25">
      <c r="F261" s="314" t="s">
        <v>737</v>
      </c>
      <c r="G261" s="315" t="s">
        <v>738</v>
      </c>
    </row>
    <row r="262" spans="6:7" x14ac:dyDescent="0.25">
      <c r="F262" s="314" t="s">
        <v>739</v>
      </c>
      <c r="G262" s="315" t="s">
        <v>740</v>
      </c>
    </row>
    <row r="263" spans="6:7" x14ac:dyDescent="0.25">
      <c r="F263" s="314" t="s">
        <v>741</v>
      </c>
      <c r="G263" s="315" t="s">
        <v>742</v>
      </c>
    </row>
    <row r="264" spans="6:7" x14ac:dyDescent="0.25">
      <c r="F264" s="314" t="s">
        <v>743</v>
      </c>
      <c r="G264" s="315" t="s">
        <v>744</v>
      </c>
    </row>
    <row r="265" spans="6:7" x14ac:dyDescent="0.25">
      <c r="F265" s="314" t="s">
        <v>745</v>
      </c>
      <c r="G265" s="315" t="s">
        <v>746</v>
      </c>
    </row>
    <row r="266" spans="6:7" x14ac:dyDescent="0.25">
      <c r="F266" s="314" t="s">
        <v>747</v>
      </c>
      <c r="G266" s="315" t="s">
        <v>748</v>
      </c>
    </row>
    <row r="267" spans="6:7" x14ac:dyDescent="0.25">
      <c r="F267" s="314" t="s">
        <v>749</v>
      </c>
      <c r="G267" s="315" t="s">
        <v>750</v>
      </c>
    </row>
    <row r="268" spans="6:7" x14ac:dyDescent="0.25">
      <c r="F268" s="314" t="s">
        <v>751</v>
      </c>
      <c r="G268" s="315" t="s">
        <v>752</v>
      </c>
    </row>
    <row r="269" spans="6:7" x14ac:dyDescent="0.25">
      <c r="F269" s="314" t="s">
        <v>753</v>
      </c>
      <c r="G269" s="315" t="s">
        <v>754</v>
      </c>
    </row>
    <row r="270" spans="6:7" x14ac:dyDescent="0.25">
      <c r="F270" s="314" t="s">
        <v>755</v>
      </c>
      <c r="G270" s="315" t="s">
        <v>756</v>
      </c>
    </row>
    <row r="271" spans="6:7" x14ac:dyDescent="0.25">
      <c r="F271" s="314" t="s">
        <v>757</v>
      </c>
      <c r="G271" s="315" t="s">
        <v>758</v>
      </c>
    </row>
    <row r="272" spans="6:7" x14ac:dyDescent="0.25">
      <c r="F272" s="314" t="s">
        <v>759</v>
      </c>
      <c r="G272" s="315" t="s">
        <v>760</v>
      </c>
    </row>
    <row r="273" spans="6:7" x14ac:dyDescent="0.25">
      <c r="F273" s="314" t="s">
        <v>761</v>
      </c>
      <c r="G273" s="315" t="s">
        <v>762</v>
      </c>
    </row>
    <row r="274" spans="6:7" x14ac:dyDescent="0.25">
      <c r="F274" s="314" t="s">
        <v>763</v>
      </c>
      <c r="G274" s="315" t="s">
        <v>764</v>
      </c>
    </row>
    <row r="275" spans="6:7" x14ac:dyDescent="0.25">
      <c r="F275" s="314" t="s">
        <v>765</v>
      </c>
      <c r="G275" s="315" t="s">
        <v>766</v>
      </c>
    </row>
    <row r="276" spans="6:7" x14ac:dyDescent="0.25">
      <c r="F276" s="314" t="s">
        <v>767</v>
      </c>
      <c r="G276" s="315" t="s">
        <v>768</v>
      </c>
    </row>
    <row r="277" spans="6:7" x14ac:dyDescent="0.25">
      <c r="F277" s="314" t="s">
        <v>769</v>
      </c>
      <c r="G277" s="315" t="s">
        <v>770</v>
      </c>
    </row>
    <row r="278" spans="6:7" x14ac:dyDescent="0.25">
      <c r="F278" s="314" t="s">
        <v>771</v>
      </c>
      <c r="G278" s="315" t="s">
        <v>772</v>
      </c>
    </row>
    <row r="279" spans="6:7" x14ac:dyDescent="0.25">
      <c r="F279" s="314" t="s">
        <v>773</v>
      </c>
      <c r="G279" s="315" t="s">
        <v>774</v>
      </c>
    </row>
    <row r="280" spans="6:7" x14ac:dyDescent="0.25">
      <c r="F280" s="314" t="s">
        <v>775</v>
      </c>
      <c r="G280" s="315" t="s">
        <v>776</v>
      </c>
    </row>
    <row r="281" spans="6:7" x14ac:dyDescent="0.25">
      <c r="F281" s="314" t="s">
        <v>777</v>
      </c>
      <c r="G281" s="315" t="s">
        <v>778</v>
      </c>
    </row>
    <row r="282" spans="6:7" x14ac:dyDescent="0.25">
      <c r="F282" s="314" t="s">
        <v>779</v>
      </c>
      <c r="G282" s="315" t="s">
        <v>780</v>
      </c>
    </row>
    <row r="283" spans="6:7" x14ac:dyDescent="0.25">
      <c r="F283" s="314" t="s">
        <v>781</v>
      </c>
      <c r="G283" s="315" t="s">
        <v>782</v>
      </c>
    </row>
    <row r="284" spans="6:7" x14ac:dyDescent="0.25">
      <c r="F284" s="314" t="s">
        <v>783</v>
      </c>
      <c r="G284" s="315" t="s">
        <v>784</v>
      </c>
    </row>
    <row r="285" spans="6:7" x14ac:dyDescent="0.25">
      <c r="F285" s="314" t="s">
        <v>785</v>
      </c>
      <c r="G285" s="315" t="s">
        <v>786</v>
      </c>
    </row>
    <row r="286" spans="6:7" x14ac:dyDescent="0.25">
      <c r="F286" s="314" t="s">
        <v>787</v>
      </c>
      <c r="G286" s="315" t="s">
        <v>788</v>
      </c>
    </row>
    <row r="287" spans="6:7" x14ac:dyDescent="0.25">
      <c r="F287" s="314" t="s">
        <v>789</v>
      </c>
      <c r="G287" s="315" t="s">
        <v>790</v>
      </c>
    </row>
    <row r="288" spans="6:7" x14ac:dyDescent="0.25">
      <c r="F288" s="314" t="s">
        <v>791</v>
      </c>
      <c r="G288" s="315" t="s">
        <v>792</v>
      </c>
    </row>
    <row r="289" spans="6:7" x14ac:dyDescent="0.25">
      <c r="F289" s="314" t="s">
        <v>793</v>
      </c>
      <c r="G289" s="315" t="s">
        <v>794</v>
      </c>
    </row>
    <row r="290" spans="6:7" x14ac:dyDescent="0.25">
      <c r="F290" s="314" t="s">
        <v>795</v>
      </c>
      <c r="G290" s="315" t="s">
        <v>796</v>
      </c>
    </row>
    <row r="291" spans="6:7" x14ac:dyDescent="0.25">
      <c r="F291" s="314" t="s">
        <v>797</v>
      </c>
      <c r="G291" s="315" t="s">
        <v>798</v>
      </c>
    </row>
    <row r="292" spans="6:7" x14ac:dyDescent="0.25">
      <c r="F292" s="314" t="s">
        <v>799</v>
      </c>
      <c r="G292" s="315" t="s">
        <v>800</v>
      </c>
    </row>
    <row r="293" spans="6:7" x14ac:dyDescent="0.25">
      <c r="F293" s="314" t="s">
        <v>801</v>
      </c>
      <c r="G293" s="315" t="s">
        <v>802</v>
      </c>
    </row>
    <row r="294" spans="6:7" x14ac:dyDescent="0.25">
      <c r="F294" s="314" t="s">
        <v>803</v>
      </c>
      <c r="G294" s="315" t="s">
        <v>804</v>
      </c>
    </row>
    <row r="295" spans="6:7" x14ac:dyDescent="0.25">
      <c r="F295" s="314" t="s">
        <v>805</v>
      </c>
      <c r="G295" s="315" t="s">
        <v>806</v>
      </c>
    </row>
    <row r="296" spans="6:7" x14ac:dyDescent="0.25">
      <c r="F296" s="314" t="s">
        <v>807</v>
      </c>
      <c r="G296" s="315" t="s">
        <v>808</v>
      </c>
    </row>
    <row r="297" spans="6:7" x14ac:dyDescent="0.25">
      <c r="F297" s="314" t="s">
        <v>213</v>
      </c>
      <c r="G297" s="315" t="s">
        <v>809</v>
      </c>
    </row>
    <row r="298" spans="6:7" x14ac:dyDescent="0.25">
      <c r="F298" s="314" t="s">
        <v>810</v>
      </c>
      <c r="G298" s="315" t="s">
        <v>811</v>
      </c>
    </row>
    <row r="299" spans="6:7" x14ac:dyDescent="0.25">
      <c r="F299" s="314" t="s">
        <v>812</v>
      </c>
      <c r="G299" s="315" t="s">
        <v>813</v>
      </c>
    </row>
    <row r="300" spans="6:7" x14ac:dyDescent="0.25">
      <c r="F300" s="314" t="s">
        <v>814</v>
      </c>
      <c r="G300" s="315" t="s">
        <v>815</v>
      </c>
    </row>
    <row r="301" spans="6:7" x14ac:dyDescent="0.25">
      <c r="F301" s="314" t="s">
        <v>816</v>
      </c>
      <c r="G301" s="315" t="s">
        <v>817</v>
      </c>
    </row>
    <row r="302" spans="6:7" x14ac:dyDescent="0.25">
      <c r="F302" s="314" t="s">
        <v>818</v>
      </c>
      <c r="G302" s="315" t="s">
        <v>819</v>
      </c>
    </row>
    <row r="303" spans="6:7" x14ac:dyDescent="0.25">
      <c r="F303" s="314" t="s">
        <v>820</v>
      </c>
      <c r="G303" s="315" t="s">
        <v>821</v>
      </c>
    </row>
    <row r="304" spans="6:7" x14ac:dyDescent="0.25">
      <c r="F304" s="314" t="s">
        <v>822</v>
      </c>
      <c r="G304" s="315" t="s">
        <v>823</v>
      </c>
    </row>
    <row r="305" spans="6:7" x14ac:dyDescent="0.25">
      <c r="F305" s="314" t="s">
        <v>824</v>
      </c>
      <c r="G305" s="315" t="s">
        <v>825</v>
      </c>
    </row>
    <row r="306" spans="6:7" x14ac:dyDescent="0.25">
      <c r="F306" s="314" t="s">
        <v>826</v>
      </c>
      <c r="G306" s="315" t="s">
        <v>827</v>
      </c>
    </row>
    <row r="307" spans="6:7" x14ac:dyDescent="0.25">
      <c r="F307" s="314" t="s">
        <v>828</v>
      </c>
      <c r="G307" s="315" t="s">
        <v>829</v>
      </c>
    </row>
    <row r="308" spans="6:7" x14ac:dyDescent="0.25">
      <c r="F308" s="314" t="s">
        <v>830</v>
      </c>
      <c r="G308" s="315" t="s">
        <v>831</v>
      </c>
    </row>
    <row r="309" spans="6:7" x14ac:dyDescent="0.25">
      <c r="F309" s="314" t="s">
        <v>832</v>
      </c>
      <c r="G309" s="315" t="s">
        <v>833</v>
      </c>
    </row>
    <row r="310" spans="6:7" x14ac:dyDescent="0.25">
      <c r="F310" s="314" t="s">
        <v>834</v>
      </c>
      <c r="G310" s="315" t="s">
        <v>835</v>
      </c>
    </row>
    <row r="311" spans="6:7" x14ac:dyDescent="0.25">
      <c r="F311" s="314" t="s">
        <v>836</v>
      </c>
      <c r="G311" s="315" t="s">
        <v>837</v>
      </c>
    </row>
    <row r="312" spans="6:7" x14ac:dyDescent="0.25">
      <c r="F312" s="314" t="s">
        <v>838</v>
      </c>
      <c r="G312" s="315" t="s">
        <v>839</v>
      </c>
    </row>
    <row r="313" spans="6:7" x14ac:dyDescent="0.25">
      <c r="F313" s="314" t="s">
        <v>840</v>
      </c>
      <c r="G313" s="315" t="s">
        <v>841</v>
      </c>
    </row>
    <row r="314" spans="6:7" x14ac:dyDescent="0.25">
      <c r="F314" s="314" t="s">
        <v>842</v>
      </c>
      <c r="G314" s="315" t="s">
        <v>843</v>
      </c>
    </row>
    <row r="315" spans="6:7" x14ac:dyDescent="0.25">
      <c r="F315" s="314" t="s">
        <v>844</v>
      </c>
      <c r="G315" s="315" t="s">
        <v>845</v>
      </c>
    </row>
    <row r="316" spans="6:7" x14ac:dyDescent="0.25">
      <c r="F316" s="314" t="s">
        <v>846</v>
      </c>
      <c r="G316" s="315" t="s">
        <v>847</v>
      </c>
    </row>
    <row r="317" spans="6:7" x14ac:dyDescent="0.25">
      <c r="F317" s="314" t="s">
        <v>848</v>
      </c>
      <c r="G317" s="315" t="s">
        <v>849</v>
      </c>
    </row>
    <row r="318" spans="6:7" x14ac:dyDescent="0.25">
      <c r="F318" s="314" t="s">
        <v>850</v>
      </c>
      <c r="G318" s="315" t="s">
        <v>851</v>
      </c>
    </row>
    <row r="319" spans="6:7" x14ac:dyDescent="0.25">
      <c r="F319" s="314" t="s">
        <v>852</v>
      </c>
      <c r="G319" s="315" t="s">
        <v>853</v>
      </c>
    </row>
    <row r="320" spans="6:7" x14ac:dyDescent="0.25">
      <c r="F320" s="314" t="s">
        <v>854</v>
      </c>
      <c r="G320" s="315" t="s">
        <v>855</v>
      </c>
    </row>
    <row r="321" spans="6:7" x14ac:dyDescent="0.25">
      <c r="F321" s="314" t="s">
        <v>856</v>
      </c>
      <c r="G321" s="315" t="s">
        <v>857</v>
      </c>
    </row>
    <row r="322" spans="6:7" x14ac:dyDescent="0.25">
      <c r="F322" s="314" t="s">
        <v>858</v>
      </c>
      <c r="G322" s="315" t="s">
        <v>859</v>
      </c>
    </row>
    <row r="323" spans="6:7" x14ac:dyDescent="0.25">
      <c r="F323" s="314" t="s">
        <v>860</v>
      </c>
      <c r="G323" s="315" t="s">
        <v>861</v>
      </c>
    </row>
    <row r="324" spans="6:7" x14ac:dyDescent="0.25">
      <c r="F324" s="314" t="s">
        <v>862</v>
      </c>
      <c r="G324" s="315" t="s">
        <v>863</v>
      </c>
    </row>
    <row r="325" spans="6:7" x14ac:dyDescent="0.25">
      <c r="F325" s="314" t="s">
        <v>864</v>
      </c>
      <c r="G325" s="315" t="s">
        <v>865</v>
      </c>
    </row>
    <row r="326" spans="6:7" x14ac:dyDescent="0.25">
      <c r="F326" s="314" t="s">
        <v>866</v>
      </c>
      <c r="G326" s="315" t="s">
        <v>865</v>
      </c>
    </row>
    <row r="327" spans="6:7" x14ac:dyDescent="0.25">
      <c r="F327" s="314" t="s">
        <v>867</v>
      </c>
      <c r="G327" s="315" t="s">
        <v>868</v>
      </c>
    </row>
    <row r="328" spans="6:7" x14ac:dyDescent="0.25">
      <c r="F328" s="314" t="s">
        <v>869</v>
      </c>
      <c r="G328" s="315" t="s">
        <v>870</v>
      </c>
    </row>
    <row r="329" spans="6:7" x14ac:dyDescent="0.25">
      <c r="F329" s="314" t="s">
        <v>871</v>
      </c>
      <c r="G329" s="315" t="s">
        <v>872</v>
      </c>
    </row>
    <row r="330" spans="6:7" x14ac:dyDescent="0.25">
      <c r="F330" s="314" t="s">
        <v>873</v>
      </c>
      <c r="G330" s="315" t="s">
        <v>874</v>
      </c>
    </row>
    <row r="331" spans="6:7" x14ac:dyDescent="0.25">
      <c r="F331" s="314" t="s">
        <v>875</v>
      </c>
      <c r="G331" s="315" t="s">
        <v>876</v>
      </c>
    </row>
    <row r="332" spans="6:7" x14ac:dyDescent="0.25">
      <c r="F332" s="314" t="s">
        <v>877</v>
      </c>
      <c r="G332" s="315" t="s">
        <v>878</v>
      </c>
    </row>
    <row r="333" spans="6:7" x14ac:dyDescent="0.25">
      <c r="F333" s="314" t="s">
        <v>879</v>
      </c>
      <c r="G333" s="315" t="s">
        <v>880</v>
      </c>
    </row>
    <row r="334" spans="6:7" x14ac:dyDescent="0.25">
      <c r="F334" s="314" t="s">
        <v>881</v>
      </c>
      <c r="G334" s="315" t="s">
        <v>882</v>
      </c>
    </row>
    <row r="335" spans="6:7" x14ac:dyDescent="0.25">
      <c r="F335" s="314" t="s">
        <v>883</v>
      </c>
      <c r="G335" s="315" t="s">
        <v>884</v>
      </c>
    </row>
    <row r="336" spans="6:7" x14ac:dyDescent="0.25">
      <c r="F336" s="314" t="s">
        <v>885</v>
      </c>
      <c r="G336" s="315" t="s">
        <v>886</v>
      </c>
    </row>
    <row r="337" spans="6:7" x14ac:dyDescent="0.25">
      <c r="F337" s="314" t="s">
        <v>887</v>
      </c>
      <c r="G337" s="315" t="s">
        <v>888</v>
      </c>
    </row>
    <row r="338" spans="6:7" x14ac:dyDescent="0.25">
      <c r="F338" s="314" t="s">
        <v>889</v>
      </c>
      <c r="G338" s="315" t="s">
        <v>890</v>
      </c>
    </row>
    <row r="339" spans="6:7" x14ac:dyDescent="0.25">
      <c r="F339" s="314" t="s">
        <v>891</v>
      </c>
      <c r="G339" s="315" t="s">
        <v>892</v>
      </c>
    </row>
    <row r="340" spans="6:7" x14ac:dyDescent="0.25">
      <c r="F340" s="314" t="s">
        <v>893</v>
      </c>
      <c r="G340" s="315" t="s">
        <v>894</v>
      </c>
    </row>
    <row r="341" spans="6:7" x14ac:dyDescent="0.25">
      <c r="F341" s="314" t="s">
        <v>895</v>
      </c>
      <c r="G341" s="315" t="s">
        <v>896</v>
      </c>
    </row>
    <row r="342" spans="6:7" x14ac:dyDescent="0.25">
      <c r="F342" s="314" t="s">
        <v>897</v>
      </c>
      <c r="G342" s="315" t="s">
        <v>898</v>
      </c>
    </row>
    <row r="343" spans="6:7" x14ac:dyDescent="0.25">
      <c r="F343" s="314" t="s">
        <v>899</v>
      </c>
      <c r="G343" s="315" t="s">
        <v>900</v>
      </c>
    </row>
    <row r="344" spans="6:7" x14ac:dyDescent="0.25">
      <c r="F344" s="314" t="s">
        <v>901</v>
      </c>
      <c r="G344" s="315" t="s">
        <v>902</v>
      </c>
    </row>
    <row r="345" spans="6:7" x14ac:dyDescent="0.25">
      <c r="F345" s="314" t="s">
        <v>903</v>
      </c>
      <c r="G345" s="315" t="s">
        <v>904</v>
      </c>
    </row>
    <row r="346" spans="6:7" x14ac:dyDescent="0.25">
      <c r="F346" s="314" t="s">
        <v>905</v>
      </c>
      <c r="G346" s="315" t="s">
        <v>906</v>
      </c>
    </row>
    <row r="347" spans="6:7" x14ac:dyDescent="0.25">
      <c r="F347" s="314" t="s">
        <v>907</v>
      </c>
      <c r="G347" s="315" t="s">
        <v>906</v>
      </c>
    </row>
    <row r="348" spans="6:7" x14ac:dyDescent="0.25">
      <c r="F348" s="314" t="s">
        <v>908</v>
      </c>
      <c r="G348" s="315" t="s">
        <v>909</v>
      </c>
    </row>
    <row r="349" spans="6:7" x14ac:dyDescent="0.25">
      <c r="F349" s="314" t="s">
        <v>910</v>
      </c>
      <c r="G349" s="315" t="s">
        <v>911</v>
      </c>
    </row>
    <row r="350" spans="6:7" x14ac:dyDescent="0.25">
      <c r="F350" s="314" t="s">
        <v>912</v>
      </c>
      <c r="G350" s="315" t="s">
        <v>913</v>
      </c>
    </row>
    <row r="351" spans="6:7" x14ac:dyDescent="0.25">
      <c r="F351" s="314" t="s">
        <v>914</v>
      </c>
      <c r="G351" s="315" t="s">
        <v>915</v>
      </c>
    </row>
    <row r="352" spans="6:7" x14ac:dyDescent="0.25">
      <c r="F352" s="314" t="s">
        <v>916</v>
      </c>
      <c r="G352" s="315" t="s">
        <v>917</v>
      </c>
    </row>
    <row r="353" spans="6:7" x14ac:dyDescent="0.25">
      <c r="F353" s="314" t="s">
        <v>918</v>
      </c>
      <c r="G353" s="315" t="s">
        <v>919</v>
      </c>
    </row>
    <row r="354" spans="6:7" x14ac:dyDescent="0.25">
      <c r="F354" s="314" t="s">
        <v>920</v>
      </c>
      <c r="G354" s="315" t="s">
        <v>921</v>
      </c>
    </row>
    <row r="355" spans="6:7" x14ac:dyDescent="0.25">
      <c r="F355" s="314" t="s">
        <v>922</v>
      </c>
      <c r="G355" s="315" t="s">
        <v>923</v>
      </c>
    </row>
    <row r="356" spans="6:7" x14ac:dyDescent="0.25">
      <c r="F356" s="314" t="s">
        <v>924</v>
      </c>
      <c r="G356" s="315" t="s">
        <v>925</v>
      </c>
    </row>
    <row r="357" spans="6:7" x14ac:dyDescent="0.25">
      <c r="F357" s="314" t="s">
        <v>926</v>
      </c>
      <c r="G357" s="315" t="s">
        <v>927</v>
      </c>
    </row>
    <row r="358" spans="6:7" x14ac:dyDescent="0.25">
      <c r="F358" s="314" t="s">
        <v>928</v>
      </c>
      <c r="G358" s="315" t="s">
        <v>929</v>
      </c>
    </row>
    <row r="359" spans="6:7" x14ac:dyDescent="0.25">
      <c r="F359" s="314" t="s">
        <v>930</v>
      </c>
      <c r="G359" s="315" t="s">
        <v>931</v>
      </c>
    </row>
    <row r="360" spans="6:7" x14ac:dyDescent="0.25">
      <c r="F360" s="314" t="s">
        <v>932</v>
      </c>
      <c r="G360" s="315" t="s">
        <v>933</v>
      </c>
    </row>
    <row r="361" spans="6:7" x14ac:dyDescent="0.25">
      <c r="F361" s="314" t="s">
        <v>934</v>
      </c>
      <c r="G361" s="315" t="s">
        <v>935</v>
      </c>
    </row>
    <row r="362" spans="6:7" x14ac:dyDescent="0.25">
      <c r="F362" s="314" t="s">
        <v>936</v>
      </c>
      <c r="G362" s="315" t="s">
        <v>937</v>
      </c>
    </row>
    <row r="363" spans="6:7" x14ac:dyDescent="0.25">
      <c r="F363" s="314" t="s">
        <v>938</v>
      </c>
      <c r="G363" s="315" t="s">
        <v>939</v>
      </c>
    </row>
    <row r="364" spans="6:7" x14ac:dyDescent="0.25">
      <c r="F364" s="314" t="s">
        <v>940</v>
      </c>
      <c r="G364" s="315" t="s">
        <v>941</v>
      </c>
    </row>
    <row r="365" spans="6:7" x14ac:dyDescent="0.25">
      <c r="F365" s="314" t="s">
        <v>942</v>
      </c>
      <c r="G365" s="315" t="s">
        <v>943</v>
      </c>
    </row>
    <row r="366" spans="6:7" x14ac:dyDescent="0.25">
      <c r="F366" s="314" t="s">
        <v>944</v>
      </c>
      <c r="G366" s="315" t="s">
        <v>945</v>
      </c>
    </row>
    <row r="367" spans="6:7" x14ac:dyDescent="0.25">
      <c r="F367" s="314" t="s">
        <v>946</v>
      </c>
      <c r="G367" s="315" t="s">
        <v>947</v>
      </c>
    </row>
    <row r="368" spans="6:7" x14ac:dyDescent="0.25">
      <c r="F368" s="314" t="s">
        <v>948</v>
      </c>
      <c r="G368" s="315" t="s">
        <v>949</v>
      </c>
    </row>
    <row r="369" spans="6:7" x14ac:dyDescent="0.25">
      <c r="F369" s="314" t="s">
        <v>950</v>
      </c>
      <c r="G369" s="315" t="s">
        <v>951</v>
      </c>
    </row>
    <row r="370" spans="6:7" x14ac:dyDescent="0.25">
      <c r="F370" s="314" t="s">
        <v>952</v>
      </c>
      <c r="G370" s="315" t="s">
        <v>953</v>
      </c>
    </row>
    <row r="371" spans="6:7" x14ac:dyDescent="0.25">
      <c r="F371" s="314" t="s">
        <v>954</v>
      </c>
      <c r="G371" s="315" t="s">
        <v>955</v>
      </c>
    </row>
    <row r="372" spans="6:7" x14ac:dyDescent="0.25">
      <c r="F372" s="314" t="s">
        <v>956</v>
      </c>
      <c r="G372" s="315" t="s">
        <v>957</v>
      </c>
    </row>
    <row r="373" spans="6:7" x14ac:dyDescent="0.25">
      <c r="F373" s="314" t="s">
        <v>958</v>
      </c>
      <c r="G373" s="315" t="s">
        <v>959</v>
      </c>
    </row>
    <row r="374" spans="6:7" x14ac:dyDescent="0.25">
      <c r="F374" s="314" t="s">
        <v>960</v>
      </c>
      <c r="G374" s="315" t="s">
        <v>961</v>
      </c>
    </row>
    <row r="375" spans="6:7" x14ac:dyDescent="0.25">
      <c r="F375" s="314" t="s">
        <v>962</v>
      </c>
      <c r="G375" s="315" t="s">
        <v>963</v>
      </c>
    </row>
    <row r="376" spans="6:7" x14ac:dyDescent="0.25">
      <c r="F376" s="314" t="s">
        <v>964</v>
      </c>
      <c r="G376" s="315" t="s">
        <v>963</v>
      </c>
    </row>
    <row r="377" spans="6:7" x14ac:dyDescent="0.25">
      <c r="F377" s="314" t="s">
        <v>965</v>
      </c>
      <c r="G377" s="315" t="s">
        <v>966</v>
      </c>
    </row>
    <row r="378" spans="6:7" x14ac:dyDescent="0.25">
      <c r="F378" s="314" t="s">
        <v>967</v>
      </c>
      <c r="G378" s="315" t="s">
        <v>968</v>
      </c>
    </row>
    <row r="379" spans="6:7" x14ac:dyDescent="0.25">
      <c r="F379" s="314" t="s">
        <v>969</v>
      </c>
      <c r="G379" s="315" t="s">
        <v>970</v>
      </c>
    </row>
    <row r="380" spans="6:7" x14ac:dyDescent="0.25">
      <c r="F380" s="314" t="s">
        <v>971</v>
      </c>
      <c r="G380" s="315" t="s">
        <v>972</v>
      </c>
    </row>
    <row r="381" spans="6:7" x14ac:dyDescent="0.25">
      <c r="F381" s="314" t="s">
        <v>973</v>
      </c>
      <c r="G381" s="315" t="s">
        <v>974</v>
      </c>
    </row>
    <row r="382" spans="6:7" x14ac:dyDescent="0.25">
      <c r="F382" s="314" t="s">
        <v>975</v>
      </c>
      <c r="G382" s="315" t="s">
        <v>976</v>
      </c>
    </row>
    <row r="383" spans="6:7" x14ac:dyDescent="0.25">
      <c r="F383" s="314" t="s">
        <v>977</v>
      </c>
      <c r="G383" s="315" t="s">
        <v>978</v>
      </c>
    </row>
    <row r="384" spans="6:7" x14ac:dyDescent="0.25">
      <c r="F384" s="314" t="s">
        <v>979</v>
      </c>
      <c r="G384" s="315" t="s">
        <v>980</v>
      </c>
    </row>
    <row r="385" spans="6:7" x14ac:dyDescent="0.25">
      <c r="F385" s="314" t="s">
        <v>981</v>
      </c>
      <c r="G385" s="315" t="s">
        <v>982</v>
      </c>
    </row>
    <row r="386" spans="6:7" x14ac:dyDescent="0.25">
      <c r="F386" s="314" t="s">
        <v>983</v>
      </c>
      <c r="G386" s="315" t="s">
        <v>984</v>
      </c>
    </row>
    <row r="387" spans="6:7" x14ac:dyDescent="0.25">
      <c r="F387" s="314" t="s">
        <v>985</v>
      </c>
      <c r="G387" s="315" t="s">
        <v>986</v>
      </c>
    </row>
    <row r="388" spans="6:7" x14ac:dyDescent="0.25">
      <c r="F388" s="314" t="s">
        <v>987</v>
      </c>
      <c r="G388" s="315" t="s">
        <v>988</v>
      </c>
    </row>
    <row r="389" spans="6:7" x14ac:dyDescent="0.25">
      <c r="F389" s="314" t="s">
        <v>989</v>
      </c>
      <c r="G389" s="315" t="s">
        <v>990</v>
      </c>
    </row>
    <row r="390" spans="6:7" x14ac:dyDescent="0.25">
      <c r="F390" s="314" t="s">
        <v>984</v>
      </c>
      <c r="G390" s="315" t="s">
        <v>991</v>
      </c>
    </row>
    <row r="391" spans="6:7" x14ac:dyDescent="0.25">
      <c r="F391" s="314" t="s">
        <v>992</v>
      </c>
      <c r="G391" s="315" t="s">
        <v>993</v>
      </c>
    </row>
    <row r="392" spans="6:7" x14ac:dyDescent="0.25">
      <c r="F392" s="314" t="s">
        <v>994</v>
      </c>
      <c r="G392" s="315" t="s">
        <v>995</v>
      </c>
    </row>
    <row r="393" spans="6:7" x14ac:dyDescent="0.25">
      <c r="F393" s="314" t="s">
        <v>996</v>
      </c>
      <c r="G393" s="315" t="s">
        <v>997</v>
      </c>
    </row>
    <row r="394" spans="6:7" x14ac:dyDescent="0.25">
      <c r="F394" s="314" t="s">
        <v>998</v>
      </c>
      <c r="G394" s="315" t="s">
        <v>999</v>
      </c>
    </row>
    <row r="395" spans="6:7" x14ac:dyDescent="0.25">
      <c r="F395" s="314" t="s">
        <v>1000</v>
      </c>
      <c r="G395" s="315" t="s">
        <v>1000</v>
      </c>
    </row>
    <row r="396" spans="6:7" x14ac:dyDescent="0.25">
      <c r="F396" s="314" t="s">
        <v>1001</v>
      </c>
      <c r="G396" s="315" t="s">
        <v>1002</v>
      </c>
    </row>
    <row r="397" spans="6:7" x14ac:dyDescent="0.25">
      <c r="F397" s="314" t="s">
        <v>1003</v>
      </c>
      <c r="G397" s="315" t="s">
        <v>1004</v>
      </c>
    </row>
    <row r="398" spans="6:7" x14ac:dyDescent="0.25">
      <c r="F398" s="314" t="s">
        <v>1005</v>
      </c>
      <c r="G398" s="315" t="s">
        <v>1006</v>
      </c>
    </row>
    <row r="399" spans="6:7" x14ac:dyDescent="0.25">
      <c r="F399" s="314" t="s">
        <v>1007</v>
      </c>
      <c r="G399" s="315" t="s">
        <v>1008</v>
      </c>
    </row>
    <row r="400" spans="6:7" x14ac:dyDescent="0.25">
      <c r="F400" s="314" t="s">
        <v>1009</v>
      </c>
      <c r="G400" s="315" t="s">
        <v>1010</v>
      </c>
    </row>
    <row r="401" spans="6:7" x14ac:dyDescent="0.25">
      <c r="F401" s="314" t="s">
        <v>1011</v>
      </c>
      <c r="G401" s="315" t="s">
        <v>1012</v>
      </c>
    </row>
    <row r="402" spans="6:7" x14ac:dyDescent="0.25">
      <c r="F402" s="314" t="s">
        <v>1013</v>
      </c>
      <c r="G402" s="315" t="s">
        <v>1014</v>
      </c>
    </row>
    <row r="403" spans="6:7" x14ac:dyDescent="0.25">
      <c r="F403" s="314" t="s">
        <v>1015</v>
      </c>
      <c r="G403" s="315" t="s">
        <v>1016</v>
      </c>
    </row>
    <row r="404" spans="6:7" x14ac:dyDescent="0.25">
      <c r="F404" s="314" t="s">
        <v>1017</v>
      </c>
      <c r="G404" s="315" t="s">
        <v>1018</v>
      </c>
    </row>
    <row r="405" spans="6:7" x14ac:dyDescent="0.25">
      <c r="F405" s="314" t="s">
        <v>1019</v>
      </c>
      <c r="G405" s="315" t="s">
        <v>1020</v>
      </c>
    </row>
    <row r="406" spans="6:7" x14ac:dyDescent="0.25">
      <c r="F406" s="314" t="s">
        <v>1021</v>
      </c>
      <c r="G406" s="315" t="s">
        <v>1022</v>
      </c>
    </row>
    <row r="407" spans="6:7" x14ac:dyDescent="0.25">
      <c r="F407" s="314">
        <v>33</v>
      </c>
      <c r="G407" s="315" t="s">
        <v>1023</v>
      </c>
    </row>
    <row r="408" spans="6:7" x14ac:dyDescent="0.25">
      <c r="F408" s="314" t="s">
        <v>1024</v>
      </c>
      <c r="G408" s="315" t="s">
        <v>1025</v>
      </c>
    </row>
    <row r="409" spans="6:7" x14ac:dyDescent="0.25">
      <c r="F409" s="314">
        <v>11</v>
      </c>
      <c r="G409" s="315" t="s">
        <v>1025</v>
      </c>
    </row>
    <row r="410" spans="6:7" x14ac:dyDescent="0.25">
      <c r="F410" s="314">
        <v>22</v>
      </c>
      <c r="G410" s="315" t="s">
        <v>1025</v>
      </c>
    </row>
    <row r="411" spans="6:7" x14ac:dyDescent="0.25">
      <c r="F411" s="314" t="s">
        <v>1026</v>
      </c>
      <c r="G411" s="315" t="s">
        <v>1027</v>
      </c>
    </row>
    <row r="412" spans="6:7" x14ac:dyDescent="0.25">
      <c r="F412" s="314" t="s">
        <v>1028</v>
      </c>
      <c r="G412" s="315" t="s">
        <v>1029</v>
      </c>
    </row>
    <row r="413" spans="6:7" x14ac:dyDescent="0.25">
      <c r="F413" s="314" t="s">
        <v>1030</v>
      </c>
      <c r="G413" s="315" t="s">
        <v>1031</v>
      </c>
    </row>
    <row r="414" spans="6:7" x14ac:dyDescent="0.25">
      <c r="F414" s="314" t="s">
        <v>1032</v>
      </c>
      <c r="G414" s="315" t="s">
        <v>1033</v>
      </c>
    </row>
    <row r="415" spans="6:7" x14ac:dyDescent="0.25">
      <c r="F415" s="314" t="s">
        <v>1034</v>
      </c>
      <c r="G415" s="315" t="s">
        <v>1035</v>
      </c>
    </row>
    <row r="416" spans="6:7" x14ac:dyDescent="0.25">
      <c r="F416" s="314" t="s">
        <v>1036</v>
      </c>
      <c r="G416" s="315" t="s">
        <v>1035</v>
      </c>
    </row>
    <row r="417" spans="6:7" x14ac:dyDescent="0.25">
      <c r="F417" s="314" t="s">
        <v>1037</v>
      </c>
      <c r="G417" s="315" t="s">
        <v>1038</v>
      </c>
    </row>
    <row r="418" spans="6:7" x14ac:dyDescent="0.25">
      <c r="F418" s="314" t="s">
        <v>218</v>
      </c>
      <c r="G418" s="315" t="s">
        <v>1039</v>
      </c>
    </row>
    <row r="419" spans="6:7" x14ac:dyDescent="0.25">
      <c r="F419" s="314">
        <v>44</v>
      </c>
      <c r="G419" s="315" t="s">
        <v>1040</v>
      </c>
    </row>
    <row r="420" spans="6:7" x14ac:dyDescent="0.25">
      <c r="F420" s="314" t="s">
        <v>1041</v>
      </c>
      <c r="G420" s="315" t="s">
        <v>1042</v>
      </c>
    </row>
    <row r="421" spans="6:7" x14ac:dyDescent="0.25">
      <c r="F421" s="314" t="s">
        <v>1043</v>
      </c>
      <c r="G421" s="315" t="s">
        <v>1044</v>
      </c>
    </row>
    <row r="422" spans="6:7" x14ac:dyDescent="0.25">
      <c r="F422" s="314" t="s">
        <v>1045</v>
      </c>
      <c r="G422" s="315" t="s">
        <v>1046</v>
      </c>
    </row>
    <row r="423" spans="6:7" x14ac:dyDescent="0.25">
      <c r="F423" s="314" t="s">
        <v>1047</v>
      </c>
      <c r="G423" s="315" t="s">
        <v>1048</v>
      </c>
    </row>
    <row r="424" spans="6:7" x14ac:dyDescent="0.25">
      <c r="F424" s="314" t="s">
        <v>1049</v>
      </c>
      <c r="G424" s="315" t="s">
        <v>1050</v>
      </c>
    </row>
    <row r="425" spans="6:7" x14ac:dyDescent="0.25">
      <c r="F425" s="314" t="s">
        <v>1051</v>
      </c>
      <c r="G425" s="315" t="s">
        <v>1052</v>
      </c>
    </row>
    <row r="426" spans="6:7" x14ac:dyDescent="0.25">
      <c r="F426" s="314" t="s">
        <v>1053</v>
      </c>
      <c r="G426" s="315" t="s">
        <v>1054</v>
      </c>
    </row>
    <row r="427" spans="6:7" x14ac:dyDescent="0.25">
      <c r="F427" s="314" t="s">
        <v>1055</v>
      </c>
      <c r="G427" s="315" t="s">
        <v>1056</v>
      </c>
    </row>
    <row r="428" spans="6:7" x14ac:dyDescent="0.25">
      <c r="F428" s="314" t="s">
        <v>1057</v>
      </c>
      <c r="G428" s="315" t="s">
        <v>1058</v>
      </c>
    </row>
    <row r="429" spans="6:7" x14ac:dyDescent="0.25">
      <c r="F429" s="314" t="s">
        <v>1059</v>
      </c>
      <c r="G429" s="315" t="s">
        <v>1060</v>
      </c>
    </row>
    <row r="430" spans="6:7" x14ac:dyDescent="0.25">
      <c r="F430" s="314">
        <v>3</v>
      </c>
      <c r="G430" s="315" t="s">
        <v>1061</v>
      </c>
    </row>
    <row r="431" spans="6:7" x14ac:dyDescent="0.25">
      <c r="F431" s="314" t="s">
        <v>1062</v>
      </c>
      <c r="G431" s="315" t="s">
        <v>1063</v>
      </c>
    </row>
    <row r="432" spans="6:7" x14ac:dyDescent="0.25">
      <c r="F432" s="314" t="s">
        <v>1064</v>
      </c>
      <c r="G432" s="315" t="s">
        <v>1065</v>
      </c>
    </row>
    <row r="433" spans="6:7" x14ac:dyDescent="0.25">
      <c r="F433" s="314" t="s">
        <v>1066</v>
      </c>
      <c r="G433" s="315" t="s">
        <v>1067</v>
      </c>
    </row>
    <row r="434" spans="6:7" x14ac:dyDescent="0.25">
      <c r="F434" s="314" t="s">
        <v>1068</v>
      </c>
      <c r="G434" s="315" t="s">
        <v>1069</v>
      </c>
    </row>
    <row r="435" spans="6:7" x14ac:dyDescent="0.25">
      <c r="F435" s="314" t="s">
        <v>1070</v>
      </c>
      <c r="G435" s="315" t="s">
        <v>1071</v>
      </c>
    </row>
    <row r="436" spans="6:7" x14ac:dyDescent="0.25">
      <c r="F436" s="314" t="s">
        <v>1072</v>
      </c>
      <c r="G436" s="315" t="s">
        <v>1073</v>
      </c>
    </row>
    <row r="437" spans="6:7" x14ac:dyDescent="0.25">
      <c r="F437" s="314" t="s">
        <v>1074</v>
      </c>
      <c r="G437" s="315" t="s">
        <v>1075</v>
      </c>
    </row>
    <row r="438" spans="6:7" x14ac:dyDescent="0.25">
      <c r="F438" s="314" t="s">
        <v>1076</v>
      </c>
      <c r="G438" s="315" t="s">
        <v>1077</v>
      </c>
    </row>
    <row r="439" spans="6:7" x14ac:dyDescent="0.25">
      <c r="F439" s="314" t="s">
        <v>1078</v>
      </c>
      <c r="G439" s="315" t="s">
        <v>1079</v>
      </c>
    </row>
    <row r="440" spans="6:7" x14ac:dyDescent="0.25">
      <c r="F440" s="314" t="s">
        <v>1080</v>
      </c>
      <c r="G440" s="315" t="s">
        <v>1081</v>
      </c>
    </row>
    <row r="441" spans="6:7" x14ac:dyDescent="0.25">
      <c r="F441" s="314" t="s">
        <v>1082</v>
      </c>
      <c r="G441" s="315" t="s">
        <v>1083</v>
      </c>
    </row>
    <row r="442" spans="6:7" x14ac:dyDescent="0.25">
      <c r="F442" s="314" t="s">
        <v>1084</v>
      </c>
      <c r="G442" s="315" t="s">
        <v>1085</v>
      </c>
    </row>
    <row r="443" spans="6:7" x14ac:dyDescent="0.25">
      <c r="F443" s="314" t="s">
        <v>1086</v>
      </c>
      <c r="G443" s="315" t="s">
        <v>1087</v>
      </c>
    </row>
    <row r="444" spans="6:7" x14ac:dyDescent="0.25">
      <c r="F444" s="314" t="s">
        <v>1088</v>
      </c>
      <c r="G444" s="315" t="s">
        <v>1089</v>
      </c>
    </row>
    <row r="445" spans="6:7" x14ac:dyDescent="0.25">
      <c r="F445" s="314" t="s">
        <v>1090</v>
      </c>
      <c r="G445" s="315" t="s">
        <v>1091</v>
      </c>
    </row>
    <row r="446" spans="6:7" x14ac:dyDescent="0.25">
      <c r="F446" s="314" t="s">
        <v>1092</v>
      </c>
      <c r="G446" s="315" t="s">
        <v>1093</v>
      </c>
    </row>
    <row r="447" spans="6:7" x14ac:dyDescent="0.25">
      <c r="F447" s="314" t="s">
        <v>1094</v>
      </c>
      <c r="G447" s="315" t="s">
        <v>1095</v>
      </c>
    </row>
    <row r="448" spans="6:7" x14ac:dyDescent="0.25">
      <c r="F448" s="314" t="s">
        <v>1096</v>
      </c>
      <c r="G448" s="315" t="s">
        <v>1097</v>
      </c>
    </row>
    <row r="449" spans="6:7" x14ac:dyDescent="0.25">
      <c r="F449" s="314" t="s">
        <v>1098</v>
      </c>
      <c r="G449" s="315" t="s">
        <v>1099</v>
      </c>
    </row>
    <row r="450" spans="6:7" x14ac:dyDescent="0.25">
      <c r="F450" s="314" t="s">
        <v>1100</v>
      </c>
      <c r="G450" s="315" t="s">
        <v>1101</v>
      </c>
    </row>
    <row r="451" spans="6:7" x14ac:dyDescent="0.25">
      <c r="F451" s="314" t="s">
        <v>1102</v>
      </c>
      <c r="G451" s="315" t="s">
        <v>1103</v>
      </c>
    </row>
    <row r="452" spans="6:7" x14ac:dyDescent="0.25">
      <c r="F452" s="314" t="s">
        <v>1104</v>
      </c>
      <c r="G452" s="315" t="s">
        <v>1105</v>
      </c>
    </row>
    <row r="453" spans="6:7" x14ac:dyDescent="0.25">
      <c r="F453" s="314" t="s">
        <v>1106</v>
      </c>
      <c r="G453" s="315" t="s">
        <v>1107</v>
      </c>
    </row>
    <row r="454" spans="6:7" x14ac:dyDescent="0.25">
      <c r="F454" s="314" t="s">
        <v>1108</v>
      </c>
      <c r="G454" s="315" t="s">
        <v>1109</v>
      </c>
    </row>
    <row r="455" spans="6:7" x14ac:dyDescent="0.25">
      <c r="F455" s="314" t="s">
        <v>1110</v>
      </c>
      <c r="G455" s="315" t="s">
        <v>1111</v>
      </c>
    </row>
    <row r="456" spans="6:7" x14ac:dyDescent="0.25">
      <c r="F456" s="314" t="s">
        <v>1112</v>
      </c>
      <c r="G456" s="315" t="s">
        <v>1113</v>
      </c>
    </row>
    <row r="457" spans="6:7" x14ac:dyDescent="0.25">
      <c r="F457" s="314" t="s">
        <v>1114</v>
      </c>
      <c r="G457" s="315" t="s">
        <v>1115</v>
      </c>
    </row>
    <row r="458" spans="6:7" x14ac:dyDescent="0.25">
      <c r="F458" s="314" t="s">
        <v>1116</v>
      </c>
      <c r="G458" s="315" t="s">
        <v>1117</v>
      </c>
    </row>
    <row r="459" spans="6:7" x14ac:dyDescent="0.25">
      <c r="F459" s="314" t="s">
        <v>1118</v>
      </c>
      <c r="G459" s="315" t="s">
        <v>1119</v>
      </c>
    </row>
    <row r="460" spans="6:7" x14ac:dyDescent="0.25">
      <c r="F460" s="314" t="s">
        <v>1120</v>
      </c>
      <c r="G460" s="315" t="s">
        <v>1121</v>
      </c>
    </row>
    <row r="461" spans="6:7" x14ac:dyDescent="0.25">
      <c r="F461" s="314" t="s">
        <v>1122</v>
      </c>
      <c r="G461" s="315" t="s">
        <v>1123</v>
      </c>
    </row>
    <row r="462" spans="6:7" x14ac:dyDescent="0.25">
      <c r="F462" s="314" t="s">
        <v>1124</v>
      </c>
      <c r="G462" s="315" t="s">
        <v>1125</v>
      </c>
    </row>
    <row r="463" spans="6:7" x14ac:dyDescent="0.25">
      <c r="F463" s="314" t="s">
        <v>1126</v>
      </c>
      <c r="G463" s="315" t="s">
        <v>1127</v>
      </c>
    </row>
    <row r="464" spans="6:7" x14ac:dyDescent="0.25">
      <c r="F464" s="314" t="s">
        <v>1128</v>
      </c>
      <c r="G464" s="315" t="s">
        <v>1129</v>
      </c>
    </row>
    <row r="465" spans="6:7" x14ac:dyDescent="0.25">
      <c r="F465" s="314" t="s">
        <v>1130</v>
      </c>
      <c r="G465" s="315" t="s">
        <v>1131</v>
      </c>
    </row>
    <row r="466" spans="6:7" x14ac:dyDescent="0.25">
      <c r="F466" s="314" t="s">
        <v>1132</v>
      </c>
      <c r="G466" s="315" t="s">
        <v>1133</v>
      </c>
    </row>
    <row r="467" spans="6:7" x14ac:dyDescent="0.25">
      <c r="F467" s="314" t="s">
        <v>1134</v>
      </c>
      <c r="G467" s="315" t="s">
        <v>1135</v>
      </c>
    </row>
    <row r="468" spans="6:7" x14ac:dyDescent="0.25">
      <c r="F468" s="314" t="s">
        <v>1136</v>
      </c>
      <c r="G468" s="315" t="s">
        <v>1137</v>
      </c>
    </row>
    <row r="469" spans="6:7" x14ac:dyDescent="0.25">
      <c r="F469" s="314" t="s">
        <v>1138</v>
      </c>
      <c r="G469" s="315" t="s">
        <v>1139</v>
      </c>
    </row>
    <row r="470" spans="6:7" x14ac:dyDescent="0.25">
      <c r="F470" s="314" t="s">
        <v>1140</v>
      </c>
      <c r="G470" s="315" t="s">
        <v>1141</v>
      </c>
    </row>
    <row r="471" spans="6:7" x14ac:dyDescent="0.25">
      <c r="F471" s="314" t="s">
        <v>1142</v>
      </c>
      <c r="G471" s="315" t="s">
        <v>1143</v>
      </c>
    </row>
    <row r="472" spans="6:7" x14ac:dyDescent="0.25">
      <c r="F472" s="314" t="s">
        <v>1144</v>
      </c>
      <c r="G472" s="315" t="s">
        <v>1145</v>
      </c>
    </row>
    <row r="473" spans="6:7" x14ac:dyDescent="0.25">
      <c r="F473" s="314" t="s">
        <v>1146</v>
      </c>
      <c r="G473" s="315" t="s">
        <v>1147</v>
      </c>
    </row>
    <row r="474" spans="6:7" x14ac:dyDescent="0.25">
      <c r="F474" s="314" t="s">
        <v>210</v>
      </c>
      <c r="G474" s="315" t="s">
        <v>1148</v>
      </c>
    </row>
    <row r="475" spans="6:7" x14ac:dyDescent="0.25">
      <c r="F475" s="314" t="s">
        <v>1149</v>
      </c>
      <c r="G475" s="315" t="s">
        <v>1150</v>
      </c>
    </row>
    <row r="476" spans="6:7" x14ac:dyDescent="0.25">
      <c r="F476" s="314" t="s">
        <v>1151</v>
      </c>
      <c r="G476" s="315" t="s">
        <v>1152</v>
      </c>
    </row>
    <row r="477" spans="6:7" x14ac:dyDescent="0.25">
      <c r="F477" s="314" t="s">
        <v>1153</v>
      </c>
      <c r="G477" s="315" t="s">
        <v>1154</v>
      </c>
    </row>
    <row r="478" spans="6:7" x14ac:dyDescent="0.25">
      <c r="F478" s="314" t="s">
        <v>1155</v>
      </c>
      <c r="G478" s="315" t="s">
        <v>1156</v>
      </c>
    </row>
    <row r="479" spans="6:7" x14ac:dyDescent="0.25">
      <c r="F479" s="314" t="s">
        <v>1157</v>
      </c>
      <c r="G479" s="315" t="s">
        <v>1158</v>
      </c>
    </row>
    <row r="480" spans="6:7" x14ac:dyDescent="0.25">
      <c r="F480" s="314" t="s">
        <v>1159</v>
      </c>
      <c r="G480" s="315" t="s">
        <v>1160</v>
      </c>
    </row>
    <row r="481" spans="6:7" x14ac:dyDescent="0.25">
      <c r="F481" s="314" t="s">
        <v>1161</v>
      </c>
      <c r="G481" s="315" t="s">
        <v>1162</v>
      </c>
    </row>
    <row r="482" spans="6:7" x14ac:dyDescent="0.25">
      <c r="F482" s="314" t="s">
        <v>1163</v>
      </c>
      <c r="G482" s="315" t="s">
        <v>1164</v>
      </c>
    </row>
    <row r="483" spans="6:7" x14ac:dyDescent="0.25">
      <c r="F483" s="314" t="s">
        <v>1165</v>
      </c>
      <c r="G483" s="315" t="s">
        <v>1166</v>
      </c>
    </row>
    <row r="484" spans="6:7" x14ac:dyDescent="0.25">
      <c r="F484" s="314" t="s">
        <v>1167</v>
      </c>
      <c r="G484" s="315" t="s">
        <v>1168</v>
      </c>
    </row>
    <row r="485" spans="6:7" x14ac:dyDescent="0.25">
      <c r="F485" s="314" t="s">
        <v>1169</v>
      </c>
      <c r="G485" s="315" t="s">
        <v>1170</v>
      </c>
    </row>
    <row r="486" spans="6:7" x14ac:dyDescent="0.25">
      <c r="F486" s="314" t="s">
        <v>1171</v>
      </c>
      <c r="G486" s="315" t="s">
        <v>1172</v>
      </c>
    </row>
    <row r="487" spans="6:7" x14ac:dyDescent="0.25">
      <c r="F487" s="314" t="s">
        <v>1173</v>
      </c>
      <c r="G487" s="315" t="s">
        <v>1174</v>
      </c>
    </row>
    <row r="488" spans="6:7" x14ac:dyDescent="0.25">
      <c r="F488" s="314" t="s">
        <v>1175</v>
      </c>
      <c r="G488" s="315" t="s">
        <v>1176</v>
      </c>
    </row>
    <row r="489" spans="6:7" x14ac:dyDescent="0.25">
      <c r="F489" s="314" t="s">
        <v>1177</v>
      </c>
      <c r="G489" s="315" t="s">
        <v>1178</v>
      </c>
    </row>
    <row r="490" spans="6:7" x14ac:dyDescent="0.25">
      <c r="F490" s="314" t="s">
        <v>1179</v>
      </c>
      <c r="G490" s="315" t="s">
        <v>1180</v>
      </c>
    </row>
    <row r="491" spans="6:7" x14ac:dyDescent="0.25">
      <c r="F491" s="314" t="s">
        <v>1181</v>
      </c>
      <c r="G491" s="315" t="s">
        <v>1182</v>
      </c>
    </row>
    <row r="492" spans="6:7" x14ac:dyDescent="0.25">
      <c r="F492" s="314" t="s">
        <v>1183</v>
      </c>
      <c r="G492" s="315" t="s">
        <v>1184</v>
      </c>
    </row>
    <row r="493" spans="6:7" x14ac:dyDescent="0.25">
      <c r="F493" s="314" t="s">
        <v>1185</v>
      </c>
      <c r="G493" s="315" t="s">
        <v>1186</v>
      </c>
    </row>
    <row r="494" spans="6:7" x14ac:dyDescent="0.25">
      <c r="F494" s="314" t="s">
        <v>1187</v>
      </c>
      <c r="G494" s="315" t="s">
        <v>1188</v>
      </c>
    </row>
    <row r="495" spans="6:7" x14ac:dyDescent="0.25">
      <c r="F495" s="314" t="s">
        <v>1189</v>
      </c>
      <c r="G495" s="315" t="s">
        <v>1190</v>
      </c>
    </row>
    <row r="496" spans="6:7" x14ac:dyDescent="0.25">
      <c r="F496" s="314" t="s">
        <v>1191</v>
      </c>
      <c r="G496" s="315" t="s">
        <v>1192</v>
      </c>
    </row>
    <row r="497" spans="6:7" x14ac:dyDescent="0.25">
      <c r="F497" s="314" t="s">
        <v>1193</v>
      </c>
      <c r="G497" s="315" t="s">
        <v>1194</v>
      </c>
    </row>
    <row r="498" spans="6:7" x14ac:dyDescent="0.25">
      <c r="F498" s="314" t="s">
        <v>1195</v>
      </c>
      <c r="G498" s="315" t="s">
        <v>1196</v>
      </c>
    </row>
    <row r="499" spans="6:7" x14ac:dyDescent="0.25">
      <c r="F499" s="314" t="s">
        <v>1197</v>
      </c>
      <c r="G499" s="315" t="s">
        <v>1198</v>
      </c>
    </row>
    <row r="500" spans="6:7" x14ac:dyDescent="0.25">
      <c r="F500" s="314" t="s">
        <v>1199</v>
      </c>
      <c r="G500" s="315" t="s">
        <v>1200</v>
      </c>
    </row>
    <row r="501" spans="6:7" x14ac:dyDescent="0.25">
      <c r="F501" s="314" t="s">
        <v>1201</v>
      </c>
      <c r="G501" s="315" t="s">
        <v>1202</v>
      </c>
    </row>
    <row r="502" spans="6:7" x14ac:dyDescent="0.25">
      <c r="F502" s="314" t="s">
        <v>1203</v>
      </c>
      <c r="G502" s="315" t="s">
        <v>1204</v>
      </c>
    </row>
    <row r="503" spans="6:7" x14ac:dyDescent="0.25">
      <c r="F503" s="314" t="s">
        <v>1205</v>
      </c>
      <c r="G503" s="315" t="s">
        <v>1206</v>
      </c>
    </row>
    <row r="504" spans="6:7" x14ac:dyDescent="0.25">
      <c r="F504" s="314" t="s">
        <v>1207</v>
      </c>
      <c r="G504" s="315" t="s">
        <v>1208</v>
      </c>
    </row>
    <row r="505" spans="6:7" x14ac:dyDescent="0.25">
      <c r="F505" s="314" t="s">
        <v>1209</v>
      </c>
      <c r="G505" s="315" t="s">
        <v>1210</v>
      </c>
    </row>
    <row r="506" spans="6:7" x14ac:dyDescent="0.25">
      <c r="F506" s="314" t="s">
        <v>1211</v>
      </c>
      <c r="G506" s="315" t="s">
        <v>1212</v>
      </c>
    </row>
    <row r="507" spans="6:7" x14ac:dyDescent="0.25">
      <c r="F507" s="314" t="s">
        <v>1213</v>
      </c>
      <c r="G507" s="315" t="s">
        <v>1214</v>
      </c>
    </row>
    <row r="508" spans="6:7" x14ac:dyDescent="0.25">
      <c r="F508" s="314" t="s">
        <v>1215</v>
      </c>
      <c r="G508" s="315" t="s">
        <v>1216</v>
      </c>
    </row>
    <row r="509" spans="6:7" x14ac:dyDescent="0.25">
      <c r="F509" s="314" t="s">
        <v>1217</v>
      </c>
      <c r="G509" s="315" t="s">
        <v>1218</v>
      </c>
    </row>
    <row r="510" spans="6:7" x14ac:dyDescent="0.25">
      <c r="F510" s="314" t="s">
        <v>1219</v>
      </c>
      <c r="G510" s="315" t="s">
        <v>1220</v>
      </c>
    </row>
    <row r="511" spans="6:7" x14ac:dyDescent="0.25">
      <c r="F511" s="314" t="s">
        <v>1221</v>
      </c>
      <c r="G511" s="315" t="s">
        <v>1222</v>
      </c>
    </row>
    <row r="512" spans="6:7" x14ac:dyDescent="0.25">
      <c r="F512" s="314" t="s">
        <v>1223</v>
      </c>
      <c r="G512" s="315" t="s">
        <v>1224</v>
      </c>
    </row>
    <row r="513" spans="6:7" x14ac:dyDescent="0.25">
      <c r="F513" s="314" t="s">
        <v>1225</v>
      </c>
      <c r="G513" s="315" t="s">
        <v>1226</v>
      </c>
    </row>
    <row r="514" spans="6:7" x14ac:dyDescent="0.25">
      <c r="F514" s="314" t="s">
        <v>1227</v>
      </c>
      <c r="G514" s="315" t="s">
        <v>1228</v>
      </c>
    </row>
    <row r="515" spans="6:7" x14ac:dyDescent="0.25">
      <c r="F515" s="314" t="s">
        <v>1229</v>
      </c>
      <c r="G515" s="315" t="s">
        <v>1230</v>
      </c>
    </row>
    <row r="516" spans="6:7" x14ac:dyDescent="0.25">
      <c r="F516" s="314" t="s">
        <v>1231</v>
      </c>
      <c r="G516" s="315" t="s">
        <v>1232</v>
      </c>
    </row>
    <row r="517" spans="6:7" x14ac:dyDescent="0.25">
      <c r="F517" s="314" t="s">
        <v>1233</v>
      </c>
      <c r="G517" s="315" t="s">
        <v>1234</v>
      </c>
    </row>
    <row r="518" spans="6:7" x14ac:dyDescent="0.25">
      <c r="F518" s="314" t="s">
        <v>1235</v>
      </c>
      <c r="G518" s="315" t="s">
        <v>1236</v>
      </c>
    </row>
    <row r="519" spans="6:7" x14ac:dyDescent="0.25">
      <c r="F519" s="314" t="s">
        <v>1237</v>
      </c>
      <c r="G519" s="315" t="s">
        <v>1238</v>
      </c>
    </row>
    <row r="520" spans="6:7" x14ac:dyDescent="0.25">
      <c r="F520" s="314" t="s">
        <v>1239</v>
      </c>
      <c r="G520" s="315" t="s">
        <v>1240</v>
      </c>
    </row>
    <row r="521" spans="6:7" x14ac:dyDescent="0.25">
      <c r="F521" s="314" t="s">
        <v>1241</v>
      </c>
      <c r="G521" s="315" t="s">
        <v>1242</v>
      </c>
    </row>
    <row r="522" spans="6:7" x14ac:dyDescent="0.25">
      <c r="F522" s="314" t="s">
        <v>1243</v>
      </c>
      <c r="G522" s="315" t="s">
        <v>1244</v>
      </c>
    </row>
    <row r="523" spans="6:7" x14ac:dyDescent="0.25">
      <c r="F523" s="314" t="s">
        <v>1245</v>
      </c>
      <c r="G523" s="315" t="s">
        <v>1244</v>
      </c>
    </row>
    <row r="524" spans="6:7" x14ac:dyDescent="0.25">
      <c r="F524" s="314" t="s">
        <v>1246</v>
      </c>
      <c r="G524" s="315" t="s">
        <v>1247</v>
      </c>
    </row>
    <row r="525" spans="6:7" x14ac:dyDescent="0.25">
      <c r="F525" s="314" t="s">
        <v>1248</v>
      </c>
      <c r="G525" s="315" t="s">
        <v>1249</v>
      </c>
    </row>
    <row r="526" spans="6:7" x14ac:dyDescent="0.25">
      <c r="F526" s="314" t="s">
        <v>1250</v>
      </c>
      <c r="G526" s="315" t="s">
        <v>1251</v>
      </c>
    </row>
    <row r="527" spans="6:7" x14ac:dyDescent="0.25">
      <c r="F527" s="314" t="s">
        <v>1252</v>
      </c>
      <c r="G527" s="315" t="s">
        <v>1253</v>
      </c>
    </row>
    <row r="528" spans="6:7" x14ac:dyDescent="0.25">
      <c r="F528" s="314" t="s">
        <v>1254</v>
      </c>
      <c r="G528" s="315" t="s">
        <v>1255</v>
      </c>
    </row>
    <row r="529" spans="6:7" x14ac:dyDescent="0.25">
      <c r="F529" s="314" t="s">
        <v>1256</v>
      </c>
      <c r="G529" s="315" t="s">
        <v>1257</v>
      </c>
    </row>
    <row r="530" spans="6:7" x14ac:dyDescent="0.25">
      <c r="F530" s="314" t="s">
        <v>1258</v>
      </c>
      <c r="G530" s="315" t="s">
        <v>1259</v>
      </c>
    </row>
    <row r="531" spans="6:7" x14ac:dyDescent="0.25">
      <c r="F531" s="314" t="s">
        <v>1260</v>
      </c>
      <c r="G531" s="315" t="s">
        <v>1261</v>
      </c>
    </row>
    <row r="532" spans="6:7" x14ac:dyDescent="0.25">
      <c r="F532" s="314" t="s">
        <v>1262</v>
      </c>
      <c r="G532" s="315" t="s">
        <v>1263</v>
      </c>
    </row>
    <row r="533" spans="6:7" x14ac:dyDescent="0.25">
      <c r="F533" s="314" t="s">
        <v>1264</v>
      </c>
      <c r="G533" s="315" t="s">
        <v>1265</v>
      </c>
    </row>
    <row r="534" spans="6:7" x14ac:dyDescent="0.25">
      <c r="F534" s="314" t="s">
        <v>1266</v>
      </c>
      <c r="G534" s="315" t="s">
        <v>1267</v>
      </c>
    </row>
    <row r="535" spans="6:7" x14ac:dyDescent="0.25">
      <c r="F535" s="314" t="s">
        <v>1268</v>
      </c>
      <c r="G535" s="315" t="s">
        <v>1269</v>
      </c>
    </row>
    <row r="536" spans="6:7" x14ac:dyDescent="0.25">
      <c r="F536" s="314" t="s">
        <v>1270</v>
      </c>
      <c r="G536" s="315" t="s">
        <v>1271</v>
      </c>
    </row>
    <row r="537" spans="6:7" x14ac:dyDescent="0.25">
      <c r="F537" s="314" t="s">
        <v>1272</v>
      </c>
      <c r="G537" s="315" t="s">
        <v>1273</v>
      </c>
    </row>
    <row r="538" spans="6:7" x14ac:dyDescent="0.25">
      <c r="F538" s="314" t="s">
        <v>1274</v>
      </c>
      <c r="G538" s="315" t="s">
        <v>1275</v>
      </c>
    </row>
    <row r="539" spans="6:7" x14ac:dyDescent="0.25">
      <c r="F539" s="314" t="s">
        <v>1276</v>
      </c>
      <c r="G539" s="315" t="s">
        <v>1277</v>
      </c>
    </row>
    <row r="540" spans="6:7" x14ac:dyDescent="0.25">
      <c r="F540" s="314" t="s">
        <v>1278</v>
      </c>
      <c r="G540" s="315" t="s">
        <v>1279</v>
      </c>
    </row>
    <row r="541" spans="6:7" x14ac:dyDescent="0.25">
      <c r="F541" s="314" t="s">
        <v>1280</v>
      </c>
      <c r="G541" s="315" t="s">
        <v>1281</v>
      </c>
    </row>
    <row r="542" spans="6:7" x14ac:dyDescent="0.25">
      <c r="F542" s="314" t="s">
        <v>1282</v>
      </c>
      <c r="G542" s="315" t="s">
        <v>1283</v>
      </c>
    </row>
    <row r="543" spans="6:7" x14ac:dyDescent="0.25">
      <c r="F543" s="314" t="s">
        <v>1284</v>
      </c>
      <c r="G543" s="315" t="s">
        <v>1285</v>
      </c>
    </row>
    <row r="544" spans="6:7" x14ac:dyDescent="0.25">
      <c r="F544" s="314" t="s">
        <v>1286</v>
      </c>
      <c r="G544" s="315" t="s">
        <v>1285</v>
      </c>
    </row>
    <row r="545" spans="6:7" x14ac:dyDescent="0.25">
      <c r="F545" s="314" t="s">
        <v>1287</v>
      </c>
      <c r="G545" s="315" t="s">
        <v>1288</v>
      </c>
    </row>
    <row r="546" spans="6:7" x14ac:dyDescent="0.25">
      <c r="F546" s="314" t="s">
        <v>1289</v>
      </c>
      <c r="G546" s="315" t="s">
        <v>1290</v>
      </c>
    </row>
    <row r="547" spans="6:7" x14ac:dyDescent="0.25">
      <c r="F547" s="314" t="s">
        <v>1291</v>
      </c>
      <c r="G547" s="315" t="s">
        <v>1292</v>
      </c>
    </row>
    <row r="548" spans="6:7" x14ac:dyDescent="0.25">
      <c r="F548" s="314" t="s">
        <v>1293</v>
      </c>
      <c r="G548" s="315" t="s">
        <v>1294</v>
      </c>
    </row>
    <row r="549" spans="6:7" x14ac:dyDescent="0.25">
      <c r="F549" s="314" t="s">
        <v>1295</v>
      </c>
      <c r="G549" s="315" t="s">
        <v>1296</v>
      </c>
    </row>
    <row r="550" spans="6:7" x14ac:dyDescent="0.25">
      <c r="F550" s="314" t="s">
        <v>1297</v>
      </c>
      <c r="G550" s="315" t="s">
        <v>1298</v>
      </c>
    </row>
    <row r="551" spans="6:7" x14ac:dyDescent="0.25">
      <c r="F551" s="314" t="s">
        <v>1299</v>
      </c>
      <c r="G551" s="315" t="s">
        <v>1298</v>
      </c>
    </row>
    <row r="552" spans="6:7" x14ac:dyDescent="0.25">
      <c r="F552" s="314" t="s">
        <v>1300</v>
      </c>
      <c r="G552" s="315" t="s">
        <v>1301</v>
      </c>
    </row>
    <row r="553" spans="6:7" x14ac:dyDescent="0.25">
      <c r="F553" s="314" t="s">
        <v>1302</v>
      </c>
      <c r="G553" s="315" t="s">
        <v>1303</v>
      </c>
    </row>
    <row r="554" spans="6:7" x14ac:dyDescent="0.25">
      <c r="F554" s="314" t="s">
        <v>1304</v>
      </c>
      <c r="G554" s="315" t="s">
        <v>1305</v>
      </c>
    </row>
    <row r="555" spans="6:7" x14ac:dyDescent="0.25">
      <c r="F555" s="314" t="s">
        <v>1306</v>
      </c>
      <c r="G555" s="315" t="s">
        <v>1307</v>
      </c>
    </row>
    <row r="556" spans="6:7" x14ac:dyDescent="0.25">
      <c r="F556" s="314" t="s">
        <v>1308</v>
      </c>
      <c r="G556" s="315" t="s">
        <v>1309</v>
      </c>
    </row>
    <row r="557" spans="6:7" x14ac:dyDescent="0.25">
      <c r="F557" s="314" t="s">
        <v>1310</v>
      </c>
      <c r="G557" s="315" t="s">
        <v>1311</v>
      </c>
    </row>
    <row r="558" spans="6:7" x14ac:dyDescent="0.25">
      <c r="F558" s="314" t="s">
        <v>212</v>
      </c>
      <c r="G558" s="315" t="s">
        <v>1312</v>
      </c>
    </row>
    <row r="559" spans="6:7" x14ac:dyDescent="0.25">
      <c r="F559" s="314" t="s">
        <v>1313</v>
      </c>
      <c r="G559" s="315" t="s">
        <v>1314</v>
      </c>
    </row>
    <row r="560" spans="6:7" x14ac:dyDescent="0.25">
      <c r="F560" s="314" t="s">
        <v>1315</v>
      </c>
      <c r="G560" s="315" t="s">
        <v>1316</v>
      </c>
    </row>
    <row r="561" spans="6:7" x14ac:dyDescent="0.25">
      <c r="F561" s="314" t="s">
        <v>1317</v>
      </c>
      <c r="G561" s="315" t="s">
        <v>1318</v>
      </c>
    </row>
    <row r="562" spans="6:7" x14ac:dyDescent="0.25">
      <c r="F562" s="314" t="s">
        <v>1319</v>
      </c>
      <c r="G562" s="315" t="s">
        <v>1320</v>
      </c>
    </row>
    <row r="563" spans="6:7" x14ac:dyDescent="0.25">
      <c r="F563" s="314" t="s">
        <v>1321</v>
      </c>
      <c r="G563" s="315" t="s">
        <v>1322</v>
      </c>
    </row>
    <row r="564" spans="6:7" x14ac:dyDescent="0.25">
      <c r="F564" s="314" t="s">
        <v>1323</v>
      </c>
      <c r="G564" s="315" t="s">
        <v>1324</v>
      </c>
    </row>
    <row r="565" spans="6:7" x14ac:dyDescent="0.25">
      <c r="F565" s="314" t="s">
        <v>1325</v>
      </c>
      <c r="G565" s="315" t="s">
        <v>1326</v>
      </c>
    </row>
    <row r="566" spans="6:7" x14ac:dyDescent="0.25">
      <c r="F566" s="314" t="s">
        <v>1327</v>
      </c>
      <c r="G566" s="315" t="s">
        <v>1328</v>
      </c>
    </row>
    <row r="567" spans="6:7" x14ac:dyDescent="0.25">
      <c r="F567" s="314" t="s">
        <v>1329</v>
      </c>
      <c r="G567" s="315" t="s">
        <v>1330</v>
      </c>
    </row>
    <row r="568" spans="6:7" x14ac:dyDescent="0.25">
      <c r="F568" s="314" t="s">
        <v>1331</v>
      </c>
      <c r="G568" s="315" t="s">
        <v>1332</v>
      </c>
    </row>
    <row r="569" spans="6:7" x14ac:dyDescent="0.25">
      <c r="F569" s="314" t="s">
        <v>1333</v>
      </c>
      <c r="G569" s="315" t="s">
        <v>1334</v>
      </c>
    </row>
    <row r="570" spans="6:7" x14ac:dyDescent="0.25">
      <c r="F570" s="314" t="s">
        <v>1335</v>
      </c>
      <c r="G570" s="315" t="s">
        <v>1336</v>
      </c>
    </row>
    <row r="571" spans="6:7" x14ac:dyDescent="0.25">
      <c r="F571" s="314" t="s">
        <v>1337</v>
      </c>
      <c r="G571" s="315" t="s">
        <v>1338</v>
      </c>
    </row>
    <row r="572" spans="6:7" x14ac:dyDescent="0.25">
      <c r="F572" s="314" t="s">
        <v>1339</v>
      </c>
      <c r="G572" s="315" t="s">
        <v>1340</v>
      </c>
    </row>
    <row r="573" spans="6:7" x14ac:dyDescent="0.25">
      <c r="F573" s="314" t="s">
        <v>1341</v>
      </c>
      <c r="G573" s="315" t="s">
        <v>1342</v>
      </c>
    </row>
    <row r="574" spans="6:7" x14ac:dyDescent="0.25">
      <c r="F574" s="314" t="s">
        <v>1343</v>
      </c>
      <c r="G574" s="315" t="s">
        <v>1344</v>
      </c>
    </row>
    <row r="575" spans="6:7" x14ac:dyDescent="0.25">
      <c r="F575" s="314" t="s">
        <v>1345</v>
      </c>
      <c r="G575" s="315" t="s">
        <v>1346</v>
      </c>
    </row>
    <row r="576" spans="6:7" x14ac:dyDescent="0.25">
      <c r="F576" s="314" t="s">
        <v>1347</v>
      </c>
      <c r="G576" s="315" t="s">
        <v>1348</v>
      </c>
    </row>
    <row r="577" spans="6:7" x14ac:dyDescent="0.25">
      <c r="F577" s="314" t="s">
        <v>212</v>
      </c>
      <c r="G577" s="315" t="s">
        <v>1349</v>
      </c>
    </row>
    <row r="578" spans="6:7" x14ac:dyDescent="0.25">
      <c r="F578" s="314" t="s">
        <v>1350</v>
      </c>
      <c r="G578" s="315" t="s">
        <v>1351</v>
      </c>
    </row>
    <row r="579" spans="6:7" x14ac:dyDescent="0.25">
      <c r="F579" s="314" t="s">
        <v>1352</v>
      </c>
      <c r="G579" s="315" t="s">
        <v>1353</v>
      </c>
    </row>
    <row r="580" spans="6:7" x14ac:dyDescent="0.25">
      <c r="F580" s="314" t="s">
        <v>1354</v>
      </c>
      <c r="G580" s="315" t="s">
        <v>1355</v>
      </c>
    </row>
    <row r="581" spans="6:7" x14ac:dyDescent="0.25">
      <c r="F581" s="314" t="s">
        <v>1356</v>
      </c>
      <c r="G581" s="315" t="s">
        <v>1357</v>
      </c>
    </row>
    <row r="582" spans="6:7" x14ac:dyDescent="0.25">
      <c r="F582" s="314" t="s">
        <v>1358</v>
      </c>
      <c r="G582" s="315" t="s">
        <v>1359</v>
      </c>
    </row>
    <row r="583" spans="6:7" x14ac:dyDescent="0.25">
      <c r="F583" s="314" t="s">
        <v>1360</v>
      </c>
      <c r="G583" s="315" t="s">
        <v>1361</v>
      </c>
    </row>
    <row r="584" spans="6:7" x14ac:dyDescent="0.25">
      <c r="F584" s="314" t="s">
        <v>1362</v>
      </c>
      <c r="G584" s="315" t="s">
        <v>1363</v>
      </c>
    </row>
    <row r="585" spans="6:7" x14ac:dyDescent="0.25">
      <c r="F585" s="314" t="s">
        <v>1364</v>
      </c>
      <c r="G585" s="315" t="s">
        <v>1365</v>
      </c>
    </row>
    <row r="586" spans="6:7" x14ac:dyDescent="0.25">
      <c r="F586" s="314" t="s">
        <v>1366</v>
      </c>
      <c r="G586" s="315" t="s">
        <v>1367</v>
      </c>
    </row>
    <row r="587" spans="6:7" x14ac:dyDescent="0.25">
      <c r="F587" s="314" t="s">
        <v>1368</v>
      </c>
      <c r="G587" s="315" t="s">
        <v>1369</v>
      </c>
    </row>
    <row r="588" spans="6:7" x14ac:dyDescent="0.25">
      <c r="F588" s="314" t="s">
        <v>1370</v>
      </c>
      <c r="G588" s="315" t="s">
        <v>1371</v>
      </c>
    </row>
    <row r="589" spans="6:7" x14ac:dyDescent="0.25">
      <c r="F589" s="314" t="s">
        <v>1372</v>
      </c>
      <c r="G589" s="315" t="s">
        <v>1373</v>
      </c>
    </row>
    <row r="590" spans="6:7" x14ac:dyDescent="0.25">
      <c r="F590" s="314" t="s">
        <v>1374</v>
      </c>
      <c r="G590" s="315" t="s">
        <v>1375</v>
      </c>
    </row>
    <row r="591" spans="6:7" x14ac:dyDescent="0.25">
      <c r="F591" s="314" t="s">
        <v>1376</v>
      </c>
      <c r="G591" s="315" t="s">
        <v>1377</v>
      </c>
    </row>
    <row r="592" spans="6:7" x14ac:dyDescent="0.25">
      <c r="F592" s="314" t="s">
        <v>1378</v>
      </c>
      <c r="G592" s="315" t="s">
        <v>1379</v>
      </c>
    </row>
    <row r="593" spans="6:7" x14ac:dyDescent="0.25">
      <c r="F593" s="314" t="s">
        <v>1380</v>
      </c>
      <c r="G593" s="315" t="s">
        <v>1381</v>
      </c>
    </row>
    <row r="594" spans="6:7" x14ac:dyDescent="0.25">
      <c r="F594" s="314" t="s">
        <v>1382</v>
      </c>
      <c r="G594" s="315" t="s">
        <v>1383</v>
      </c>
    </row>
    <row r="595" spans="6:7" x14ac:dyDescent="0.25">
      <c r="F595" s="314" t="s">
        <v>1384</v>
      </c>
      <c r="G595" s="315" t="s">
        <v>1385</v>
      </c>
    </row>
    <row r="596" spans="6:7" x14ac:dyDescent="0.25">
      <c r="F596" s="314" t="s">
        <v>1386</v>
      </c>
      <c r="G596" s="315" t="s">
        <v>1387</v>
      </c>
    </row>
    <row r="597" spans="6:7" x14ac:dyDescent="0.25">
      <c r="F597" s="314" t="s">
        <v>1388</v>
      </c>
      <c r="G597" s="315" t="s">
        <v>1389</v>
      </c>
    </row>
    <row r="598" spans="6:7" x14ac:dyDescent="0.25">
      <c r="F598" s="314" t="s">
        <v>1390</v>
      </c>
      <c r="G598" s="315" t="s">
        <v>1391</v>
      </c>
    </row>
    <row r="599" spans="6:7" x14ac:dyDescent="0.25">
      <c r="F599" s="314" t="s">
        <v>1392</v>
      </c>
      <c r="G599" s="315" t="s">
        <v>1393</v>
      </c>
    </row>
    <row r="600" spans="6:7" x14ac:dyDescent="0.25">
      <c r="F600" s="314" t="s">
        <v>1394</v>
      </c>
      <c r="G600" s="315" t="s">
        <v>1395</v>
      </c>
    </row>
    <row r="601" spans="6:7" x14ac:dyDescent="0.25">
      <c r="F601" s="314" t="s">
        <v>1396</v>
      </c>
      <c r="G601" s="315" t="s">
        <v>1397</v>
      </c>
    </row>
    <row r="602" spans="6:7" x14ac:dyDescent="0.25">
      <c r="F602" s="314" t="s">
        <v>1398</v>
      </c>
      <c r="G602" s="315" t="s">
        <v>1399</v>
      </c>
    </row>
    <row r="603" spans="6:7" x14ac:dyDescent="0.25">
      <c r="F603" s="314" t="s">
        <v>1400</v>
      </c>
      <c r="G603" s="315" t="s">
        <v>1401</v>
      </c>
    </row>
    <row r="604" spans="6:7" x14ac:dyDescent="0.25">
      <c r="F604" s="314" t="s">
        <v>1402</v>
      </c>
      <c r="G604" s="315" t="s">
        <v>1403</v>
      </c>
    </row>
    <row r="605" spans="6:7" x14ac:dyDescent="0.25">
      <c r="F605" s="314" t="s">
        <v>1404</v>
      </c>
      <c r="G605" s="315" t="s">
        <v>1405</v>
      </c>
    </row>
    <row r="606" spans="6:7" x14ac:dyDescent="0.25">
      <c r="F606" s="314" t="s">
        <v>1406</v>
      </c>
      <c r="G606" s="315" t="s">
        <v>1407</v>
      </c>
    </row>
    <row r="607" spans="6:7" x14ac:dyDescent="0.25">
      <c r="F607" s="314" t="s">
        <v>1408</v>
      </c>
      <c r="G607" s="315" t="s">
        <v>1409</v>
      </c>
    </row>
    <row r="608" spans="6:7" x14ac:dyDescent="0.25">
      <c r="F608" s="314" t="s">
        <v>1410</v>
      </c>
      <c r="G608" s="315" t="s">
        <v>1411</v>
      </c>
    </row>
    <row r="609" spans="6:7" x14ac:dyDescent="0.25">
      <c r="F609" s="314" t="s">
        <v>1412</v>
      </c>
      <c r="G609" s="315" t="s">
        <v>1413</v>
      </c>
    </row>
    <row r="610" spans="6:7" x14ac:dyDescent="0.25">
      <c r="F610" s="314" t="s">
        <v>1414</v>
      </c>
      <c r="G610" s="315" t="s">
        <v>1415</v>
      </c>
    </row>
    <row r="611" spans="6:7" x14ac:dyDescent="0.25">
      <c r="F611" s="314" t="s">
        <v>1416</v>
      </c>
      <c r="G611" s="315" t="s">
        <v>1417</v>
      </c>
    </row>
    <row r="612" spans="6:7" x14ac:dyDescent="0.25">
      <c r="F612" s="314" t="s">
        <v>1418</v>
      </c>
      <c r="G612" s="315" t="s">
        <v>1419</v>
      </c>
    </row>
    <row r="613" spans="6:7" x14ac:dyDescent="0.25">
      <c r="F613" s="314" t="s">
        <v>1420</v>
      </c>
      <c r="G613" s="315" t="s">
        <v>1421</v>
      </c>
    </row>
    <row r="614" spans="6:7" x14ac:dyDescent="0.25">
      <c r="F614" s="314" t="s">
        <v>1422</v>
      </c>
      <c r="G614" s="315" t="s">
        <v>1423</v>
      </c>
    </row>
    <row r="615" spans="6:7" x14ac:dyDescent="0.25">
      <c r="F615" s="314" t="s">
        <v>1424</v>
      </c>
      <c r="G615" s="315" t="s">
        <v>1425</v>
      </c>
    </row>
    <row r="616" spans="6:7" x14ac:dyDescent="0.25">
      <c r="F616" s="314" t="s">
        <v>1426</v>
      </c>
      <c r="G616" s="315" t="s">
        <v>1427</v>
      </c>
    </row>
    <row r="617" spans="6:7" x14ac:dyDescent="0.25">
      <c r="F617" s="314" t="s">
        <v>1428</v>
      </c>
      <c r="G617" s="315" t="s">
        <v>1429</v>
      </c>
    </row>
    <row r="618" spans="6:7" x14ac:dyDescent="0.25">
      <c r="F618" s="314" t="s">
        <v>1430</v>
      </c>
      <c r="G618" s="315" t="s">
        <v>1431</v>
      </c>
    </row>
    <row r="619" spans="6:7" x14ac:dyDescent="0.25">
      <c r="F619" s="314" t="s">
        <v>1432</v>
      </c>
      <c r="G619" s="315" t="s">
        <v>1433</v>
      </c>
    </row>
    <row r="620" spans="6:7" x14ac:dyDescent="0.25">
      <c r="F620" s="314" t="s">
        <v>1434</v>
      </c>
      <c r="G620" s="315" t="s">
        <v>1435</v>
      </c>
    </row>
    <row r="621" spans="6:7" x14ac:dyDescent="0.25">
      <c r="F621" s="314" t="s">
        <v>1436</v>
      </c>
      <c r="G621" s="315" t="s">
        <v>1437</v>
      </c>
    </row>
    <row r="622" spans="6:7" x14ac:dyDescent="0.25">
      <c r="F622" s="314" t="s">
        <v>1438</v>
      </c>
      <c r="G622" s="315" t="s">
        <v>1439</v>
      </c>
    </row>
    <row r="623" spans="6:7" x14ac:dyDescent="0.25">
      <c r="F623" s="314" t="s">
        <v>1440</v>
      </c>
      <c r="G623" s="315" t="s">
        <v>1441</v>
      </c>
    </row>
    <row r="624" spans="6:7" x14ac:dyDescent="0.25">
      <c r="F624" s="314" t="s">
        <v>1442</v>
      </c>
      <c r="G624" s="315" t="s">
        <v>1443</v>
      </c>
    </row>
    <row r="625" spans="6:7" x14ac:dyDescent="0.25">
      <c r="F625" s="314" t="s">
        <v>1444</v>
      </c>
      <c r="G625" s="315" t="s">
        <v>1445</v>
      </c>
    </row>
    <row r="626" spans="6:7" x14ac:dyDescent="0.25">
      <c r="F626" s="314" t="s">
        <v>1446</v>
      </c>
      <c r="G626" s="315" t="s">
        <v>1447</v>
      </c>
    </row>
    <row r="627" spans="6:7" ht="13.8" thickBot="1" x14ac:dyDescent="0.3">
      <c r="F627" s="316" t="s">
        <v>1448</v>
      </c>
      <c r="G627" s="317" t="s">
        <v>1449</v>
      </c>
    </row>
    <row r="628" spans="6:7" ht="13.8" thickTop="1" x14ac:dyDescent="0.25"/>
  </sheetData>
  <mergeCells count="6">
    <mergeCell ref="B86:C86"/>
    <mergeCell ref="B1:C1"/>
    <mergeCell ref="B7:C7"/>
    <mergeCell ref="B85:C85"/>
    <mergeCell ref="B84:C84"/>
    <mergeCell ref="B83:C83"/>
  </mergeCells>
  <conditionalFormatting sqref="B66:B67 B70">
    <cfRule type="cellIs" dxfId="10" priority="1" operator="equal">
      <formula>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0A49-228F-4301-811F-70DD9A3A27DA}">
  <sheetPr>
    <tabColor theme="0" tint="-0.14999847407452621"/>
  </sheetPr>
  <dimension ref="A1:I9"/>
  <sheetViews>
    <sheetView workbookViewId="0">
      <selection activeCell="A3" sqref="A3:A8"/>
    </sheetView>
  </sheetViews>
  <sheetFormatPr defaultColWidth="8.6640625" defaultRowHeight="14.4" x14ac:dyDescent="0.3"/>
  <cols>
    <col min="1" max="8" width="8.6640625" style="291"/>
    <col min="9" max="9" width="147.109375" style="291" customWidth="1"/>
    <col min="10" max="16384" width="8.6640625" style="291"/>
  </cols>
  <sheetData>
    <row r="1" spans="1:9" ht="15" thickBot="1" x14ac:dyDescent="0.35"/>
    <row r="2" spans="1:9" ht="16.8" thickTop="1" thickBot="1" x14ac:dyDescent="0.35">
      <c r="A2" s="345" t="s">
        <v>273</v>
      </c>
      <c r="B2" s="341"/>
      <c r="C2" s="341"/>
      <c r="D2" s="341"/>
      <c r="E2" s="341"/>
      <c r="F2" s="341"/>
      <c r="G2" s="341"/>
      <c r="H2" s="341"/>
      <c r="I2" s="342"/>
    </row>
    <row r="3" spans="1:9" x14ac:dyDescent="0.3">
      <c r="A3" s="346" t="s">
        <v>274</v>
      </c>
      <c r="B3" s="297"/>
      <c r="C3" s="297"/>
      <c r="D3" s="297"/>
      <c r="E3" s="297"/>
      <c r="F3" s="297"/>
      <c r="G3" s="297"/>
      <c r="H3" s="297"/>
      <c r="I3" s="298"/>
    </row>
    <row r="4" spans="1:9" x14ac:dyDescent="0.3">
      <c r="A4" s="347" t="s">
        <v>275</v>
      </c>
      <c r="B4" s="299"/>
      <c r="C4" s="299"/>
      <c r="D4" s="299"/>
      <c r="E4" s="299"/>
      <c r="F4" s="299"/>
      <c r="G4" s="299"/>
      <c r="H4" s="299"/>
      <c r="I4" s="300"/>
    </row>
    <row r="5" spans="1:9" x14ac:dyDescent="0.3">
      <c r="A5" s="347" t="s">
        <v>276</v>
      </c>
      <c r="B5" s="299"/>
      <c r="C5" s="299"/>
      <c r="D5" s="299"/>
      <c r="E5" s="299"/>
      <c r="F5" s="292"/>
      <c r="G5" s="292"/>
      <c r="H5" s="397"/>
      <c r="I5" s="398"/>
    </row>
    <row r="6" spans="1:9" x14ac:dyDescent="0.3">
      <c r="A6" s="346" t="s">
        <v>277</v>
      </c>
      <c r="B6" s="297"/>
      <c r="C6" s="297"/>
      <c r="D6" s="297"/>
      <c r="E6" s="297"/>
      <c r="F6" s="297"/>
      <c r="G6" s="297"/>
      <c r="H6" s="297"/>
      <c r="I6" s="298"/>
    </row>
    <row r="7" spans="1:9" ht="15" thickBot="1" x14ac:dyDescent="0.35">
      <c r="A7" s="293" t="s">
        <v>278</v>
      </c>
      <c r="B7" s="294"/>
      <c r="C7" s="294"/>
      <c r="D7" s="294"/>
      <c r="E7" s="294"/>
      <c r="F7" s="294"/>
      <c r="G7" s="294"/>
      <c r="H7" s="294"/>
      <c r="I7" s="295"/>
    </row>
    <row r="8" spans="1:9" ht="15.6" thickTop="1" thickBot="1" x14ac:dyDescent="0.35">
      <c r="A8" s="296" t="s">
        <v>279</v>
      </c>
      <c r="B8" s="343"/>
      <c r="C8" s="343"/>
      <c r="D8" s="343"/>
      <c r="E8" s="343"/>
      <c r="F8" s="343"/>
      <c r="G8" s="343"/>
      <c r="H8" s="343"/>
      <c r="I8" s="344"/>
    </row>
    <row r="9" spans="1:9" ht="15" thickTop="1" x14ac:dyDescent="0.3"/>
  </sheetData>
  <mergeCells count="1">
    <mergeCell ref="H5:I5"/>
  </mergeCells>
  <pageMargins left="0.7" right="0.7" top="0.75" bottom="0.75" header="0.3" footer="0.3"/>
  <pageSetup paperSize="9" orientation="portrait" r:id="rId1"/>
  <headerFooter>
    <oddHeader>&amp;L&amp;"Calibri"&amp;10&amp;K000000Classified as 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workbookViewId="0">
      <selection activeCell="C5" sqref="C5"/>
    </sheetView>
  </sheetViews>
  <sheetFormatPr defaultRowHeight="13.2" x14ac:dyDescent="0.25"/>
  <cols>
    <col min="1" max="1" width="18.6640625" bestFit="1" customWidth="1"/>
    <col min="2" max="2" width="28" bestFit="1" customWidth="1"/>
    <col min="3" max="3" width="23.109375" bestFit="1" customWidth="1"/>
    <col min="4" max="4" width="18.5546875" customWidth="1"/>
    <col min="5" max="5" width="8.6640625" customWidth="1"/>
    <col min="6" max="6" width="18.6640625" bestFit="1" customWidth="1"/>
    <col min="7" max="7" width="28" bestFit="1" customWidth="1"/>
    <col min="8" max="8" width="23.109375" bestFit="1" customWidth="1"/>
    <col min="9" max="15" width="8.6640625" customWidth="1"/>
  </cols>
  <sheetData>
    <row r="1" spans="1:8" s="1" customFormat="1" ht="15.6" x14ac:dyDescent="0.3">
      <c r="A1" s="390" t="s">
        <v>282</v>
      </c>
      <c r="B1" s="390"/>
      <c r="C1" s="390"/>
      <c r="F1" s="391" t="s">
        <v>283</v>
      </c>
      <c r="G1" s="391"/>
      <c r="H1" s="391"/>
    </row>
    <row r="3" spans="1:8" x14ac:dyDescent="0.25">
      <c r="A3" s="23" t="s">
        <v>82</v>
      </c>
      <c r="B3" s="1" t="s">
        <v>145</v>
      </c>
      <c r="C3" s="1" t="s">
        <v>146</v>
      </c>
      <c r="F3" s="23" t="s">
        <v>82</v>
      </c>
      <c r="G3" s="1" t="s">
        <v>145</v>
      </c>
      <c r="H3" s="1" t="s">
        <v>146</v>
      </c>
    </row>
    <row r="4" spans="1:8" x14ac:dyDescent="0.25">
      <c r="A4" s="24" t="s">
        <v>144</v>
      </c>
      <c r="B4" s="22"/>
      <c r="C4" s="22"/>
      <c r="F4" s="24" t="s">
        <v>144</v>
      </c>
      <c r="G4" s="22"/>
      <c r="H4" s="22"/>
    </row>
    <row r="5" spans="1:8" x14ac:dyDescent="0.25">
      <c r="A5" s="24" t="s">
        <v>284</v>
      </c>
      <c r="B5" s="22">
        <v>31</v>
      </c>
      <c r="C5" s="22">
        <v>10812</v>
      </c>
      <c r="F5" s="24"/>
      <c r="G5" s="22">
        <v>3</v>
      </c>
      <c r="H5" s="22">
        <v>0</v>
      </c>
    </row>
    <row r="6" spans="1:8" x14ac:dyDescent="0.25">
      <c r="A6" s="24" t="s">
        <v>59</v>
      </c>
      <c r="B6" s="22">
        <v>31</v>
      </c>
      <c r="C6" s="22">
        <v>10812</v>
      </c>
      <c r="F6" s="24" t="s">
        <v>59</v>
      </c>
      <c r="G6" s="22">
        <v>3</v>
      </c>
      <c r="H6" s="22">
        <v>0</v>
      </c>
    </row>
    <row r="32" spans="1:15" s="1" customFormat="1" x14ac:dyDescent="0.25">
      <c r="A32"/>
      <c r="B32"/>
      <c r="C32"/>
      <c r="D32"/>
      <c r="E32"/>
      <c r="F32"/>
      <c r="G32"/>
      <c r="H32"/>
      <c r="I32"/>
      <c r="J32"/>
      <c r="K32"/>
      <c r="L32"/>
      <c r="M32"/>
      <c r="N32"/>
      <c r="O32"/>
    </row>
    <row r="33" spans="1:15" s="1" customFormat="1" x14ac:dyDescent="0.25">
      <c r="A33"/>
      <c r="B33"/>
      <c r="C33"/>
      <c r="D33"/>
      <c r="E33"/>
      <c r="F33"/>
      <c r="G33"/>
      <c r="H33"/>
      <c r="I33"/>
      <c r="J33"/>
      <c r="K33"/>
      <c r="L33"/>
      <c r="M33"/>
      <c r="N33"/>
      <c r="O33"/>
    </row>
    <row r="34" spans="1:15" s="1" customFormat="1" x14ac:dyDescent="0.25">
      <c r="A34"/>
      <c r="B34"/>
      <c r="C34"/>
      <c r="D34"/>
      <c r="E34"/>
      <c r="F34"/>
      <c r="G34"/>
      <c r="H34"/>
      <c r="I34"/>
      <c r="J34"/>
      <c r="K34"/>
      <c r="L34"/>
      <c r="M34"/>
      <c r="N34"/>
      <c r="O34"/>
    </row>
    <row r="35" spans="1:15" s="1" customFormat="1" x14ac:dyDescent="0.25">
      <c r="A35"/>
      <c r="B35"/>
      <c r="C35"/>
      <c r="D35"/>
      <c r="E35"/>
      <c r="F35"/>
      <c r="G35"/>
      <c r="H35"/>
      <c r="I35"/>
      <c r="J35"/>
      <c r="K35"/>
      <c r="L35"/>
      <c r="M35"/>
      <c r="N35"/>
      <c r="O35"/>
    </row>
    <row r="36" spans="1:15" s="1" customFormat="1" x14ac:dyDescent="0.25">
      <c r="A36"/>
      <c r="B36"/>
      <c r="C36"/>
      <c r="D36"/>
      <c r="E36"/>
      <c r="F36"/>
      <c r="G36"/>
      <c r="H36"/>
      <c r="I36"/>
      <c r="J36"/>
      <c r="K36"/>
      <c r="L36"/>
      <c r="M36"/>
      <c r="N36"/>
      <c r="O36"/>
    </row>
    <row r="37" spans="1:15" s="1" customFormat="1" x14ac:dyDescent="0.25">
      <c r="A37"/>
      <c r="B37"/>
      <c r="C37"/>
      <c r="D37"/>
      <c r="E37"/>
      <c r="F37"/>
      <c r="G37"/>
      <c r="H37"/>
      <c r="I37"/>
      <c r="J37"/>
      <c r="K37"/>
      <c r="L37"/>
      <c r="M37"/>
      <c r="N37"/>
      <c r="O37"/>
    </row>
    <row r="38" spans="1:15" s="1" customFormat="1" x14ac:dyDescent="0.25">
      <c r="A38"/>
      <c r="B38"/>
      <c r="C38"/>
      <c r="D38"/>
      <c r="E38"/>
      <c r="F38"/>
      <c r="G38"/>
      <c r="H38"/>
      <c r="I38"/>
      <c r="J38"/>
      <c r="K38"/>
      <c r="L38"/>
      <c r="M38"/>
      <c r="N38"/>
      <c r="O38"/>
    </row>
    <row r="39" spans="1:15" s="1" customFormat="1" x14ac:dyDescent="0.25">
      <c r="A39"/>
      <c r="B39"/>
      <c r="C39"/>
      <c r="D39"/>
      <c r="E39"/>
      <c r="F39"/>
      <c r="G39"/>
      <c r="H39"/>
      <c r="I39"/>
      <c r="J39"/>
      <c r="K39"/>
      <c r="L39"/>
      <c r="M39"/>
      <c r="N39"/>
      <c r="O39"/>
    </row>
    <row r="40" spans="1:15" s="1" customFormat="1" x14ac:dyDescent="0.25">
      <c r="A40"/>
      <c r="B40"/>
      <c r="C40"/>
      <c r="D40"/>
      <c r="E40"/>
      <c r="F40"/>
      <c r="G40"/>
      <c r="H40"/>
      <c r="I40"/>
      <c r="J40"/>
      <c r="K40"/>
      <c r="L40"/>
      <c r="M40"/>
      <c r="N40"/>
      <c r="O40"/>
    </row>
    <row r="41" spans="1:15" s="1" customFormat="1" x14ac:dyDescent="0.25">
      <c r="A41"/>
      <c r="B41"/>
      <c r="C41"/>
      <c r="D41"/>
      <c r="E41"/>
      <c r="F41"/>
      <c r="G41"/>
      <c r="H41"/>
      <c r="I41"/>
      <c r="J41"/>
      <c r="K41"/>
      <c r="L41"/>
      <c r="M41"/>
      <c r="N41"/>
      <c r="O41"/>
    </row>
    <row r="42" spans="1:15" s="1" customFormat="1" x14ac:dyDescent="0.25">
      <c r="A42"/>
      <c r="B42"/>
      <c r="C42"/>
      <c r="D42"/>
      <c r="E42"/>
      <c r="F42"/>
      <c r="G42"/>
      <c r="H42"/>
      <c r="I42"/>
      <c r="J42"/>
      <c r="K42"/>
      <c r="L42"/>
      <c r="M42"/>
      <c r="N42"/>
      <c r="O42"/>
    </row>
    <row r="43" spans="1:15" s="1" customFormat="1" x14ac:dyDescent="0.25">
      <c r="A43"/>
      <c r="B43"/>
      <c r="C43"/>
      <c r="D43"/>
      <c r="E43"/>
      <c r="F43"/>
      <c r="G43"/>
      <c r="H43"/>
      <c r="I43"/>
      <c r="J43"/>
      <c r="K43"/>
      <c r="L43"/>
      <c r="M43"/>
      <c r="N43"/>
      <c r="O43"/>
    </row>
    <row r="44" spans="1:15" s="1" customFormat="1" x14ac:dyDescent="0.25">
      <c r="A44"/>
      <c r="B44"/>
      <c r="C44"/>
      <c r="D44"/>
      <c r="E44"/>
      <c r="F44"/>
      <c r="G44"/>
      <c r="H44"/>
      <c r="I44"/>
      <c r="J44"/>
      <c r="K44"/>
      <c r="L44"/>
      <c r="M44"/>
      <c r="N44"/>
      <c r="O44"/>
    </row>
    <row r="45" spans="1:15" s="1" customFormat="1" x14ac:dyDescent="0.25">
      <c r="A45"/>
      <c r="B45"/>
      <c r="C45"/>
      <c r="D45"/>
      <c r="E45"/>
      <c r="F45"/>
      <c r="G45"/>
      <c r="H45"/>
      <c r="I45"/>
      <c r="J45"/>
      <c r="K45"/>
      <c r="L45"/>
      <c r="M45"/>
      <c r="N45"/>
      <c r="O45"/>
    </row>
    <row r="46" spans="1:15" s="1" customFormat="1" x14ac:dyDescent="0.25">
      <c r="A46"/>
      <c r="B46"/>
      <c r="C46"/>
      <c r="D46"/>
      <c r="E46"/>
      <c r="F46"/>
      <c r="G46"/>
      <c r="H46"/>
      <c r="I46"/>
      <c r="J46"/>
      <c r="K46"/>
      <c r="L46"/>
      <c r="M46"/>
      <c r="N46"/>
      <c r="O46"/>
    </row>
    <row r="47" spans="1:15" s="1" customFormat="1" x14ac:dyDescent="0.25">
      <c r="A47"/>
      <c r="B47"/>
      <c r="C47"/>
      <c r="D47"/>
      <c r="E47"/>
      <c r="F47"/>
      <c r="G47"/>
      <c r="H47"/>
      <c r="I47"/>
      <c r="J47"/>
      <c r="K47"/>
      <c r="L47"/>
      <c r="M47"/>
      <c r="N47"/>
      <c r="O47"/>
    </row>
    <row r="48" spans="1:15" s="1" customFormat="1" x14ac:dyDescent="0.25">
      <c r="A48"/>
      <c r="B48"/>
      <c r="C48"/>
      <c r="D48"/>
      <c r="E48"/>
      <c r="F48"/>
      <c r="G48"/>
      <c r="H48"/>
      <c r="I48"/>
      <c r="J48"/>
      <c r="K48"/>
      <c r="L48"/>
      <c r="M48"/>
      <c r="N48"/>
      <c r="O48"/>
    </row>
    <row r="49" spans="1:15" s="1" customFormat="1" x14ac:dyDescent="0.25">
      <c r="A49"/>
      <c r="B49"/>
      <c r="C49"/>
      <c r="D49"/>
      <c r="E49"/>
      <c r="F49"/>
      <c r="G49"/>
      <c r="H49"/>
      <c r="I49"/>
      <c r="J49"/>
      <c r="K49"/>
      <c r="L49"/>
      <c r="M49"/>
      <c r="N49"/>
      <c r="O49"/>
    </row>
    <row r="50" spans="1:15" s="1" customFormat="1" x14ac:dyDescent="0.25">
      <c r="A50"/>
      <c r="B50"/>
      <c r="C50"/>
      <c r="D50"/>
      <c r="E50"/>
      <c r="F50"/>
      <c r="G50"/>
      <c r="H50"/>
      <c r="I50"/>
      <c r="J50"/>
      <c r="K50"/>
      <c r="L50"/>
      <c r="M50"/>
      <c r="N50"/>
      <c r="O50"/>
    </row>
    <row r="51" spans="1:15" s="1" customFormat="1" x14ac:dyDescent="0.25">
      <c r="A51"/>
      <c r="B51"/>
      <c r="C51"/>
      <c r="D51"/>
      <c r="E51"/>
      <c r="F51"/>
      <c r="G51"/>
      <c r="H51"/>
      <c r="I51"/>
      <c r="J51"/>
      <c r="K51"/>
      <c r="L51"/>
      <c r="M51"/>
      <c r="N51"/>
      <c r="O51"/>
    </row>
    <row r="52" spans="1:15" s="1" customFormat="1" x14ac:dyDescent="0.25">
      <c r="A52"/>
      <c r="B52"/>
      <c r="C52"/>
      <c r="D52"/>
      <c r="E52"/>
      <c r="F52"/>
      <c r="G52"/>
      <c r="H52"/>
      <c r="I52"/>
    </row>
    <row r="53" spans="1:15" s="1" customFormat="1" x14ac:dyDescent="0.25">
      <c r="A53"/>
      <c r="B53"/>
      <c r="C53"/>
      <c r="D53"/>
      <c r="E53"/>
      <c r="F53"/>
      <c r="G53"/>
      <c r="H53"/>
      <c r="I53"/>
    </row>
    <row r="54" spans="1:15" s="1" customFormat="1" x14ac:dyDescent="0.25">
      <c r="A54"/>
      <c r="B54"/>
      <c r="C54"/>
      <c r="D54"/>
      <c r="E54"/>
      <c r="F54"/>
      <c r="G54"/>
      <c r="H54"/>
      <c r="I54"/>
    </row>
    <row r="55" spans="1:15" s="1" customFormat="1" x14ac:dyDescent="0.25">
      <c r="A55"/>
      <c r="B55"/>
      <c r="C55"/>
      <c r="D55"/>
      <c r="E55"/>
      <c r="F55"/>
      <c r="G55"/>
      <c r="H55"/>
      <c r="I55"/>
    </row>
    <row r="56" spans="1:15" s="1" customFormat="1" x14ac:dyDescent="0.25">
      <c r="A56"/>
      <c r="B56"/>
      <c r="C56"/>
      <c r="D56"/>
      <c r="E56"/>
      <c r="F56"/>
      <c r="G56"/>
      <c r="H56"/>
      <c r="I56"/>
    </row>
    <row r="57" spans="1:15" s="1" customFormat="1" x14ac:dyDescent="0.25"/>
    <row r="58" spans="1:15" s="1" customFormat="1" x14ac:dyDescent="0.25"/>
    <row r="59" spans="1:15" s="1" customFormat="1" x14ac:dyDescent="0.25"/>
  </sheetData>
  <mergeCells count="2">
    <mergeCell ref="A1:C1"/>
    <mergeCell ref="F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249977111117893"/>
  </sheetPr>
  <dimension ref="A1:BO227"/>
  <sheetViews>
    <sheetView tabSelected="1" topLeftCell="BA1" zoomScaleNormal="100" workbookViewId="0">
      <pane ySplit="1" topLeftCell="A2" activePane="bottomLeft" state="frozen"/>
      <selection pane="bottomLeft" activeCell="AR2" sqref="AR2"/>
    </sheetView>
  </sheetViews>
  <sheetFormatPr defaultColWidth="9.109375" defaultRowHeight="13.2" x14ac:dyDescent="0.25"/>
  <cols>
    <col min="1" max="1" width="31.5546875" style="33" bestFit="1" customWidth="1"/>
    <col min="2" max="2" width="32" style="33" customWidth="1"/>
    <col min="3" max="3" width="31.6640625" style="33" customWidth="1"/>
    <col min="4" max="4" width="28.44140625" style="33" customWidth="1"/>
    <col min="5" max="5" width="31.33203125" style="33" customWidth="1"/>
    <col min="6" max="6" width="25" style="33" customWidth="1"/>
    <col min="7" max="7" width="19.109375" style="33" customWidth="1"/>
    <col min="8" max="8" width="25.109375" style="33" customWidth="1"/>
    <col min="9" max="9" width="29.109375" style="33" customWidth="1"/>
    <col min="10" max="10" width="25.44140625" style="33" customWidth="1"/>
    <col min="11" max="12" width="24.88671875" style="33" customWidth="1"/>
    <col min="13" max="13" width="22.109375" style="33" customWidth="1"/>
    <col min="14" max="14" width="24.5546875" style="33" customWidth="1"/>
    <col min="15" max="15" width="28.88671875" style="33" customWidth="1"/>
    <col min="16" max="16" width="20.88671875" style="33" customWidth="1"/>
    <col min="17" max="17" width="35" style="33" customWidth="1"/>
    <col min="18" max="18" width="24.109375" style="33" customWidth="1"/>
    <col min="19" max="19" width="22.109375" style="33" customWidth="1"/>
    <col min="20" max="20" width="21.5546875" style="33" customWidth="1"/>
    <col min="21" max="21" width="21.6640625" style="33" customWidth="1"/>
    <col min="22" max="22" width="35.88671875" style="33" customWidth="1"/>
    <col min="23" max="23" width="32.5546875" style="33" customWidth="1"/>
    <col min="24" max="24" width="30.44140625" style="33" customWidth="1"/>
    <col min="25" max="25" width="29.88671875" style="33" customWidth="1"/>
    <col min="26" max="26" width="27" style="33" customWidth="1"/>
    <col min="27" max="27" width="33.109375" style="33" customWidth="1"/>
    <col min="28" max="28" width="35.109375" style="33" customWidth="1"/>
    <col min="29" max="29" width="33.44140625" style="33" customWidth="1"/>
    <col min="30" max="30" width="35.88671875" style="33" customWidth="1"/>
    <col min="31" max="31" width="41.88671875" style="33" customWidth="1"/>
    <col min="32" max="32" width="24" style="33" bestFit="1" customWidth="1"/>
    <col min="33" max="33" width="27.44140625" style="33" bestFit="1" customWidth="1"/>
    <col min="34" max="34" width="28.5546875" style="33" customWidth="1"/>
    <col min="35" max="35" width="31.88671875" style="33" customWidth="1"/>
    <col min="36" max="36" width="22.88671875" style="33" customWidth="1"/>
    <col min="37" max="37" width="30.6640625" style="33" customWidth="1"/>
    <col min="38" max="38" width="28" style="34" bestFit="1" customWidth="1"/>
    <col min="39" max="39" width="32.5546875" style="25" customWidth="1"/>
    <col min="40" max="40" width="27.109375" style="25" customWidth="1"/>
    <col min="41" max="41" width="25.109375" style="25" customWidth="1"/>
    <col min="42" max="42" width="31.33203125" style="25" customWidth="1"/>
    <col min="43" max="43" width="32.44140625" style="108" customWidth="1"/>
    <col min="44" max="44" width="28.33203125" style="108" customWidth="1"/>
    <col min="45" max="45" width="28.5546875" style="108" customWidth="1"/>
    <col min="46" max="46" width="32.6640625" style="25" customWidth="1"/>
    <col min="47" max="47" width="34.88671875" style="68" customWidth="1"/>
    <col min="48" max="48" width="26.44140625" style="33" customWidth="1"/>
    <col min="49" max="49" width="20.5546875" style="33" customWidth="1"/>
    <col min="50" max="50" width="32.5546875" style="33" customWidth="1"/>
    <col min="51" max="51" width="34.6640625" style="33" customWidth="1"/>
    <col min="52" max="52" width="32.44140625" style="33" customWidth="1"/>
    <col min="53" max="53" width="47.44140625" style="33" customWidth="1"/>
    <col min="54" max="54" width="30.88671875" style="33" customWidth="1"/>
    <col min="55" max="56" width="9.109375" style="33" customWidth="1"/>
    <col min="57" max="57" width="16.6640625" style="33" bestFit="1" customWidth="1"/>
    <col min="58" max="58" width="20.6640625" style="33" bestFit="1" customWidth="1"/>
    <col min="59" max="59" width="25.44140625" style="33" bestFit="1" customWidth="1"/>
    <col min="60" max="60" width="23.33203125" style="33" bestFit="1" customWidth="1"/>
    <col min="61" max="61" width="21.5546875" style="357" customWidth="1"/>
    <col min="62" max="63" width="17.88671875" style="33" customWidth="1"/>
    <col min="64" max="64" width="22.5546875" style="33" bestFit="1" customWidth="1"/>
    <col min="65" max="65" width="9.109375" style="33"/>
    <col min="66" max="66" width="9.6640625" style="33" bestFit="1" customWidth="1"/>
    <col min="67" max="67" width="20.6640625" style="33" bestFit="1" customWidth="1"/>
    <col min="68" max="16384" width="9.109375" style="33"/>
  </cols>
  <sheetData>
    <row r="1" spans="1:67" s="25" customFormat="1" ht="26.4" x14ac:dyDescent="0.25">
      <c r="A1" s="361" t="s">
        <v>155</v>
      </c>
      <c r="B1" s="361" t="s">
        <v>156</v>
      </c>
      <c r="C1" s="361" t="s">
        <v>157</v>
      </c>
      <c r="D1" s="361" t="s">
        <v>158</v>
      </c>
      <c r="E1" s="361" t="s">
        <v>159</v>
      </c>
      <c r="F1" s="361" t="s">
        <v>160</v>
      </c>
      <c r="G1" s="361" t="s">
        <v>161</v>
      </c>
      <c r="H1" s="361" t="s">
        <v>162</v>
      </c>
      <c r="I1" s="361" t="s">
        <v>163</v>
      </c>
      <c r="J1" s="361" t="s">
        <v>164</v>
      </c>
      <c r="K1" s="361" t="s">
        <v>165</v>
      </c>
      <c r="L1" s="361" t="s">
        <v>166</v>
      </c>
      <c r="M1" s="361" t="s">
        <v>167</v>
      </c>
      <c r="N1" s="361" t="s">
        <v>168</v>
      </c>
      <c r="O1" s="361" t="s">
        <v>169</v>
      </c>
      <c r="P1" s="361" t="s">
        <v>170</v>
      </c>
      <c r="Q1" s="361" t="s">
        <v>171</v>
      </c>
      <c r="R1" s="361" t="s">
        <v>172</v>
      </c>
      <c r="S1" s="361" t="s">
        <v>173</v>
      </c>
      <c r="T1" s="361" t="s">
        <v>174</v>
      </c>
      <c r="U1" s="361" t="s">
        <v>175</v>
      </c>
      <c r="V1" s="361" t="s">
        <v>176</v>
      </c>
      <c r="W1" s="361" t="s">
        <v>177</v>
      </c>
      <c r="X1" s="361" t="s">
        <v>178</v>
      </c>
      <c r="Y1" s="361" t="s">
        <v>179</v>
      </c>
      <c r="Z1" s="361" t="s">
        <v>180</v>
      </c>
      <c r="AA1" s="361" t="s">
        <v>181</v>
      </c>
      <c r="AB1" s="361" t="s">
        <v>182</v>
      </c>
      <c r="AC1" s="361" t="s">
        <v>183</v>
      </c>
      <c r="AD1" s="361" t="s">
        <v>184</v>
      </c>
      <c r="AE1" s="361" t="s">
        <v>185</v>
      </c>
      <c r="AF1" s="361" t="s">
        <v>186</v>
      </c>
      <c r="AG1" s="361" t="s">
        <v>187</v>
      </c>
      <c r="AH1" s="361" t="s">
        <v>188</v>
      </c>
      <c r="AI1" s="361" t="s">
        <v>189</v>
      </c>
      <c r="AJ1" s="361" t="s">
        <v>190</v>
      </c>
      <c r="AK1" s="361" t="s">
        <v>191</v>
      </c>
      <c r="AL1" s="361" t="s">
        <v>192</v>
      </c>
      <c r="AM1" s="361" t="s">
        <v>193</v>
      </c>
      <c r="AN1" s="361" t="s">
        <v>194</v>
      </c>
      <c r="AO1" s="361" t="s">
        <v>195</v>
      </c>
      <c r="AP1" s="361" t="s">
        <v>196</v>
      </c>
      <c r="AQ1" s="361" t="s">
        <v>197</v>
      </c>
      <c r="AR1" s="361" t="s">
        <v>198</v>
      </c>
      <c r="AS1" s="361" t="s">
        <v>199</v>
      </c>
      <c r="AT1" s="361" t="s">
        <v>200</v>
      </c>
      <c r="AU1" s="361" t="s">
        <v>201</v>
      </c>
      <c r="AV1" s="361" t="s">
        <v>202</v>
      </c>
      <c r="AW1" s="361" t="s">
        <v>203</v>
      </c>
      <c r="AX1" s="361" t="s">
        <v>204</v>
      </c>
      <c r="AY1" s="361" t="s">
        <v>205</v>
      </c>
      <c r="AZ1" s="361" t="s">
        <v>206</v>
      </c>
      <c r="BA1" s="361" t="s">
        <v>207</v>
      </c>
      <c r="BB1" s="361" t="s">
        <v>208</v>
      </c>
      <c r="BE1" s="358" t="s">
        <v>1922</v>
      </c>
      <c r="BF1" s="358" t="s">
        <v>1923</v>
      </c>
      <c r="BG1" s="359" t="s">
        <v>1924</v>
      </c>
      <c r="BH1" s="359" t="s">
        <v>1925</v>
      </c>
      <c r="BI1" s="356" t="s">
        <v>269</v>
      </c>
      <c r="BJ1" s="360" t="s">
        <v>1928</v>
      </c>
      <c r="BK1" s="360" t="s">
        <v>1926</v>
      </c>
      <c r="BL1" s="360" t="s">
        <v>1927</v>
      </c>
      <c r="BM1" s="138"/>
      <c r="BN1" s="362" t="s">
        <v>117</v>
      </c>
      <c r="BO1" s="362" t="s">
        <v>1929</v>
      </c>
    </row>
    <row r="2" spans="1:67" x14ac:dyDescent="0.25">
      <c r="A2" s="352">
        <v>15919087</v>
      </c>
      <c r="B2" s="352" t="s">
        <v>220</v>
      </c>
      <c r="C2" s="350" t="s">
        <v>1482</v>
      </c>
      <c r="D2" s="350" t="s">
        <v>1483</v>
      </c>
      <c r="E2" s="350" t="s">
        <v>1484</v>
      </c>
      <c r="F2" s="350" t="s">
        <v>211</v>
      </c>
      <c r="G2" s="350">
        <v>10144</v>
      </c>
      <c r="H2" s="351" t="s">
        <v>212</v>
      </c>
      <c r="I2" s="351" t="s">
        <v>1485</v>
      </c>
      <c r="J2" s="351" t="s">
        <v>211</v>
      </c>
      <c r="K2" s="351" t="s">
        <v>212</v>
      </c>
      <c r="L2" s="351">
        <v>19630118</v>
      </c>
      <c r="M2" s="351" t="s">
        <v>1118</v>
      </c>
      <c r="N2" s="351" t="s">
        <v>214</v>
      </c>
      <c r="O2" s="351" t="s">
        <v>1486</v>
      </c>
      <c r="P2" s="351" t="s">
        <v>215</v>
      </c>
      <c r="Q2" s="351">
        <v>20220501</v>
      </c>
      <c r="R2" s="351" t="s">
        <v>1487</v>
      </c>
      <c r="S2" s="351" t="s">
        <v>212</v>
      </c>
      <c r="T2" s="351" t="s">
        <v>1488</v>
      </c>
      <c r="U2" s="351" t="s">
        <v>1489</v>
      </c>
      <c r="V2" s="351">
        <v>3571670</v>
      </c>
      <c r="W2" s="351" t="s">
        <v>1490</v>
      </c>
      <c r="X2" s="351" t="s">
        <v>1491</v>
      </c>
      <c r="Y2" s="351" t="s">
        <v>211</v>
      </c>
      <c r="Z2" s="351">
        <v>10148</v>
      </c>
      <c r="AA2" s="351" t="s">
        <v>212</v>
      </c>
      <c r="AB2" s="351" t="s">
        <v>1492</v>
      </c>
      <c r="AC2" s="351" t="s">
        <v>1493</v>
      </c>
      <c r="AD2" s="351" t="s">
        <v>1494</v>
      </c>
      <c r="AE2" s="351" t="s">
        <v>1495</v>
      </c>
      <c r="AF2" s="352">
        <v>35600</v>
      </c>
      <c r="AG2" s="352">
        <v>12922</v>
      </c>
      <c r="AH2" s="351">
        <v>0</v>
      </c>
      <c r="AI2" s="352">
        <v>20220530</v>
      </c>
      <c r="AJ2" s="352">
        <v>48</v>
      </c>
      <c r="AK2" s="352">
        <v>28000</v>
      </c>
      <c r="AL2" s="352" t="s">
        <v>1930</v>
      </c>
      <c r="AM2" s="351">
        <v>0</v>
      </c>
      <c r="AN2" s="351">
        <v>0</v>
      </c>
      <c r="AO2" s="351" t="s">
        <v>147</v>
      </c>
      <c r="AP2" s="351" t="s">
        <v>116</v>
      </c>
      <c r="AQ2" s="351" t="s">
        <v>214</v>
      </c>
      <c r="AR2" s="381">
        <v>20221120</v>
      </c>
      <c r="AS2" s="351" t="s">
        <v>214</v>
      </c>
      <c r="AT2" s="351" t="s">
        <v>214</v>
      </c>
      <c r="AU2" s="351">
        <v>0</v>
      </c>
      <c r="AV2" s="351" t="s">
        <v>214</v>
      </c>
      <c r="AW2" s="352">
        <v>2</v>
      </c>
      <c r="AX2" s="351" t="s">
        <v>116</v>
      </c>
      <c r="AY2" s="351">
        <v>20220530</v>
      </c>
      <c r="AZ2" s="351" t="s">
        <v>1496</v>
      </c>
      <c r="BA2" s="351" t="s">
        <v>1497</v>
      </c>
      <c r="BB2" s="351">
        <v>0</v>
      </c>
      <c r="BE2" s="139" t="str">
        <f>RIGHT(L2,2)&amp;"/"&amp;MID(L2,5,2)&amp;"/"&amp;LEFT(L2,4)</f>
        <v>18/01/1963</v>
      </c>
      <c r="BF2" s="139" t="str">
        <f>RIGHT(AI2,2)&amp;"/"&amp;MID(AI2,5,2)&amp;"/"&amp;LEFT(AI2,4)</f>
        <v>30/05/2022</v>
      </c>
      <c r="BG2" s="182">
        <f>EDATE(BF2,AJ2)</f>
        <v>46172</v>
      </c>
      <c r="BH2" s="140" t="str">
        <f>IF(AL2="E",RIGHT(AR2,2)&amp;"/"&amp;MID(AR2,5,2)&amp;"/"&amp;LEFT(AR2,4),IF(AL2="A",RIGHT(AR2,2)&amp;"/"&amp;MID(AR2,5,2)&amp;"/"&amp;LEFT(AR2,4),"0"))</f>
        <v>20/11/2022</v>
      </c>
      <c r="BI2" s="356" t="str">
        <f>IF(AL2="V","VARIAZIONE","NO")</f>
        <v>NO</v>
      </c>
      <c r="BJ2" s="194" t="b">
        <f>DATEDIF(BF2,BG2,"m")=AJ2</f>
        <v>1</v>
      </c>
      <c r="BK2" s="194" t="b">
        <f>IF(AW2=1,_xlfn.XLOOKUP((B2&amp;AJ2),'Product Map'!$K$50:$K$94,'Product Map'!$H$50:$H$94),_xlfn.XLOOKUP((B2&amp;AJ2),'Product Map'!$K$5:$K$49,'Product Map'!$H$5:$H$49))=AF2/100</f>
        <v>1</v>
      </c>
      <c r="BL2" s="194">
        <f>IF(AW2=1,_xlfn.XLOOKUP((B2&amp;AJ2),'Product Map'!$K$50:$K$94,'Product Map'!$J$50:$J$94),_xlfn.XLOOKUP((B2&amp;AJ2),'Product Map'!$K$5:$K$49,'Product Map'!$J$5:$J$49))-ROUND((AF2/100)*36.3%,2)</f>
        <v>-4.2371134020584122E-2</v>
      </c>
      <c r="BM2" s="62"/>
      <c r="BN2" s="148" t="str">
        <f>IF(LEN(G2)="5",G2,_xlfn.CONCAT(REPT("0",5-LEN(G2)),G2))</f>
        <v>10144</v>
      </c>
      <c r="BO2" s="148" t="str">
        <f>IF(ISNUMBER(I2)=TRUE,TEXT(I2,"00000000000"),I2)</f>
        <v>TRZCLD63A18L219K</v>
      </c>
    </row>
    <row r="3" spans="1:67" x14ac:dyDescent="0.25">
      <c r="A3" s="352">
        <v>16104579</v>
      </c>
      <c r="B3" s="352" t="s">
        <v>217</v>
      </c>
      <c r="C3" s="350" t="s">
        <v>1498</v>
      </c>
      <c r="D3" s="350" t="s">
        <v>214</v>
      </c>
      <c r="E3" s="350" t="s">
        <v>1499</v>
      </c>
      <c r="F3" s="350" t="s">
        <v>1500</v>
      </c>
      <c r="G3" s="350">
        <v>138</v>
      </c>
      <c r="H3" s="351" t="s">
        <v>1169</v>
      </c>
      <c r="I3" s="351">
        <v>12431501001</v>
      </c>
      <c r="J3" s="351" t="s">
        <v>214</v>
      </c>
      <c r="K3" s="351" t="s">
        <v>214</v>
      </c>
      <c r="L3" s="351">
        <v>20130531</v>
      </c>
      <c r="M3" s="351" t="s">
        <v>214</v>
      </c>
      <c r="N3" s="351" t="s">
        <v>1501</v>
      </c>
      <c r="O3" s="351" t="s">
        <v>1502</v>
      </c>
      <c r="P3" s="351" t="s">
        <v>214</v>
      </c>
      <c r="Q3" s="351">
        <v>20210301</v>
      </c>
      <c r="R3" s="351" t="s">
        <v>1503</v>
      </c>
      <c r="S3" s="351" t="s">
        <v>1394</v>
      </c>
      <c r="T3" s="351" t="s">
        <v>1504</v>
      </c>
      <c r="U3" s="351" t="s">
        <v>1505</v>
      </c>
      <c r="V3" s="351">
        <v>1168486</v>
      </c>
      <c r="W3" s="351" t="s">
        <v>1506</v>
      </c>
      <c r="X3" s="351" t="s">
        <v>1507</v>
      </c>
      <c r="Y3" s="351" t="s">
        <v>1500</v>
      </c>
      <c r="Z3" s="351">
        <v>197</v>
      </c>
      <c r="AA3" s="351" t="s">
        <v>1169</v>
      </c>
      <c r="AB3" s="351">
        <v>14285751005</v>
      </c>
      <c r="AC3" s="351" t="s">
        <v>1508</v>
      </c>
      <c r="AD3" s="351" t="s">
        <v>214</v>
      </c>
      <c r="AE3" s="351" t="s">
        <v>1509</v>
      </c>
      <c r="AF3" s="352">
        <v>92700</v>
      </c>
      <c r="AG3" s="352">
        <v>33650</v>
      </c>
      <c r="AH3" s="351">
        <v>0</v>
      </c>
      <c r="AI3" s="352">
        <v>20220514</v>
      </c>
      <c r="AJ3" s="352">
        <v>36</v>
      </c>
      <c r="AK3" s="352">
        <v>51280</v>
      </c>
      <c r="AL3" s="150" t="s">
        <v>116</v>
      </c>
      <c r="AM3" s="351">
        <v>0</v>
      </c>
      <c r="AN3" s="351">
        <v>0</v>
      </c>
      <c r="AO3" s="351" t="s">
        <v>147</v>
      </c>
      <c r="AP3" s="351" t="s">
        <v>116</v>
      </c>
      <c r="AQ3" s="351" t="s">
        <v>214</v>
      </c>
      <c r="AR3" s="352" t="s">
        <v>214</v>
      </c>
      <c r="AS3" s="351" t="s">
        <v>214</v>
      </c>
      <c r="AT3" s="351" t="s">
        <v>214</v>
      </c>
      <c r="AU3" s="351">
        <v>0</v>
      </c>
      <c r="AV3" s="351" t="s">
        <v>214</v>
      </c>
      <c r="AW3" s="352">
        <v>2</v>
      </c>
      <c r="AX3" s="351" t="s">
        <v>116</v>
      </c>
      <c r="AY3" s="351">
        <v>20220514</v>
      </c>
      <c r="AZ3" s="351" t="s">
        <v>1510</v>
      </c>
      <c r="BA3" s="351" t="s">
        <v>1511</v>
      </c>
      <c r="BB3" s="351">
        <v>0</v>
      </c>
      <c r="BE3" s="139" t="str">
        <f t="shared" ref="BE3:BE32" si="0">RIGHT(L3,2)&amp;"/"&amp;MID(L3,5,2)&amp;"/"&amp;LEFT(L3,4)</f>
        <v>31/05/2013</v>
      </c>
      <c r="BF3" s="139" t="str">
        <f t="shared" ref="BF3:BF4" si="1">RIGHT(AI3,2)&amp;"/"&amp;MID(AI3,5,2)&amp;"/"&amp;LEFT(AI3,4)</f>
        <v>14/05/2022</v>
      </c>
      <c r="BG3" s="182">
        <f t="shared" ref="BG3:BG4" si="2">EDATE(BF3,AJ3)</f>
        <v>45791</v>
      </c>
      <c r="BH3" s="140" t="str">
        <f t="shared" ref="BH3:BH4" si="3">IF(AL3="E",RIGHT(AR3,2)&amp;"/"&amp;MID(AR3,5,2)&amp;"/"&amp;LEFT(AR3,4),IF(AL3="A",RIGHT(AR3,2)&amp;"/"&amp;MID(AR3,5,2)&amp;"/"&amp;LEFT(AR3,4),"0"))</f>
        <v>0</v>
      </c>
      <c r="BI3" s="356" t="str">
        <f t="shared" ref="BI3:BI4" si="4">IF(AL3="V","VARIAZIONE","NO")</f>
        <v>NO</v>
      </c>
      <c r="BJ3" s="194" t="b">
        <f t="shared" ref="BJ3:BJ32" si="5">DATEDIF(BF3,BG3,"m")=AJ3</f>
        <v>1</v>
      </c>
      <c r="BK3" s="194" t="b">
        <f>IF(AW3=1,_xlfn.XLOOKUP((B3&amp;AJ3),'Product Map'!$K$50:$K$94,'Product Map'!$H$50:$H$94),_xlfn.XLOOKUP((B3&amp;AJ3),'Product Map'!$K$5:$K$49,'Product Map'!$H$5:$H$49))=AF3/100</f>
        <v>1</v>
      </c>
      <c r="BL3" s="194">
        <f>IF(AW3=1,_xlfn.XLOOKUP((B3&amp;AJ3),'Product Map'!$K$50:$K$94,'Product Map'!$J$50:$J$94),_xlfn.XLOOKUP((B3&amp;AJ3),'Product Map'!$K$5:$K$49,'Product Map'!$J$5:$J$49))-ROUND((AF3/100)*36.3%,2)</f>
        <v>-0.10412371134015075</v>
      </c>
      <c r="BM3" s="62"/>
      <c r="BN3" s="148" t="str">
        <f t="shared" ref="BN3:BN4" si="6">IF(LEN(G3)="5",G3,_xlfn.CONCAT(REPT("0",5-LEN(G3)),G3))</f>
        <v>00138</v>
      </c>
      <c r="BO3" s="148" t="str">
        <f t="shared" ref="BO3:BO32" si="7">IF(ISNUMBER(I3)=TRUE,TEXT(I3,"00000000000"),I3)</f>
        <v>12431501001</v>
      </c>
    </row>
    <row r="4" spans="1:67" x14ac:dyDescent="0.25">
      <c r="A4" s="352">
        <v>16107448</v>
      </c>
      <c r="B4" s="352" t="s">
        <v>209</v>
      </c>
      <c r="C4" s="350" t="s">
        <v>1512</v>
      </c>
      <c r="D4" s="350" t="s">
        <v>1513</v>
      </c>
      <c r="E4" s="350" t="s">
        <v>1514</v>
      </c>
      <c r="F4" s="350" t="s">
        <v>1515</v>
      </c>
      <c r="G4" s="350">
        <v>76012</v>
      </c>
      <c r="H4" s="351" t="s">
        <v>428</v>
      </c>
      <c r="I4" s="351" t="s">
        <v>1516</v>
      </c>
      <c r="J4" s="351" t="s">
        <v>1517</v>
      </c>
      <c r="K4" s="351" t="s">
        <v>214</v>
      </c>
      <c r="L4" s="351">
        <v>19651114</v>
      </c>
      <c r="M4" s="351" t="s">
        <v>1102</v>
      </c>
      <c r="N4" s="351" t="s">
        <v>214</v>
      </c>
      <c r="O4" s="351" t="s">
        <v>1518</v>
      </c>
      <c r="P4" s="351" t="s">
        <v>222</v>
      </c>
      <c r="Q4" s="351">
        <v>20181101</v>
      </c>
      <c r="R4" s="351" t="s">
        <v>1519</v>
      </c>
      <c r="S4" s="351" t="s">
        <v>984</v>
      </c>
      <c r="T4" s="351" t="s">
        <v>1520</v>
      </c>
      <c r="U4" s="351" t="s">
        <v>1521</v>
      </c>
      <c r="V4" s="351">
        <v>1126686</v>
      </c>
      <c r="W4" s="351" t="s">
        <v>1522</v>
      </c>
      <c r="X4" s="351" t="s">
        <v>1523</v>
      </c>
      <c r="Y4" s="351" t="s">
        <v>1515</v>
      </c>
      <c r="Z4" s="351">
        <v>76012</v>
      </c>
      <c r="AA4" s="351" t="s">
        <v>428</v>
      </c>
      <c r="AB4" s="351" t="s">
        <v>1524</v>
      </c>
      <c r="AC4" s="351" t="s">
        <v>1525</v>
      </c>
      <c r="AD4" s="351" t="s">
        <v>1526</v>
      </c>
      <c r="AE4" s="351" t="s">
        <v>1527</v>
      </c>
      <c r="AF4" s="352">
        <v>33800</v>
      </c>
      <c r="AG4" s="352">
        <v>12269</v>
      </c>
      <c r="AH4" s="351">
        <v>0</v>
      </c>
      <c r="AI4" s="352">
        <v>20220516</v>
      </c>
      <c r="AJ4" s="352">
        <v>24</v>
      </c>
      <c r="AK4" s="352">
        <v>22000</v>
      </c>
      <c r="AL4" s="352" t="s">
        <v>116</v>
      </c>
      <c r="AM4" s="351">
        <v>0</v>
      </c>
      <c r="AN4" s="351">
        <v>0</v>
      </c>
      <c r="AO4" s="351" t="s">
        <v>147</v>
      </c>
      <c r="AP4" s="351" t="s">
        <v>116</v>
      </c>
      <c r="AQ4" s="351" t="s">
        <v>214</v>
      </c>
      <c r="AR4" s="352" t="s">
        <v>214</v>
      </c>
      <c r="AS4" s="351" t="s">
        <v>214</v>
      </c>
      <c r="AT4" s="351" t="s">
        <v>214</v>
      </c>
      <c r="AU4" s="351">
        <v>0</v>
      </c>
      <c r="AV4" s="351" t="s">
        <v>214</v>
      </c>
      <c r="AW4" s="352">
        <v>1</v>
      </c>
      <c r="AX4" s="351" t="s">
        <v>116</v>
      </c>
      <c r="AY4" s="351">
        <v>20220516</v>
      </c>
      <c r="AZ4" s="351" t="s">
        <v>1528</v>
      </c>
      <c r="BA4" s="351" t="s">
        <v>1529</v>
      </c>
      <c r="BB4" s="351">
        <v>0</v>
      </c>
      <c r="BE4" s="139" t="str">
        <f t="shared" si="0"/>
        <v>14/11/1965</v>
      </c>
      <c r="BF4" s="139" t="str">
        <f t="shared" si="1"/>
        <v>16/05/2022</v>
      </c>
      <c r="BG4" s="182">
        <f t="shared" si="2"/>
        <v>45428</v>
      </c>
      <c r="BH4" s="140" t="str">
        <f t="shared" si="3"/>
        <v>0</v>
      </c>
      <c r="BI4" s="356" t="str">
        <f t="shared" si="4"/>
        <v>NO</v>
      </c>
      <c r="BJ4" s="194" t="b">
        <f t="shared" si="5"/>
        <v>1</v>
      </c>
      <c r="BK4" s="194" t="b">
        <f>IF(AW4=1,_xlfn.XLOOKUP((B4&amp;AJ4),'Product Map'!$K$50:$K$94,'Product Map'!$H$50:$H$94),_xlfn.XLOOKUP((B4&amp;AJ4),'Product Map'!$K$5:$K$49,'Product Map'!$H$5:$H$49))=AF4/100</f>
        <v>1</v>
      </c>
      <c r="BL4" s="194">
        <f>IF(AW4=1,_xlfn.XLOOKUP((B4&amp;AJ4),'Product Map'!$K$50:$K$94,'Product Map'!$J$50:$J$94),_xlfn.XLOOKUP((B4&amp;AJ4),'Product Map'!$K$5:$K$49,'Product Map'!$J$5:$J$49))-ROUND((AF4/100)*36.3%,2)</f>
        <v>-3.4329896907195234E-2</v>
      </c>
      <c r="BM4" s="62"/>
      <c r="BN4" s="148" t="str">
        <f t="shared" si="6"/>
        <v>76012</v>
      </c>
      <c r="BO4" s="148" t="str">
        <f t="shared" si="7"/>
        <v>LFKSMA65S54Z330Z</v>
      </c>
    </row>
    <row r="5" spans="1:67" x14ac:dyDescent="0.25">
      <c r="A5" s="352">
        <v>16109094</v>
      </c>
      <c r="B5" s="352" t="s">
        <v>209</v>
      </c>
      <c r="C5" s="351" t="s">
        <v>1530</v>
      </c>
      <c r="D5" s="351" t="s">
        <v>1531</v>
      </c>
      <c r="E5" s="351" t="s">
        <v>1532</v>
      </c>
      <c r="F5" s="351" t="s">
        <v>1533</v>
      </c>
      <c r="G5" s="351">
        <v>80016</v>
      </c>
      <c r="H5" s="351" t="s">
        <v>1059</v>
      </c>
      <c r="I5" s="351" t="s">
        <v>1534</v>
      </c>
      <c r="J5" s="351" t="s">
        <v>1535</v>
      </c>
      <c r="K5" s="351" t="s">
        <v>1059</v>
      </c>
      <c r="L5" s="351">
        <v>19750703</v>
      </c>
      <c r="M5" s="351" t="s">
        <v>213</v>
      </c>
      <c r="N5" s="351" t="s">
        <v>1536</v>
      </c>
      <c r="O5" s="351" t="s">
        <v>1537</v>
      </c>
      <c r="P5" s="351" t="s">
        <v>222</v>
      </c>
      <c r="Q5" s="351">
        <v>20180101</v>
      </c>
      <c r="R5" s="351" t="s">
        <v>1538</v>
      </c>
      <c r="S5" s="351" t="s">
        <v>219</v>
      </c>
      <c r="T5" s="351" t="s">
        <v>1539</v>
      </c>
      <c r="U5" s="351" t="s">
        <v>1540</v>
      </c>
      <c r="V5" s="351">
        <v>1170646</v>
      </c>
      <c r="W5" s="351" t="s">
        <v>1541</v>
      </c>
      <c r="X5" s="351" t="s">
        <v>1542</v>
      </c>
      <c r="Y5" s="351" t="s">
        <v>1543</v>
      </c>
      <c r="Z5" s="351">
        <v>80019</v>
      </c>
      <c r="AA5" s="351" t="s">
        <v>1059</v>
      </c>
      <c r="AB5" s="351">
        <v>8582471218</v>
      </c>
      <c r="AC5" s="351" t="s">
        <v>1544</v>
      </c>
      <c r="AD5" s="351" t="s">
        <v>214</v>
      </c>
      <c r="AE5" s="351" t="s">
        <v>1545</v>
      </c>
      <c r="AF5" s="352">
        <v>33800</v>
      </c>
      <c r="AG5" s="352">
        <v>12269</v>
      </c>
      <c r="AH5" s="351">
        <v>0</v>
      </c>
      <c r="AI5" s="352">
        <v>20220511</v>
      </c>
      <c r="AJ5" s="352">
        <v>24</v>
      </c>
      <c r="AK5" s="352">
        <v>17000</v>
      </c>
      <c r="AL5" s="352" t="s">
        <v>116</v>
      </c>
      <c r="AM5" s="351">
        <v>0</v>
      </c>
      <c r="AN5" s="351">
        <v>0</v>
      </c>
      <c r="AO5" s="351" t="s">
        <v>147</v>
      </c>
      <c r="AP5" s="351" t="s">
        <v>116</v>
      </c>
      <c r="AQ5" s="351" t="s">
        <v>214</v>
      </c>
      <c r="AR5" s="352" t="s">
        <v>214</v>
      </c>
      <c r="AS5" s="351" t="s">
        <v>214</v>
      </c>
      <c r="AT5" s="351" t="s">
        <v>214</v>
      </c>
      <c r="AU5" s="351">
        <v>0</v>
      </c>
      <c r="AV5" s="351" t="s">
        <v>214</v>
      </c>
      <c r="AW5" s="352">
        <v>1</v>
      </c>
      <c r="AX5" s="351" t="s">
        <v>116</v>
      </c>
      <c r="AY5" s="351">
        <v>20220511</v>
      </c>
      <c r="AZ5" s="351" t="s">
        <v>1546</v>
      </c>
      <c r="BA5" s="351" t="s">
        <v>1547</v>
      </c>
      <c r="BB5" s="351">
        <v>0</v>
      </c>
      <c r="BE5" s="139" t="str">
        <f t="shared" si="0"/>
        <v>03/07/1975</v>
      </c>
      <c r="BF5" s="139" t="str">
        <f t="shared" ref="BF5:BF32" si="8">RIGHT(AI5,2)&amp;"/"&amp;MID(AI5,5,2)&amp;"/"&amp;LEFT(AI5,4)</f>
        <v>11/05/2022</v>
      </c>
      <c r="BG5" s="182">
        <f t="shared" ref="BG5:BG32" si="9">EDATE(BF5,AJ5)</f>
        <v>45423</v>
      </c>
      <c r="BH5" s="140" t="str">
        <f t="shared" ref="BH5:BH32" si="10">IF(AL5="E",RIGHT(AR5,2)&amp;"/"&amp;MID(AR5,5,2)&amp;"/"&amp;LEFT(AR5,4),IF(AL5="A",RIGHT(AR5,2)&amp;"/"&amp;MID(AR5,5,2)&amp;"/"&amp;LEFT(AR5,4),"0"))</f>
        <v>0</v>
      </c>
      <c r="BI5" s="356" t="str">
        <f t="shared" ref="BI5:BI32" si="11">IF(AL5="V","VARIAZIONE","NO")</f>
        <v>NO</v>
      </c>
      <c r="BJ5" s="194" t="b">
        <f t="shared" si="5"/>
        <v>1</v>
      </c>
      <c r="BK5" s="194" t="b">
        <f>IF(AW5=1,_xlfn.XLOOKUP((B5&amp;AJ5),'Product Map'!$K$50:$K$94,'Product Map'!$H$50:$H$94),_xlfn.XLOOKUP((B5&amp;AJ5),'Product Map'!$K$5:$K$49,'Product Map'!$H$5:$H$49))=AF5/100</f>
        <v>1</v>
      </c>
      <c r="BL5" s="194">
        <f>IF(AW5=1,_xlfn.XLOOKUP((B5&amp;AJ5),'Product Map'!$K$50:$K$94,'Product Map'!$J$50:$J$94),_xlfn.XLOOKUP((B5&amp;AJ5),'Product Map'!$K$5:$K$49,'Product Map'!$J$5:$J$49))-ROUND((AF5/100)*36.3%,2)</f>
        <v>-3.4329896907195234E-2</v>
      </c>
      <c r="BM5" s="62"/>
      <c r="BN5" s="148" t="str">
        <f t="shared" ref="BN5:BN32" si="12">IF(LEN(G5)="5",G5,_xlfn.CONCAT(REPT("0",5-LEN(G5)),G5))</f>
        <v>80016</v>
      </c>
      <c r="BO5" s="148" t="str">
        <f t="shared" si="7"/>
        <v>GRNDNL75L43F839P</v>
      </c>
    </row>
    <row r="6" spans="1:67" ht="15" customHeight="1" x14ac:dyDescent="0.25">
      <c r="A6" s="352">
        <v>16109261</v>
      </c>
      <c r="B6" s="352" t="s">
        <v>209</v>
      </c>
      <c r="C6" s="351" t="s">
        <v>1548</v>
      </c>
      <c r="D6" s="351" t="s">
        <v>1549</v>
      </c>
      <c r="E6" s="351" t="s">
        <v>1550</v>
      </c>
      <c r="F6" s="351" t="s">
        <v>1551</v>
      </c>
      <c r="G6" s="351">
        <v>80012</v>
      </c>
      <c r="H6" s="351" t="s">
        <v>1059</v>
      </c>
      <c r="I6" s="351" t="s">
        <v>1552</v>
      </c>
      <c r="J6" s="351" t="s">
        <v>1553</v>
      </c>
      <c r="K6" s="351" t="s">
        <v>1059</v>
      </c>
      <c r="L6" s="351">
        <v>19960508</v>
      </c>
      <c r="M6" s="351" t="s">
        <v>213</v>
      </c>
      <c r="N6" s="351" t="s">
        <v>214</v>
      </c>
      <c r="O6" s="351" t="s">
        <v>1554</v>
      </c>
      <c r="P6" s="351" t="s">
        <v>215</v>
      </c>
      <c r="Q6" s="351">
        <v>20171201</v>
      </c>
      <c r="R6" s="351" t="s">
        <v>1555</v>
      </c>
      <c r="S6" s="351" t="s">
        <v>219</v>
      </c>
      <c r="T6" s="351" t="s">
        <v>1556</v>
      </c>
      <c r="U6" s="351" t="s">
        <v>1557</v>
      </c>
      <c r="V6" s="351">
        <v>1163669</v>
      </c>
      <c r="W6" s="351" t="s">
        <v>1558</v>
      </c>
      <c r="X6" s="351" t="s">
        <v>1559</v>
      </c>
      <c r="Y6" s="351" t="s">
        <v>1553</v>
      </c>
      <c r="Z6" s="351">
        <v>80018</v>
      </c>
      <c r="AA6" s="351" t="s">
        <v>1059</v>
      </c>
      <c r="AB6" s="351">
        <v>5593770638</v>
      </c>
      <c r="AC6" s="351" t="s">
        <v>1560</v>
      </c>
      <c r="AD6" s="351" t="s">
        <v>214</v>
      </c>
      <c r="AE6" s="351" t="s">
        <v>1561</v>
      </c>
      <c r="AF6" s="352">
        <v>33800</v>
      </c>
      <c r="AG6" s="352">
        <v>12269</v>
      </c>
      <c r="AH6" s="351">
        <v>0</v>
      </c>
      <c r="AI6" s="352">
        <v>20220512</v>
      </c>
      <c r="AJ6" s="352">
        <v>24</v>
      </c>
      <c r="AK6" s="352">
        <v>17000</v>
      </c>
      <c r="AL6" s="352" t="s">
        <v>116</v>
      </c>
      <c r="AM6" s="351">
        <v>0</v>
      </c>
      <c r="AN6" s="351">
        <v>0</v>
      </c>
      <c r="AO6" s="351" t="s">
        <v>147</v>
      </c>
      <c r="AP6" s="351" t="s">
        <v>116</v>
      </c>
      <c r="AQ6" s="351" t="s">
        <v>214</v>
      </c>
      <c r="AR6" s="352" t="s">
        <v>214</v>
      </c>
      <c r="AS6" s="351" t="s">
        <v>214</v>
      </c>
      <c r="AT6" s="351" t="s">
        <v>214</v>
      </c>
      <c r="AU6" s="351">
        <v>0</v>
      </c>
      <c r="AV6" s="351" t="s">
        <v>214</v>
      </c>
      <c r="AW6" s="352">
        <v>1</v>
      </c>
      <c r="AX6" s="351" t="s">
        <v>116</v>
      </c>
      <c r="AY6" s="351">
        <v>20220512</v>
      </c>
      <c r="AZ6" s="351" t="s">
        <v>214</v>
      </c>
      <c r="BA6" s="351" t="s">
        <v>1562</v>
      </c>
      <c r="BB6" s="351">
        <v>0</v>
      </c>
      <c r="BE6" s="139" t="str">
        <f t="shared" si="0"/>
        <v>08/05/1996</v>
      </c>
      <c r="BF6" s="139" t="str">
        <f t="shared" si="8"/>
        <v>12/05/2022</v>
      </c>
      <c r="BG6" s="182">
        <f t="shared" si="9"/>
        <v>45424</v>
      </c>
      <c r="BH6" s="140" t="str">
        <f t="shared" si="10"/>
        <v>0</v>
      </c>
      <c r="BI6" s="356" t="str">
        <f t="shared" si="11"/>
        <v>NO</v>
      </c>
      <c r="BJ6" s="194" t="b">
        <f t="shared" si="5"/>
        <v>1</v>
      </c>
      <c r="BK6" s="194" t="b">
        <f>IF(AW6=1,_xlfn.XLOOKUP((B6&amp;AJ6),'Product Map'!$K$50:$K$94,'Product Map'!$H$50:$H$94),_xlfn.XLOOKUP((B6&amp;AJ6),'Product Map'!$K$5:$K$49,'Product Map'!$H$5:$H$49))=AF6/100</f>
        <v>1</v>
      </c>
      <c r="BL6" s="194">
        <f>IF(AW6=1,_xlfn.XLOOKUP((B6&amp;AJ6),'Product Map'!$K$50:$K$94,'Product Map'!$J$50:$J$94),_xlfn.XLOOKUP((B6&amp;AJ6),'Product Map'!$K$5:$K$49,'Product Map'!$J$5:$J$49))-ROUND((AF6/100)*36.3%,2)</f>
        <v>-3.4329896907195234E-2</v>
      </c>
      <c r="BM6" s="62"/>
      <c r="BN6" s="148" t="str">
        <f t="shared" si="12"/>
        <v>80012</v>
      </c>
      <c r="BO6" s="148" t="str">
        <f t="shared" si="7"/>
        <v>DMASLV96E08F799O</v>
      </c>
    </row>
    <row r="7" spans="1:67" ht="15" customHeight="1" x14ac:dyDescent="0.25">
      <c r="A7" s="352">
        <v>16110932</v>
      </c>
      <c r="B7" s="352" t="s">
        <v>209</v>
      </c>
      <c r="C7" s="351" t="s">
        <v>1563</v>
      </c>
      <c r="D7" s="351" t="s">
        <v>1564</v>
      </c>
      <c r="E7" s="351" t="s">
        <v>1565</v>
      </c>
      <c r="F7" s="351" t="s">
        <v>1566</v>
      </c>
      <c r="G7" s="351">
        <v>40122</v>
      </c>
      <c r="H7" s="351" t="s">
        <v>451</v>
      </c>
      <c r="I7" s="351" t="s">
        <v>1567</v>
      </c>
      <c r="J7" s="351" t="s">
        <v>1568</v>
      </c>
      <c r="K7" s="351" t="s">
        <v>905</v>
      </c>
      <c r="L7" s="351">
        <v>19560227</v>
      </c>
      <c r="M7" s="351" t="s">
        <v>1102</v>
      </c>
      <c r="N7" s="351" t="s">
        <v>214</v>
      </c>
      <c r="O7" s="351" t="s">
        <v>1569</v>
      </c>
      <c r="P7" s="351" t="s">
        <v>215</v>
      </c>
      <c r="Q7" s="351">
        <v>20220501</v>
      </c>
      <c r="R7" s="351" t="s">
        <v>1538</v>
      </c>
      <c r="S7" s="351" t="s">
        <v>219</v>
      </c>
      <c r="T7" s="351" t="s">
        <v>1570</v>
      </c>
      <c r="U7" s="351" t="s">
        <v>1571</v>
      </c>
      <c r="V7" s="353">
        <v>1117482</v>
      </c>
      <c r="W7" s="353" t="s">
        <v>1572</v>
      </c>
      <c r="X7" s="353" t="s">
        <v>1573</v>
      </c>
      <c r="Y7" s="353" t="s">
        <v>1574</v>
      </c>
      <c r="Z7" s="353">
        <v>40010</v>
      </c>
      <c r="AA7" s="353" t="s">
        <v>451</v>
      </c>
      <c r="AB7" s="353">
        <v>5000830488</v>
      </c>
      <c r="AC7" s="353" t="s">
        <v>1575</v>
      </c>
      <c r="AD7" s="353" t="s">
        <v>214</v>
      </c>
      <c r="AE7" s="353" t="s">
        <v>1576</v>
      </c>
      <c r="AF7" s="352">
        <v>26700</v>
      </c>
      <c r="AG7" s="352">
        <v>9692</v>
      </c>
      <c r="AH7" s="351">
        <v>0</v>
      </c>
      <c r="AI7" s="352">
        <v>20220512</v>
      </c>
      <c r="AJ7" s="352">
        <v>36</v>
      </c>
      <c r="AK7" s="352">
        <v>20500</v>
      </c>
      <c r="AL7" s="352" t="s">
        <v>116</v>
      </c>
      <c r="AM7" s="351">
        <v>0</v>
      </c>
      <c r="AN7" s="351">
        <v>0</v>
      </c>
      <c r="AO7" s="351" t="s">
        <v>147</v>
      </c>
      <c r="AP7" s="351" t="s">
        <v>116</v>
      </c>
      <c r="AQ7" s="351" t="s">
        <v>214</v>
      </c>
      <c r="AR7" s="352" t="s">
        <v>214</v>
      </c>
      <c r="AS7" s="351" t="s">
        <v>214</v>
      </c>
      <c r="AT7" s="351" t="s">
        <v>214</v>
      </c>
      <c r="AU7" s="351">
        <v>0</v>
      </c>
      <c r="AV7" s="351" t="s">
        <v>214</v>
      </c>
      <c r="AW7" s="352">
        <v>4</v>
      </c>
      <c r="AX7" s="351" t="s">
        <v>116</v>
      </c>
      <c r="AY7" s="351">
        <v>20220512</v>
      </c>
      <c r="AZ7" s="351" t="s">
        <v>1577</v>
      </c>
      <c r="BA7" s="351" t="s">
        <v>1578</v>
      </c>
      <c r="BB7" s="351">
        <v>0</v>
      </c>
      <c r="BE7" s="139" t="str">
        <f t="shared" si="0"/>
        <v>27/02/1956</v>
      </c>
      <c r="BF7" s="139" t="str">
        <f t="shared" si="8"/>
        <v>12/05/2022</v>
      </c>
      <c r="BG7" s="182">
        <f t="shared" si="9"/>
        <v>45789</v>
      </c>
      <c r="BH7" s="140" t="str">
        <f t="shared" si="10"/>
        <v>0</v>
      </c>
      <c r="BI7" s="356" t="str">
        <f t="shared" si="11"/>
        <v>NO</v>
      </c>
      <c r="BJ7" s="194" t="b">
        <f t="shared" si="5"/>
        <v>1</v>
      </c>
      <c r="BK7" s="194" t="b">
        <f>IF(AW7=1,_xlfn.XLOOKUP((B7&amp;AJ7),'Product Map'!$K$50:$K$94,'Product Map'!$H$50:$H$94),_xlfn.XLOOKUP((B7&amp;AJ7),'Product Map'!$K$5:$K$49,'Product Map'!$H$5:$H$49))=AF7/100</f>
        <v>1</v>
      </c>
      <c r="BL7" s="194">
        <f>IF(AW7=1,_xlfn.XLOOKUP((B7&amp;AJ7),'Product Map'!$K$50:$K$94,'Product Map'!$J$50:$J$94),_xlfn.XLOOKUP((B7&amp;AJ7),'Product Map'!$K$5:$K$49,'Product Map'!$J$5:$J$49))-ROUND((AF7/100)*36.3%,2)</f>
        <v>-2.9278350515454576E-2</v>
      </c>
      <c r="BM7" s="62"/>
      <c r="BN7" s="148" t="str">
        <f t="shared" si="12"/>
        <v>40122</v>
      </c>
      <c r="BO7" s="148" t="str">
        <f t="shared" si="7"/>
        <v>DDMTMS56B27C377Y</v>
      </c>
    </row>
    <row r="8" spans="1:67" ht="15" customHeight="1" x14ac:dyDescent="0.25">
      <c r="A8" s="378">
        <v>16111783</v>
      </c>
      <c r="B8" s="380" t="s">
        <v>209</v>
      </c>
      <c r="C8" s="354" t="s">
        <v>1579</v>
      </c>
      <c r="D8" s="354" t="s">
        <v>1580</v>
      </c>
      <c r="E8" s="354" t="s">
        <v>1581</v>
      </c>
      <c r="F8" s="354" t="s">
        <v>1582</v>
      </c>
      <c r="G8" s="354">
        <v>73019</v>
      </c>
      <c r="H8" s="354" t="s">
        <v>905</v>
      </c>
      <c r="I8" s="354" t="s">
        <v>1583</v>
      </c>
      <c r="J8" s="354" t="s">
        <v>1584</v>
      </c>
      <c r="K8" s="354" t="s">
        <v>424</v>
      </c>
      <c r="L8" s="354">
        <v>19940306</v>
      </c>
      <c r="M8" s="354" t="s">
        <v>1153</v>
      </c>
      <c r="N8" s="354" t="s">
        <v>214</v>
      </c>
      <c r="O8" s="354" t="s">
        <v>1585</v>
      </c>
      <c r="P8" s="354" t="s">
        <v>215</v>
      </c>
      <c r="Q8" s="354">
        <v>20210401</v>
      </c>
      <c r="R8" s="354" t="s">
        <v>1586</v>
      </c>
      <c r="S8" s="354" t="s">
        <v>1102</v>
      </c>
      <c r="T8" s="354" t="s">
        <v>1587</v>
      </c>
      <c r="U8" s="354" t="s">
        <v>1588</v>
      </c>
      <c r="V8" s="349">
        <v>1192302</v>
      </c>
      <c r="W8" s="349" t="s">
        <v>1589</v>
      </c>
      <c r="X8" s="349" t="s">
        <v>1590</v>
      </c>
      <c r="Y8" s="349" t="s">
        <v>1591</v>
      </c>
      <c r="Z8" s="349">
        <v>81030</v>
      </c>
      <c r="AA8" s="349" t="s">
        <v>503</v>
      </c>
      <c r="AB8" s="349">
        <v>4478500616</v>
      </c>
      <c r="AC8" s="349" t="s">
        <v>1592</v>
      </c>
      <c r="AD8" s="349" t="s">
        <v>214</v>
      </c>
      <c r="AE8" s="349" t="s">
        <v>1593</v>
      </c>
      <c r="AF8" s="378">
        <v>8900</v>
      </c>
      <c r="AG8" s="378">
        <v>3230</v>
      </c>
      <c r="AH8" s="349">
        <v>0</v>
      </c>
      <c r="AI8" s="378">
        <v>20220526</v>
      </c>
      <c r="AJ8" s="378">
        <v>12</v>
      </c>
      <c r="AK8" s="378">
        <v>33000</v>
      </c>
      <c r="AL8" s="380" t="s">
        <v>116</v>
      </c>
      <c r="AM8" s="354">
        <v>0</v>
      </c>
      <c r="AN8" s="354">
        <v>0</v>
      </c>
      <c r="AO8" s="348" t="s">
        <v>147</v>
      </c>
      <c r="AP8" s="354" t="s">
        <v>116</v>
      </c>
      <c r="AQ8" s="351" t="s">
        <v>214</v>
      </c>
      <c r="AR8" s="352" t="s">
        <v>214</v>
      </c>
      <c r="AS8" s="354" t="s">
        <v>214</v>
      </c>
      <c r="AT8" s="354" t="s">
        <v>214</v>
      </c>
      <c r="AU8" s="354">
        <v>0</v>
      </c>
      <c r="AV8" s="354" t="s">
        <v>214</v>
      </c>
      <c r="AW8" s="378">
        <v>2</v>
      </c>
      <c r="AX8" s="354" t="s">
        <v>116</v>
      </c>
      <c r="AY8" s="354">
        <v>20220526</v>
      </c>
      <c r="AZ8" s="354" t="s">
        <v>1594</v>
      </c>
      <c r="BA8" s="354" t="s">
        <v>1595</v>
      </c>
      <c r="BB8" s="354">
        <v>0</v>
      </c>
      <c r="BE8" s="139" t="str">
        <f t="shared" si="0"/>
        <v>06/03/1994</v>
      </c>
      <c r="BF8" s="139" t="str">
        <f t="shared" si="8"/>
        <v>26/05/2022</v>
      </c>
      <c r="BG8" s="182">
        <f t="shared" si="9"/>
        <v>45072</v>
      </c>
      <c r="BH8" s="140" t="str">
        <f t="shared" si="10"/>
        <v>0</v>
      </c>
      <c r="BI8" s="356" t="str">
        <f t="shared" si="11"/>
        <v>NO</v>
      </c>
      <c r="BJ8" s="194" t="b">
        <f t="shared" si="5"/>
        <v>1</v>
      </c>
      <c r="BK8" s="194" t="b">
        <f>IF(AW8=1,_xlfn.XLOOKUP((B8&amp;AJ8),'Product Map'!$K$50:$K$94,'Product Map'!$H$50:$H$94),_xlfn.XLOOKUP((B8&amp;AJ8),'Product Map'!$K$5:$K$49,'Product Map'!$H$5:$H$49))=AF8/100</f>
        <v>1</v>
      </c>
      <c r="BL8" s="194">
        <f>IF(AW8=1,_xlfn.XLOOKUP((B8&amp;AJ8),'Product Map'!$K$50:$K$94,'Product Map'!$J$50:$J$94),_xlfn.XLOOKUP((B8&amp;AJ8),'Product Map'!$K$5:$K$49,'Product Map'!$J$5:$J$49))-ROUND((AF8/100)*36.3%,2)</f>
        <v>-1.3092783505150862E-2</v>
      </c>
      <c r="BM8" s="62"/>
      <c r="BN8" s="148" t="str">
        <f t="shared" si="12"/>
        <v>73019</v>
      </c>
      <c r="BO8" s="148" t="str">
        <f t="shared" si="7"/>
        <v>MGLMTT94C06I119S</v>
      </c>
    </row>
    <row r="9" spans="1:67" ht="15" customHeight="1" x14ac:dyDescent="0.25">
      <c r="A9" s="378">
        <v>16112312</v>
      </c>
      <c r="B9" s="378" t="s">
        <v>209</v>
      </c>
      <c r="C9" s="354" t="s">
        <v>1482</v>
      </c>
      <c r="D9" s="354" t="s">
        <v>1596</v>
      </c>
      <c r="E9" s="354" t="s">
        <v>1597</v>
      </c>
      <c r="F9" s="354" t="s">
        <v>1598</v>
      </c>
      <c r="G9" s="354">
        <v>73010</v>
      </c>
      <c r="H9" s="354" t="s">
        <v>905</v>
      </c>
      <c r="I9" s="354" t="s">
        <v>1599</v>
      </c>
      <c r="J9" s="354" t="s">
        <v>1500</v>
      </c>
      <c r="K9" s="354" t="s">
        <v>1169</v>
      </c>
      <c r="L9" s="354">
        <v>19570802</v>
      </c>
      <c r="M9" s="354" t="s">
        <v>1102</v>
      </c>
      <c r="N9" s="354" t="s">
        <v>214</v>
      </c>
      <c r="O9" s="354" t="s">
        <v>1600</v>
      </c>
      <c r="P9" s="354" t="s">
        <v>215</v>
      </c>
      <c r="Q9" s="354">
        <v>20211201</v>
      </c>
      <c r="R9" s="354" t="s">
        <v>1601</v>
      </c>
      <c r="S9" s="354" t="s">
        <v>219</v>
      </c>
      <c r="T9" s="354" t="s">
        <v>1602</v>
      </c>
      <c r="U9" s="354" t="s">
        <v>1603</v>
      </c>
      <c r="V9" s="354">
        <v>1186498</v>
      </c>
      <c r="W9" s="354" t="s">
        <v>1604</v>
      </c>
      <c r="X9" s="354" t="s">
        <v>1605</v>
      </c>
      <c r="Y9" s="354" t="s">
        <v>1606</v>
      </c>
      <c r="Z9" s="354">
        <v>74028</v>
      </c>
      <c r="AA9" s="354" t="s">
        <v>1325</v>
      </c>
      <c r="AB9" s="354">
        <v>3132900733</v>
      </c>
      <c r="AC9" s="354" t="s">
        <v>1607</v>
      </c>
      <c r="AD9" s="354" t="s">
        <v>214</v>
      </c>
      <c r="AE9" s="354" t="s">
        <v>1608</v>
      </c>
      <c r="AF9" s="378">
        <v>26700</v>
      </c>
      <c r="AG9" s="378">
        <v>9692</v>
      </c>
      <c r="AH9" s="354">
        <v>0</v>
      </c>
      <c r="AI9" s="378">
        <v>20220516</v>
      </c>
      <c r="AJ9" s="378">
        <v>36</v>
      </c>
      <c r="AK9" s="378">
        <v>9370</v>
      </c>
      <c r="AL9" s="378" t="s">
        <v>116</v>
      </c>
      <c r="AM9" s="354">
        <v>0</v>
      </c>
      <c r="AN9" s="354">
        <v>0</v>
      </c>
      <c r="AO9" s="354" t="s">
        <v>147</v>
      </c>
      <c r="AP9" s="354" t="s">
        <v>116</v>
      </c>
      <c r="AQ9" s="351" t="s">
        <v>214</v>
      </c>
      <c r="AR9" s="352" t="s">
        <v>214</v>
      </c>
      <c r="AS9" s="354" t="s">
        <v>214</v>
      </c>
      <c r="AT9" s="354" t="s">
        <v>214</v>
      </c>
      <c r="AU9" s="354">
        <v>0</v>
      </c>
      <c r="AV9" s="354" t="s">
        <v>214</v>
      </c>
      <c r="AW9" s="378">
        <v>2</v>
      </c>
      <c r="AX9" s="354" t="s">
        <v>116</v>
      </c>
      <c r="AY9" s="354">
        <v>20220516</v>
      </c>
      <c r="AZ9" s="354" t="s">
        <v>1609</v>
      </c>
      <c r="BA9" s="354" t="s">
        <v>1610</v>
      </c>
      <c r="BB9" s="354">
        <v>0</v>
      </c>
      <c r="BE9" s="139" t="str">
        <f t="shared" si="0"/>
        <v>02/08/1957</v>
      </c>
      <c r="BF9" s="139" t="str">
        <f t="shared" si="8"/>
        <v>16/05/2022</v>
      </c>
      <c r="BG9" s="182">
        <f t="shared" si="9"/>
        <v>45793</v>
      </c>
      <c r="BH9" s="140" t="str">
        <f t="shared" si="10"/>
        <v>0</v>
      </c>
      <c r="BI9" s="356" t="str">
        <f t="shared" si="11"/>
        <v>NO</v>
      </c>
      <c r="BJ9" s="194" t="b">
        <f t="shared" si="5"/>
        <v>1</v>
      </c>
      <c r="BK9" s="194" t="b">
        <f>IF(AW9=1,_xlfn.XLOOKUP((B9&amp;AJ9),'Product Map'!$K$50:$K$94,'Product Map'!$H$50:$H$94),_xlfn.XLOOKUP((B9&amp;AJ9),'Product Map'!$K$5:$K$49,'Product Map'!$H$5:$H$49))=AF9/100</f>
        <v>1</v>
      </c>
      <c r="BL9" s="194">
        <f>IF(AW9=1,_xlfn.XLOOKUP((B9&amp;AJ9),'Product Map'!$K$50:$K$94,'Product Map'!$J$50:$J$94),_xlfn.XLOOKUP((B9&amp;AJ9),'Product Map'!$K$5:$K$49,'Product Map'!$J$5:$J$49))-ROUND((AF9/100)*36.3%,2)</f>
        <v>-2.9278350515454576E-2</v>
      </c>
      <c r="BM9" s="62"/>
      <c r="BN9" s="148" t="str">
        <f t="shared" si="12"/>
        <v>73010</v>
      </c>
      <c r="BO9" s="148" t="str">
        <f t="shared" si="7"/>
        <v>MRNCLD57M02H501X</v>
      </c>
    </row>
    <row r="10" spans="1:67" s="149" customFormat="1" ht="15" customHeight="1" x14ac:dyDescent="0.25">
      <c r="A10" s="378">
        <v>16114519</v>
      </c>
      <c r="B10" s="378" t="s">
        <v>209</v>
      </c>
      <c r="C10" s="354" t="s">
        <v>1611</v>
      </c>
      <c r="D10" s="354" t="s">
        <v>1612</v>
      </c>
      <c r="E10" s="354" t="s">
        <v>1613</v>
      </c>
      <c r="F10" s="354" t="s">
        <v>1614</v>
      </c>
      <c r="G10" s="354">
        <v>71121</v>
      </c>
      <c r="H10" s="354" t="s">
        <v>669</v>
      </c>
      <c r="I10" s="354" t="s">
        <v>1615</v>
      </c>
      <c r="J10" s="354" t="s">
        <v>1614</v>
      </c>
      <c r="K10" s="354" t="s">
        <v>669</v>
      </c>
      <c r="L10" s="354">
        <v>19670728</v>
      </c>
      <c r="M10" s="354" t="s">
        <v>1286</v>
      </c>
      <c r="N10" s="354" t="s">
        <v>1616</v>
      </c>
      <c r="O10" s="354" t="s">
        <v>1617</v>
      </c>
      <c r="P10" s="354" t="s">
        <v>222</v>
      </c>
      <c r="Q10" s="354">
        <v>20220501</v>
      </c>
      <c r="R10" s="354" t="s">
        <v>1618</v>
      </c>
      <c r="S10" s="354" t="s">
        <v>795</v>
      </c>
      <c r="T10" s="354" t="s">
        <v>1619</v>
      </c>
      <c r="U10" s="354" t="s">
        <v>1620</v>
      </c>
      <c r="V10" s="354">
        <v>1126492</v>
      </c>
      <c r="W10" s="354" t="s">
        <v>1621</v>
      </c>
      <c r="X10" s="354" t="s">
        <v>1622</v>
      </c>
      <c r="Y10" s="354" t="s">
        <v>1614</v>
      </c>
      <c r="Z10" s="354">
        <v>71121</v>
      </c>
      <c r="AA10" s="354" t="s">
        <v>669</v>
      </c>
      <c r="AB10" s="354">
        <v>3092030711</v>
      </c>
      <c r="AC10" s="354" t="s">
        <v>1623</v>
      </c>
      <c r="AD10" s="354" t="s">
        <v>1624</v>
      </c>
      <c r="AE10" s="354" t="s">
        <v>1625</v>
      </c>
      <c r="AF10" s="378">
        <v>50700</v>
      </c>
      <c r="AG10" s="378">
        <v>18404</v>
      </c>
      <c r="AH10" s="354">
        <v>0</v>
      </c>
      <c r="AI10" s="378">
        <v>20220525</v>
      </c>
      <c r="AJ10" s="378">
        <v>36</v>
      </c>
      <c r="AK10" s="378">
        <v>14950</v>
      </c>
      <c r="AL10" s="378" t="s">
        <v>116</v>
      </c>
      <c r="AM10" s="354">
        <v>0</v>
      </c>
      <c r="AN10" s="354">
        <v>0</v>
      </c>
      <c r="AO10" s="354" t="s">
        <v>147</v>
      </c>
      <c r="AP10" s="354" t="s">
        <v>116</v>
      </c>
      <c r="AQ10" s="351" t="s">
        <v>214</v>
      </c>
      <c r="AR10" s="352" t="s">
        <v>214</v>
      </c>
      <c r="AS10" s="354" t="s">
        <v>214</v>
      </c>
      <c r="AT10" s="354" t="s">
        <v>214</v>
      </c>
      <c r="AU10" s="354">
        <v>0</v>
      </c>
      <c r="AV10" s="354" t="s">
        <v>214</v>
      </c>
      <c r="AW10" s="378">
        <v>1</v>
      </c>
      <c r="AX10" s="354" t="s">
        <v>116</v>
      </c>
      <c r="AY10" s="354">
        <v>20220525</v>
      </c>
      <c r="AZ10" s="354" t="s">
        <v>1626</v>
      </c>
      <c r="BA10" s="354" t="s">
        <v>1627</v>
      </c>
      <c r="BB10" s="354">
        <v>0</v>
      </c>
      <c r="BE10" s="139" t="str">
        <f t="shared" si="0"/>
        <v>28/07/1967</v>
      </c>
      <c r="BF10" s="139" t="str">
        <f t="shared" si="8"/>
        <v>25/05/2022</v>
      </c>
      <c r="BG10" s="182">
        <f t="shared" si="9"/>
        <v>45802</v>
      </c>
      <c r="BH10" s="140" t="str">
        <f t="shared" si="10"/>
        <v>0</v>
      </c>
      <c r="BI10" s="356" t="str">
        <f t="shared" si="11"/>
        <v>NO</v>
      </c>
      <c r="BJ10" s="194" t="b">
        <f t="shared" si="5"/>
        <v>1</v>
      </c>
      <c r="BK10" s="194" t="b">
        <f>IF(AW10=1,_xlfn.XLOOKUP((B10&amp;AJ10),'Product Map'!$K$50:$K$94,'Product Map'!$H$50:$H$94),_xlfn.XLOOKUP((B10&amp;AJ10),'Product Map'!$K$5:$K$49,'Product Map'!$H$5:$H$49))=AF10/100</f>
        <v>1</v>
      </c>
      <c r="BL10" s="194">
        <f>IF(AW10=1,_xlfn.XLOOKUP((B10&amp;AJ10),'Product Map'!$K$50:$K$94,'Product Map'!$J$50:$J$94),_xlfn.XLOOKUP((B10&amp;AJ10),'Product Map'!$K$5:$K$49,'Product Map'!$J$5:$J$49))-ROUND((AF10/100)*36.3%,2)</f>
        <v>-5.6494845360788304E-2</v>
      </c>
      <c r="BM10" s="62"/>
      <c r="BN10" s="148" t="str">
        <f t="shared" si="12"/>
        <v>71121</v>
      </c>
      <c r="BO10" s="148" t="str">
        <f t="shared" si="7"/>
        <v>CLNGRL67L68D643L</v>
      </c>
    </row>
    <row r="11" spans="1:67" ht="15" customHeight="1" x14ac:dyDescent="0.25">
      <c r="A11" s="352">
        <v>16118313</v>
      </c>
      <c r="B11" s="352" t="s">
        <v>209</v>
      </c>
      <c r="C11" s="350" t="s">
        <v>1628</v>
      </c>
      <c r="D11" s="350" t="s">
        <v>1629</v>
      </c>
      <c r="E11" s="350" t="s">
        <v>1630</v>
      </c>
      <c r="F11" s="350" t="s">
        <v>1631</v>
      </c>
      <c r="G11" s="350">
        <v>71048</v>
      </c>
      <c r="H11" s="350" t="s">
        <v>669</v>
      </c>
      <c r="I11" s="350" t="s">
        <v>1632</v>
      </c>
      <c r="J11" s="350" t="s">
        <v>1614</v>
      </c>
      <c r="K11" s="350" t="s">
        <v>669</v>
      </c>
      <c r="L11" s="350">
        <v>19830415</v>
      </c>
      <c r="M11" s="350" t="s">
        <v>213</v>
      </c>
      <c r="N11" s="350" t="s">
        <v>214</v>
      </c>
      <c r="O11" s="350" t="s">
        <v>1633</v>
      </c>
      <c r="P11" s="350" t="s">
        <v>215</v>
      </c>
      <c r="Q11" s="350">
        <v>20220501</v>
      </c>
      <c r="R11" s="350" t="s">
        <v>1634</v>
      </c>
      <c r="S11" s="350" t="s">
        <v>795</v>
      </c>
      <c r="T11" s="350" t="s">
        <v>214</v>
      </c>
      <c r="U11" s="350" t="s">
        <v>1635</v>
      </c>
      <c r="V11" s="350">
        <v>1126492</v>
      </c>
      <c r="W11" s="350" t="s">
        <v>1621</v>
      </c>
      <c r="X11" s="350" t="s">
        <v>1622</v>
      </c>
      <c r="Y11" s="350" t="s">
        <v>1614</v>
      </c>
      <c r="Z11" s="350">
        <v>71121</v>
      </c>
      <c r="AA11" s="350" t="s">
        <v>669</v>
      </c>
      <c r="AB11" s="350">
        <v>3092030711</v>
      </c>
      <c r="AC11" s="350" t="s">
        <v>1623</v>
      </c>
      <c r="AD11" s="350" t="s">
        <v>1624</v>
      </c>
      <c r="AE11" s="350" t="s">
        <v>1625</v>
      </c>
      <c r="AF11" s="352">
        <v>50700</v>
      </c>
      <c r="AG11" s="352">
        <v>18404</v>
      </c>
      <c r="AH11" s="350">
        <v>0</v>
      </c>
      <c r="AI11" s="352">
        <v>20220531</v>
      </c>
      <c r="AJ11" s="352">
        <v>36</v>
      </c>
      <c r="AK11" s="352">
        <v>30500</v>
      </c>
      <c r="AL11" s="381" t="s">
        <v>116</v>
      </c>
      <c r="AM11" s="350">
        <v>0</v>
      </c>
      <c r="AN11" s="350">
        <v>0</v>
      </c>
      <c r="AO11" s="350" t="s">
        <v>147</v>
      </c>
      <c r="AP11" s="350" t="s">
        <v>116</v>
      </c>
      <c r="AQ11" s="108" t="s">
        <v>214</v>
      </c>
      <c r="AR11" s="379" t="s">
        <v>214</v>
      </c>
      <c r="AS11" s="108" t="s">
        <v>214</v>
      </c>
      <c r="AT11" s="350" t="s">
        <v>214</v>
      </c>
      <c r="AU11" s="108">
        <v>0</v>
      </c>
      <c r="AV11" s="350" t="s">
        <v>214</v>
      </c>
      <c r="AW11" s="352">
        <v>1</v>
      </c>
      <c r="AX11" s="350" t="s">
        <v>116</v>
      </c>
      <c r="AY11" s="350">
        <v>20220531</v>
      </c>
      <c r="AZ11" s="350" t="s">
        <v>1636</v>
      </c>
      <c r="BA11" s="350" t="s">
        <v>1637</v>
      </c>
      <c r="BB11" s="350">
        <v>0</v>
      </c>
      <c r="BE11" s="139" t="str">
        <f t="shared" si="0"/>
        <v>15/04/1983</v>
      </c>
      <c r="BF11" s="139" t="str">
        <f t="shared" si="8"/>
        <v>31/05/2022</v>
      </c>
      <c r="BG11" s="182">
        <f t="shared" si="9"/>
        <v>45808</v>
      </c>
      <c r="BH11" s="140" t="str">
        <f t="shared" si="10"/>
        <v>0</v>
      </c>
      <c r="BI11" s="356" t="str">
        <f t="shared" si="11"/>
        <v>NO</v>
      </c>
      <c r="BJ11" s="194" t="b">
        <f t="shared" si="5"/>
        <v>1</v>
      </c>
      <c r="BK11" s="194" t="b">
        <f>IF(AW11=1,_xlfn.XLOOKUP((B11&amp;AJ11),'Product Map'!$K$50:$K$94,'Product Map'!$H$50:$H$94),_xlfn.XLOOKUP((B11&amp;AJ11),'Product Map'!$K$5:$K$49,'Product Map'!$H$5:$H$49))=AF11/100</f>
        <v>1</v>
      </c>
      <c r="BL11" s="194">
        <f>IF(AW11=1,_xlfn.XLOOKUP((B11&amp;AJ11),'Product Map'!$K$50:$K$94,'Product Map'!$J$50:$J$94),_xlfn.XLOOKUP((B11&amp;AJ11),'Product Map'!$K$5:$K$49,'Product Map'!$J$5:$J$49))-ROUND((AF11/100)*36.3%,2)</f>
        <v>-5.6494845360788304E-2</v>
      </c>
      <c r="BM11" s="62"/>
      <c r="BN11" s="148" t="str">
        <f t="shared" si="12"/>
        <v>71048</v>
      </c>
      <c r="BO11" s="148" t="str">
        <f t="shared" si="7"/>
        <v>FCCMHL83D15D643C</v>
      </c>
    </row>
    <row r="12" spans="1:67" ht="15" customHeight="1" x14ac:dyDescent="0.25">
      <c r="A12" s="352">
        <v>16120317</v>
      </c>
      <c r="B12" s="352" t="s">
        <v>209</v>
      </c>
      <c r="C12" s="350" t="s">
        <v>1638</v>
      </c>
      <c r="D12" s="350" t="s">
        <v>214</v>
      </c>
      <c r="E12" s="350" t="s">
        <v>1639</v>
      </c>
      <c r="F12" s="350" t="s">
        <v>1640</v>
      </c>
      <c r="G12" s="350">
        <v>80038</v>
      </c>
      <c r="H12" s="350" t="s">
        <v>1059</v>
      </c>
      <c r="I12" s="350">
        <v>9518541215</v>
      </c>
      <c r="J12" s="350" t="s">
        <v>214</v>
      </c>
      <c r="K12" s="350" t="s">
        <v>214</v>
      </c>
      <c r="L12" s="350">
        <v>20200609</v>
      </c>
      <c r="M12" s="350" t="s">
        <v>214</v>
      </c>
      <c r="N12" s="350" t="s">
        <v>1641</v>
      </c>
      <c r="O12" s="350" t="s">
        <v>1642</v>
      </c>
      <c r="P12" s="350" t="s">
        <v>214</v>
      </c>
      <c r="Q12" s="350">
        <v>20220501</v>
      </c>
      <c r="R12" s="350" t="s">
        <v>1643</v>
      </c>
      <c r="S12" s="350" t="s">
        <v>1392</v>
      </c>
      <c r="T12" s="350" t="s">
        <v>1644</v>
      </c>
      <c r="U12" s="350" t="s">
        <v>1645</v>
      </c>
      <c r="V12" s="350">
        <v>5647963</v>
      </c>
      <c r="W12" s="350" t="s">
        <v>1646</v>
      </c>
      <c r="X12" s="350" t="s">
        <v>1647</v>
      </c>
      <c r="Y12" s="350" t="s">
        <v>1648</v>
      </c>
      <c r="Z12" s="350">
        <v>83021</v>
      </c>
      <c r="AA12" s="350" t="s">
        <v>372</v>
      </c>
      <c r="AB12" s="350">
        <v>2416710644</v>
      </c>
      <c r="AC12" s="350" t="s">
        <v>1649</v>
      </c>
      <c r="AD12" s="350" t="s">
        <v>214</v>
      </c>
      <c r="AE12" s="350" t="s">
        <v>1650</v>
      </c>
      <c r="AF12" s="352">
        <v>33800</v>
      </c>
      <c r="AG12" s="352">
        <v>12269</v>
      </c>
      <c r="AH12" s="350">
        <v>0</v>
      </c>
      <c r="AI12" s="352">
        <v>20220523</v>
      </c>
      <c r="AJ12" s="352">
        <v>24</v>
      </c>
      <c r="AK12" s="352">
        <v>36000</v>
      </c>
      <c r="AL12" s="381" t="s">
        <v>116</v>
      </c>
      <c r="AM12" s="350">
        <v>0</v>
      </c>
      <c r="AN12" s="350">
        <v>0</v>
      </c>
      <c r="AO12" s="350" t="s">
        <v>147</v>
      </c>
      <c r="AP12" s="350" t="s">
        <v>116</v>
      </c>
      <c r="AQ12" s="108" t="s">
        <v>214</v>
      </c>
      <c r="AR12" s="379" t="s">
        <v>214</v>
      </c>
      <c r="AS12" s="108" t="s">
        <v>214</v>
      </c>
      <c r="AT12" s="350" t="s">
        <v>214</v>
      </c>
      <c r="AU12" s="108">
        <v>0</v>
      </c>
      <c r="AV12" s="350" t="s">
        <v>214</v>
      </c>
      <c r="AW12" s="352">
        <v>1</v>
      </c>
      <c r="AX12" s="350" t="s">
        <v>116</v>
      </c>
      <c r="AY12" s="350">
        <v>20220523</v>
      </c>
      <c r="AZ12" s="350" t="s">
        <v>1651</v>
      </c>
      <c r="BA12" s="350" t="s">
        <v>1652</v>
      </c>
      <c r="BB12" s="350">
        <v>0</v>
      </c>
      <c r="BE12" s="139" t="str">
        <f t="shared" si="0"/>
        <v>09/06/2020</v>
      </c>
      <c r="BF12" s="139" t="str">
        <f t="shared" si="8"/>
        <v>23/05/2022</v>
      </c>
      <c r="BG12" s="182">
        <f t="shared" si="9"/>
        <v>45435</v>
      </c>
      <c r="BH12" s="140" t="str">
        <f t="shared" si="10"/>
        <v>0</v>
      </c>
      <c r="BI12" s="356" t="str">
        <f t="shared" si="11"/>
        <v>NO</v>
      </c>
      <c r="BJ12" s="194" t="b">
        <f t="shared" si="5"/>
        <v>1</v>
      </c>
      <c r="BK12" s="194" t="b">
        <f>IF(AW12=1,_xlfn.XLOOKUP((B12&amp;AJ12),'Product Map'!$K$50:$K$94,'Product Map'!$H$50:$H$94),_xlfn.XLOOKUP((B12&amp;AJ12),'Product Map'!$K$5:$K$49,'Product Map'!$H$5:$H$49))=AF12/100</f>
        <v>1</v>
      </c>
      <c r="BL12" s="194">
        <f>IF(AW12=1,_xlfn.XLOOKUP((B12&amp;AJ12),'Product Map'!$K$50:$K$94,'Product Map'!$J$50:$J$94),_xlfn.XLOOKUP((B12&amp;AJ12),'Product Map'!$K$5:$K$49,'Product Map'!$J$5:$J$49))-ROUND((AF12/100)*36.3%,2)</f>
        <v>-3.4329896907195234E-2</v>
      </c>
      <c r="BM12" s="62"/>
      <c r="BN12" s="148" t="str">
        <f t="shared" si="12"/>
        <v>80038</v>
      </c>
      <c r="BO12" s="148" t="str">
        <f t="shared" si="7"/>
        <v>09518541215</v>
      </c>
    </row>
    <row r="13" spans="1:67" ht="15" customHeight="1" x14ac:dyDescent="0.25">
      <c r="A13" s="352">
        <v>16120746</v>
      </c>
      <c r="B13" s="352" t="s">
        <v>209</v>
      </c>
      <c r="C13" s="350" t="s">
        <v>1628</v>
      </c>
      <c r="D13" s="350" t="s">
        <v>1653</v>
      </c>
      <c r="E13" s="350" t="s">
        <v>1654</v>
      </c>
      <c r="F13" s="350" t="s">
        <v>1653</v>
      </c>
      <c r="G13" s="350">
        <v>83020</v>
      </c>
      <c r="H13" s="350" t="s">
        <v>372</v>
      </c>
      <c r="I13" s="350" t="s">
        <v>1655</v>
      </c>
      <c r="J13" s="350" t="s">
        <v>1653</v>
      </c>
      <c r="K13" s="350" t="s">
        <v>372</v>
      </c>
      <c r="L13" s="350">
        <v>19640410</v>
      </c>
      <c r="M13" s="350" t="s">
        <v>1088</v>
      </c>
      <c r="N13" s="350" t="s">
        <v>214</v>
      </c>
      <c r="O13" s="350" t="s">
        <v>1656</v>
      </c>
      <c r="P13" s="350" t="s">
        <v>215</v>
      </c>
      <c r="Q13" s="350">
        <v>20220501</v>
      </c>
      <c r="R13" s="350" t="s">
        <v>1657</v>
      </c>
      <c r="S13" s="350" t="s">
        <v>856</v>
      </c>
      <c r="T13" s="350" t="s">
        <v>1658</v>
      </c>
      <c r="U13" s="350" t="s">
        <v>1659</v>
      </c>
      <c r="V13" s="350">
        <v>5647963</v>
      </c>
      <c r="W13" s="350" t="s">
        <v>1646</v>
      </c>
      <c r="X13" s="350" t="s">
        <v>1647</v>
      </c>
      <c r="Y13" s="350" t="s">
        <v>1648</v>
      </c>
      <c r="Z13" s="350">
        <v>83021</v>
      </c>
      <c r="AA13" s="350" t="s">
        <v>372</v>
      </c>
      <c r="AB13" s="350">
        <v>2416710644</v>
      </c>
      <c r="AC13" s="350" t="s">
        <v>1649</v>
      </c>
      <c r="AD13" s="350" t="s">
        <v>214</v>
      </c>
      <c r="AE13" s="350" t="s">
        <v>1650</v>
      </c>
      <c r="AF13" s="352">
        <v>17800</v>
      </c>
      <c r="AG13" s="352">
        <v>6461</v>
      </c>
      <c r="AH13" s="350">
        <v>0</v>
      </c>
      <c r="AI13" s="352">
        <v>20220523</v>
      </c>
      <c r="AJ13" s="352">
        <v>24</v>
      </c>
      <c r="AK13" s="352">
        <v>36000</v>
      </c>
      <c r="AL13" s="381" t="s">
        <v>116</v>
      </c>
      <c r="AM13" s="350">
        <v>0</v>
      </c>
      <c r="AN13" s="350">
        <v>0</v>
      </c>
      <c r="AO13" s="350" t="s">
        <v>147</v>
      </c>
      <c r="AP13" s="350" t="s">
        <v>116</v>
      </c>
      <c r="AQ13" s="108" t="s">
        <v>214</v>
      </c>
      <c r="AR13" s="379" t="s">
        <v>214</v>
      </c>
      <c r="AS13" s="108" t="s">
        <v>214</v>
      </c>
      <c r="AT13" s="350" t="s">
        <v>214</v>
      </c>
      <c r="AU13" s="108">
        <v>0</v>
      </c>
      <c r="AV13" s="350" t="s">
        <v>214</v>
      </c>
      <c r="AW13" s="352">
        <v>2</v>
      </c>
      <c r="AX13" s="350" t="s">
        <v>116</v>
      </c>
      <c r="AY13" s="350">
        <v>20220523</v>
      </c>
      <c r="AZ13" s="350" t="s">
        <v>1660</v>
      </c>
      <c r="BA13" s="350" t="s">
        <v>1661</v>
      </c>
      <c r="BB13" s="350">
        <v>0</v>
      </c>
      <c r="BE13" s="139" t="str">
        <f t="shared" si="0"/>
        <v>10/04/1964</v>
      </c>
      <c r="BF13" s="139" t="str">
        <f t="shared" si="8"/>
        <v>23/05/2022</v>
      </c>
      <c r="BG13" s="182">
        <f t="shared" si="9"/>
        <v>45435</v>
      </c>
      <c r="BH13" s="140" t="str">
        <f t="shared" si="10"/>
        <v>0</v>
      </c>
      <c r="BI13" s="356" t="str">
        <f t="shared" si="11"/>
        <v>NO</v>
      </c>
      <c r="BJ13" s="194" t="b">
        <f t="shared" si="5"/>
        <v>1</v>
      </c>
      <c r="BK13" s="194" t="b">
        <f>IF(AW13=1,_xlfn.XLOOKUP((B13&amp;AJ13),'Product Map'!$K$50:$K$94,'Product Map'!$H$50:$H$94),_xlfn.XLOOKUP((B13&amp;AJ13),'Product Map'!$K$5:$K$49,'Product Map'!$H$5:$H$49))=AF13/100</f>
        <v>1</v>
      </c>
      <c r="BL13" s="194">
        <f>IF(AW13=1,_xlfn.XLOOKUP((B13&amp;AJ13),'Product Map'!$K$50:$K$94,'Product Map'!$J$50:$J$94),_xlfn.XLOOKUP((B13&amp;AJ13),'Product Map'!$K$5:$K$49,'Product Map'!$J$5:$J$49))-ROUND((AF13/100)*36.3%,2)</f>
        <v>-1.6185567010296609E-2</v>
      </c>
      <c r="BM13" s="62"/>
      <c r="BN13" s="148" t="str">
        <f t="shared" si="12"/>
        <v>83020</v>
      </c>
      <c r="BO13" s="148" t="str">
        <f t="shared" si="7"/>
        <v>MSCMHL64D10F762M</v>
      </c>
    </row>
    <row r="14" spans="1:67" ht="15" customHeight="1" x14ac:dyDescent="0.25">
      <c r="A14" s="352">
        <v>16121128</v>
      </c>
      <c r="B14" s="352" t="s">
        <v>209</v>
      </c>
      <c r="C14" s="350" t="s">
        <v>1662</v>
      </c>
      <c r="D14" s="350" t="s">
        <v>1663</v>
      </c>
      <c r="E14" s="350" t="s">
        <v>1664</v>
      </c>
      <c r="F14" s="350" t="s">
        <v>1665</v>
      </c>
      <c r="G14" s="350">
        <v>66026</v>
      </c>
      <c r="H14" s="350" t="s">
        <v>529</v>
      </c>
      <c r="I14" s="350" t="s">
        <v>1666</v>
      </c>
      <c r="J14" s="350" t="s">
        <v>1667</v>
      </c>
      <c r="K14" s="350" t="s">
        <v>1102</v>
      </c>
      <c r="L14" s="350">
        <v>19780821</v>
      </c>
      <c r="M14" s="350" t="s">
        <v>1304</v>
      </c>
      <c r="N14" s="350" t="s">
        <v>214</v>
      </c>
      <c r="O14" s="350" t="s">
        <v>1668</v>
      </c>
      <c r="P14" s="350" t="s">
        <v>215</v>
      </c>
      <c r="Q14" s="350">
        <v>20151001</v>
      </c>
      <c r="R14" s="350">
        <v>2</v>
      </c>
      <c r="S14" s="350" t="s">
        <v>447</v>
      </c>
      <c r="T14" s="350" t="s">
        <v>1669</v>
      </c>
      <c r="U14" s="350" t="s">
        <v>1670</v>
      </c>
      <c r="V14" s="350">
        <v>1169892</v>
      </c>
      <c r="W14" s="350" t="s">
        <v>1671</v>
      </c>
      <c r="X14" s="350" t="s">
        <v>1672</v>
      </c>
      <c r="Y14" s="350" t="s">
        <v>1673</v>
      </c>
      <c r="Z14" s="350">
        <v>66023</v>
      </c>
      <c r="AA14" s="350" t="s">
        <v>529</v>
      </c>
      <c r="AB14" s="350">
        <v>2607560691</v>
      </c>
      <c r="AC14" s="350" t="s">
        <v>1674</v>
      </c>
      <c r="AD14" s="350" t="s">
        <v>214</v>
      </c>
      <c r="AE14" s="350" t="s">
        <v>1675</v>
      </c>
      <c r="AF14" s="352">
        <v>26700</v>
      </c>
      <c r="AG14" s="352">
        <v>9692</v>
      </c>
      <c r="AH14" s="350">
        <v>0</v>
      </c>
      <c r="AI14" s="352">
        <v>20220526</v>
      </c>
      <c r="AJ14" s="352">
        <v>36</v>
      </c>
      <c r="AK14" s="352">
        <v>12000</v>
      </c>
      <c r="AL14" s="381" t="s">
        <v>116</v>
      </c>
      <c r="AM14" s="350">
        <v>0</v>
      </c>
      <c r="AN14" s="350">
        <v>0</v>
      </c>
      <c r="AO14" s="350" t="s">
        <v>147</v>
      </c>
      <c r="AP14" s="350" t="s">
        <v>116</v>
      </c>
      <c r="AQ14" s="108" t="s">
        <v>214</v>
      </c>
      <c r="AR14" s="379" t="s">
        <v>214</v>
      </c>
      <c r="AS14" s="108" t="s">
        <v>214</v>
      </c>
      <c r="AT14" s="350" t="s">
        <v>214</v>
      </c>
      <c r="AU14" s="108">
        <v>0</v>
      </c>
      <c r="AV14" s="350" t="s">
        <v>214</v>
      </c>
      <c r="AW14" s="352">
        <v>3</v>
      </c>
      <c r="AX14" s="350" t="s">
        <v>116</v>
      </c>
      <c r="AY14" s="350">
        <v>20220526</v>
      </c>
      <c r="AZ14" s="350" t="s">
        <v>1676</v>
      </c>
      <c r="BA14" s="350" t="s">
        <v>1677</v>
      </c>
      <c r="BB14" s="350">
        <v>0</v>
      </c>
      <c r="BE14" s="139" t="str">
        <f t="shared" si="0"/>
        <v>21/08/1978</v>
      </c>
      <c r="BF14" s="139" t="str">
        <f t="shared" si="8"/>
        <v>26/05/2022</v>
      </c>
      <c r="BG14" s="182">
        <f t="shared" si="9"/>
        <v>45803</v>
      </c>
      <c r="BH14" s="140" t="str">
        <f t="shared" si="10"/>
        <v>0</v>
      </c>
      <c r="BI14" s="356" t="str">
        <f t="shared" si="11"/>
        <v>NO</v>
      </c>
      <c r="BJ14" s="194" t="b">
        <f t="shared" si="5"/>
        <v>1</v>
      </c>
      <c r="BK14" s="194" t="b">
        <f>IF(AW14=1,_xlfn.XLOOKUP((B14&amp;AJ14),'Product Map'!$K$50:$K$94,'Product Map'!$H$50:$H$94),_xlfn.XLOOKUP((B14&amp;AJ14),'Product Map'!$K$5:$K$49,'Product Map'!$H$5:$H$49))=AF14/100</f>
        <v>1</v>
      </c>
      <c r="BL14" s="194">
        <f>IF(AW14=1,_xlfn.XLOOKUP((B14&amp;AJ14),'Product Map'!$K$50:$K$94,'Product Map'!$J$50:$J$94),_xlfn.XLOOKUP((B14&amp;AJ14),'Product Map'!$K$5:$K$49,'Product Map'!$J$5:$J$49))-ROUND((AF14/100)*36.3%,2)</f>
        <v>-2.9278350515454576E-2</v>
      </c>
      <c r="BM14" s="62"/>
      <c r="BN14" s="148" t="str">
        <f t="shared" si="12"/>
        <v>66026</v>
      </c>
      <c r="BO14" s="148" t="str">
        <f t="shared" si="7"/>
        <v>SLMDGI78M21G482K</v>
      </c>
    </row>
    <row r="15" spans="1:67" ht="15" customHeight="1" x14ac:dyDescent="0.25">
      <c r="A15" s="352">
        <v>16122735</v>
      </c>
      <c r="B15" s="352" t="s">
        <v>209</v>
      </c>
      <c r="C15" s="350" t="s">
        <v>1678</v>
      </c>
      <c r="D15" s="350" t="s">
        <v>1679</v>
      </c>
      <c r="E15" s="350" t="s">
        <v>1680</v>
      </c>
      <c r="F15" s="350" t="s">
        <v>1515</v>
      </c>
      <c r="G15" s="350">
        <v>76012</v>
      </c>
      <c r="H15" s="350" t="s">
        <v>428</v>
      </c>
      <c r="I15" s="350" t="s">
        <v>1681</v>
      </c>
      <c r="J15" s="350" t="s">
        <v>1515</v>
      </c>
      <c r="K15" s="350" t="s">
        <v>428</v>
      </c>
      <c r="L15" s="350">
        <v>19581221</v>
      </c>
      <c r="M15" s="350" t="s">
        <v>1102</v>
      </c>
      <c r="N15" s="350" t="s">
        <v>1682</v>
      </c>
      <c r="O15" s="350" t="s">
        <v>1683</v>
      </c>
      <c r="P15" s="350" t="s">
        <v>215</v>
      </c>
      <c r="Q15" s="350">
        <v>20180301</v>
      </c>
      <c r="R15" s="350" t="s">
        <v>1538</v>
      </c>
      <c r="S15" s="350" t="s">
        <v>219</v>
      </c>
      <c r="T15" s="350" t="s">
        <v>1684</v>
      </c>
      <c r="U15" s="350" t="s">
        <v>214</v>
      </c>
      <c r="V15" s="350">
        <v>1126686</v>
      </c>
      <c r="W15" s="350" t="s">
        <v>1522</v>
      </c>
      <c r="X15" s="350" t="s">
        <v>1523</v>
      </c>
      <c r="Y15" s="350" t="s">
        <v>1515</v>
      </c>
      <c r="Z15" s="350">
        <v>76012</v>
      </c>
      <c r="AA15" s="350" t="s">
        <v>428</v>
      </c>
      <c r="AB15" s="350" t="s">
        <v>1524</v>
      </c>
      <c r="AC15" s="350" t="s">
        <v>1525</v>
      </c>
      <c r="AD15" s="350" t="s">
        <v>1526</v>
      </c>
      <c r="AE15" s="350" t="s">
        <v>1527</v>
      </c>
      <c r="AF15" s="352">
        <v>50700</v>
      </c>
      <c r="AG15" s="352">
        <v>18404</v>
      </c>
      <c r="AH15" s="350">
        <v>0</v>
      </c>
      <c r="AI15" s="352">
        <v>20220520</v>
      </c>
      <c r="AJ15" s="352">
        <v>36</v>
      </c>
      <c r="AK15" s="352">
        <v>15000</v>
      </c>
      <c r="AL15" s="381" t="s">
        <v>116</v>
      </c>
      <c r="AM15" s="350">
        <v>0</v>
      </c>
      <c r="AN15" s="350">
        <v>0</v>
      </c>
      <c r="AO15" s="350" t="s">
        <v>147</v>
      </c>
      <c r="AP15" s="350" t="s">
        <v>116</v>
      </c>
      <c r="AQ15" s="108" t="s">
        <v>214</v>
      </c>
      <c r="AR15" s="379" t="s">
        <v>214</v>
      </c>
      <c r="AS15" s="108" t="s">
        <v>214</v>
      </c>
      <c r="AT15" s="350" t="s">
        <v>214</v>
      </c>
      <c r="AU15" s="108">
        <v>0</v>
      </c>
      <c r="AV15" s="350" t="s">
        <v>214</v>
      </c>
      <c r="AW15" s="352">
        <v>1</v>
      </c>
      <c r="AX15" s="350" t="s">
        <v>116</v>
      </c>
      <c r="AY15" s="350">
        <v>20220520</v>
      </c>
      <c r="AZ15" s="350" t="s">
        <v>1685</v>
      </c>
      <c r="BA15" s="350" t="s">
        <v>1686</v>
      </c>
      <c r="BB15" s="350">
        <v>0</v>
      </c>
      <c r="BE15" s="139" t="str">
        <f t="shared" si="0"/>
        <v>21/12/1958</v>
      </c>
      <c r="BF15" s="139" t="str">
        <f t="shared" si="8"/>
        <v>20/05/2022</v>
      </c>
      <c r="BG15" s="182">
        <f t="shared" si="9"/>
        <v>45797</v>
      </c>
      <c r="BH15" s="140" t="str">
        <f t="shared" si="10"/>
        <v>0</v>
      </c>
      <c r="BI15" s="356" t="str">
        <f t="shared" si="11"/>
        <v>NO</v>
      </c>
      <c r="BJ15" s="194" t="b">
        <f t="shared" si="5"/>
        <v>1</v>
      </c>
      <c r="BK15" s="194" t="b">
        <f>IF(AW15=1,_xlfn.XLOOKUP((B15&amp;AJ15),'Product Map'!$K$50:$K$94,'Product Map'!$H$50:$H$94),_xlfn.XLOOKUP((B15&amp;AJ15),'Product Map'!$K$5:$K$49,'Product Map'!$H$5:$H$49))=AF15/100</f>
        <v>1</v>
      </c>
      <c r="BL15" s="194">
        <f>IF(AW15=1,_xlfn.XLOOKUP((B15&amp;AJ15),'Product Map'!$K$50:$K$94,'Product Map'!$J$50:$J$94),_xlfn.XLOOKUP((B15&amp;AJ15),'Product Map'!$K$5:$K$49,'Product Map'!$J$5:$J$49))-ROUND((AF15/100)*36.3%,2)</f>
        <v>-5.6494845360788304E-2</v>
      </c>
      <c r="BM15" s="62"/>
      <c r="BN15" s="148" t="str">
        <f t="shared" si="12"/>
        <v>76012</v>
      </c>
      <c r="BO15" s="148" t="str">
        <f t="shared" si="7"/>
        <v>RTNSBN58T21B619X</v>
      </c>
    </row>
    <row r="16" spans="1:67" ht="15" customHeight="1" x14ac:dyDescent="0.25">
      <c r="A16" s="352">
        <v>16122871</v>
      </c>
      <c r="B16" s="352" t="s">
        <v>209</v>
      </c>
      <c r="C16" s="350" t="s">
        <v>1687</v>
      </c>
      <c r="D16" s="350" t="s">
        <v>1688</v>
      </c>
      <c r="E16" s="350" t="s">
        <v>1689</v>
      </c>
      <c r="F16" s="350" t="s">
        <v>1690</v>
      </c>
      <c r="G16" s="350">
        <v>20025</v>
      </c>
      <c r="H16" s="350" t="s">
        <v>1017</v>
      </c>
      <c r="I16" s="350" t="s">
        <v>1691</v>
      </c>
      <c r="J16" s="350" t="s">
        <v>1690</v>
      </c>
      <c r="K16" s="350" t="s">
        <v>1017</v>
      </c>
      <c r="L16" s="350">
        <v>19810518</v>
      </c>
      <c r="M16" s="350" t="s">
        <v>336</v>
      </c>
      <c r="N16" s="350" t="s">
        <v>214</v>
      </c>
      <c r="O16" s="350" t="s">
        <v>1692</v>
      </c>
      <c r="P16" s="350" t="s">
        <v>215</v>
      </c>
      <c r="Q16" s="350">
        <v>20161101</v>
      </c>
      <c r="R16" s="350" t="s">
        <v>1693</v>
      </c>
      <c r="S16" s="350" t="s">
        <v>856</v>
      </c>
      <c r="T16" s="350" t="s">
        <v>1694</v>
      </c>
      <c r="U16" s="350" t="s">
        <v>1695</v>
      </c>
      <c r="V16" s="350">
        <v>12843625</v>
      </c>
      <c r="W16" s="350" t="s">
        <v>1696</v>
      </c>
      <c r="X16" s="350" t="s">
        <v>1697</v>
      </c>
      <c r="Y16" s="350" t="s">
        <v>1698</v>
      </c>
      <c r="Z16" s="350">
        <v>20100</v>
      </c>
      <c r="AA16" s="350" t="s">
        <v>1017</v>
      </c>
      <c r="AB16" s="350">
        <v>10730080966</v>
      </c>
      <c r="AC16" s="350" t="s">
        <v>1699</v>
      </c>
      <c r="AD16" s="350" t="s">
        <v>214</v>
      </c>
      <c r="AE16" s="350" t="s">
        <v>1700</v>
      </c>
      <c r="AF16" s="352">
        <v>17800</v>
      </c>
      <c r="AG16" s="352">
        <v>6461</v>
      </c>
      <c r="AH16" s="350">
        <v>0</v>
      </c>
      <c r="AI16" s="352">
        <v>20220524</v>
      </c>
      <c r="AJ16" s="352">
        <v>24</v>
      </c>
      <c r="AK16" s="352">
        <v>24729</v>
      </c>
      <c r="AL16" s="381" t="s">
        <v>116</v>
      </c>
      <c r="AM16" s="350">
        <v>0</v>
      </c>
      <c r="AN16" s="350">
        <v>0</v>
      </c>
      <c r="AO16" s="350" t="s">
        <v>147</v>
      </c>
      <c r="AP16" s="350" t="s">
        <v>116</v>
      </c>
      <c r="AQ16" s="108" t="s">
        <v>214</v>
      </c>
      <c r="AR16" s="379" t="s">
        <v>214</v>
      </c>
      <c r="AS16" s="108" t="s">
        <v>214</v>
      </c>
      <c r="AT16" s="350" t="s">
        <v>214</v>
      </c>
      <c r="AU16" s="108">
        <v>0</v>
      </c>
      <c r="AV16" s="350" t="s">
        <v>214</v>
      </c>
      <c r="AW16" s="352">
        <v>2</v>
      </c>
      <c r="AX16" s="350" t="s">
        <v>116</v>
      </c>
      <c r="AY16" s="350">
        <v>20220524</v>
      </c>
      <c r="AZ16" s="350" t="s">
        <v>1701</v>
      </c>
      <c r="BA16" s="350" t="s">
        <v>1702</v>
      </c>
      <c r="BB16" s="350">
        <v>0</v>
      </c>
      <c r="BE16" s="139" t="str">
        <f t="shared" si="0"/>
        <v>18/05/1981</v>
      </c>
      <c r="BF16" s="139" t="str">
        <f t="shared" si="8"/>
        <v>24/05/2022</v>
      </c>
      <c r="BG16" s="182">
        <f t="shared" si="9"/>
        <v>45436</v>
      </c>
      <c r="BH16" s="140" t="str">
        <f t="shared" si="10"/>
        <v>0</v>
      </c>
      <c r="BI16" s="356" t="str">
        <f t="shared" si="11"/>
        <v>NO</v>
      </c>
      <c r="BJ16" s="194" t="b">
        <f t="shared" si="5"/>
        <v>1</v>
      </c>
      <c r="BK16" s="194" t="b">
        <f>IF(AW16=1,_xlfn.XLOOKUP((B16&amp;AJ16),'Product Map'!$K$50:$K$94,'Product Map'!$H$50:$H$94),_xlfn.XLOOKUP((B16&amp;AJ16),'Product Map'!$K$5:$K$49,'Product Map'!$H$5:$H$49))=AF16/100</f>
        <v>1</v>
      </c>
      <c r="BL16" s="194">
        <f>IF(AW16=1,_xlfn.XLOOKUP((B16&amp;AJ16),'Product Map'!$K$50:$K$94,'Product Map'!$J$50:$J$94),_xlfn.XLOOKUP((B16&amp;AJ16),'Product Map'!$K$5:$K$49,'Product Map'!$J$5:$J$49))-ROUND((AF16/100)*36.3%,2)</f>
        <v>-1.6185567010296609E-2</v>
      </c>
      <c r="BM16" s="62"/>
      <c r="BN16" s="148" t="str">
        <f t="shared" si="12"/>
        <v>20025</v>
      </c>
      <c r="BO16" s="148" t="str">
        <f t="shared" si="7"/>
        <v>CSTNDR81E18E514U</v>
      </c>
    </row>
    <row r="17" spans="1:67" ht="15" customHeight="1" x14ac:dyDescent="0.25">
      <c r="A17" s="352">
        <v>16124342</v>
      </c>
      <c r="B17" s="352" t="s">
        <v>209</v>
      </c>
      <c r="C17" s="350" t="s">
        <v>1703</v>
      </c>
      <c r="D17" s="350" t="s">
        <v>1704</v>
      </c>
      <c r="E17" s="350" t="s">
        <v>1705</v>
      </c>
      <c r="F17" s="350" t="s">
        <v>1706</v>
      </c>
      <c r="G17" s="350">
        <v>73028</v>
      </c>
      <c r="H17" s="350" t="s">
        <v>905</v>
      </c>
      <c r="I17" s="350" t="s">
        <v>1707</v>
      </c>
      <c r="J17" s="350" t="s">
        <v>1708</v>
      </c>
      <c r="K17" s="350" t="s">
        <v>905</v>
      </c>
      <c r="L17" s="350">
        <v>19970215</v>
      </c>
      <c r="M17" s="350" t="s">
        <v>1258</v>
      </c>
      <c r="N17" s="350" t="s">
        <v>214</v>
      </c>
      <c r="O17" s="350" t="s">
        <v>1709</v>
      </c>
      <c r="P17" s="350" t="s">
        <v>215</v>
      </c>
      <c r="Q17" s="350">
        <v>20211101</v>
      </c>
      <c r="R17" s="350" t="s">
        <v>1710</v>
      </c>
      <c r="S17" s="350" t="s">
        <v>834</v>
      </c>
      <c r="T17" s="350" t="s">
        <v>1504</v>
      </c>
      <c r="U17" s="350" t="s">
        <v>1711</v>
      </c>
      <c r="V17" s="350">
        <v>1186498</v>
      </c>
      <c r="W17" s="350" t="s">
        <v>1604</v>
      </c>
      <c r="X17" s="350" t="s">
        <v>1605</v>
      </c>
      <c r="Y17" s="350" t="s">
        <v>1606</v>
      </c>
      <c r="Z17" s="350">
        <v>74028</v>
      </c>
      <c r="AA17" s="350" t="s">
        <v>1325</v>
      </c>
      <c r="AB17" s="350">
        <v>3132900733</v>
      </c>
      <c r="AC17" s="350" t="s">
        <v>1607</v>
      </c>
      <c r="AD17" s="350" t="s">
        <v>214</v>
      </c>
      <c r="AE17" s="350" t="s">
        <v>1608</v>
      </c>
      <c r="AF17" s="352">
        <v>17800</v>
      </c>
      <c r="AG17" s="352">
        <v>6461</v>
      </c>
      <c r="AH17" s="350">
        <v>0</v>
      </c>
      <c r="AI17" s="352">
        <v>20220524</v>
      </c>
      <c r="AJ17" s="352">
        <v>24</v>
      </c>
      <c r="AK17" s="352">
        <v>27700</v>
      </c>
      <c r="AL17" s="381" t="s">
        <v>116</v>
      </c>
      <c r="AM17" s="350">
        <v>0</v>
      </c>
      <c r="AN17" s="350">
        <v>0</v>
      </c>
      <c r="AO17" s="350" t="s">
        <v>147</v>
      </c>
      <c r="AP17" s="350" t="s">
        <v>116</v>
      </c>
      <c r="AQ17" s="108" t="s">
        <v>214</v>
      </c>
      <c r="AR17" s="379" t="s">
        <v>214</v>
      </c>
      <c r="AS17" s="108" t="s">
        <v>214</v>
      </c>
      <c r="AT17" s="350" t="s">
        <v>214</v>
      </c>
      <c r="AU17" s="108">
        <v>0</v>
      </c>
      <c r="AV17" s="350" t="s">
        <v>214</v>
      </c>
      <c r="AW17" s="352">
        <v>2</v>
      </c>
      <c r="AX17" s="350" t="s">
        <v>116</v>
      </c>
      <c r="AY17" s="350">
        <v>20220524</v>
      </c>
      <c r="AZ17" s="350" t="s">
        <v>1712</v>
      </c>
      <c r="BA17" s="350" t="s">
        <v>1713</v>
      </c>
      <c r="BB17" s="350">
        <v>0</v>
      </c>
      <c r="BE17" s="139" t="str">
        <f t="shared" si="0"/>
        <v>15/02/1997</v>
      </c>
      <c r="BF17" s="139" t="str">
        <f t="shared" si="8"/>
        <v>24/05/2022</v>
      </c>
      <c r="BG17" s="182">
        <f t="shared" si="9"/>
        <v>45436</v>
      </c>
      <c r="BH17" s="140" t="str">
        <f t="shared" si="10"/>
        <v>0</v>
      </c>
      <c r="BI17" s="356" t="str">
        <f t="shared" si="11"/>
        <v>NO</v>
      </c>
      <c r="BJ17" s="194" t="b">
        <f t="shared" si="5"/>
        <v>1</v>
      </c>
      <c r="BK17" s="194" t="b">
        <f>IF(AW17=1,_xlfn.XLOOKUP((B17&amp;AJ17),'Product Map'!$K$50:$K$94,'Product Map'!$H$50:$H$94),_xlfn.XLOOKUP((B17&amp;AJ17),'Product Map'!$K$5:$K$49,'Product Map'!$H$5:$H$49))=AF17/100</f>
        <v>1</v>
      </c>
      <c r="BL17" s="194">
        <f>IF(AW17=1,_xlfn.XLOOKUP((B17&amp;AJ17),'Product Map'!$K$50:$K$94,'Product Map'!$J$50:$J$94),_xlfn.XLOOKUP((B17&amp;AJ17),'Product Map'!$K$5:$K$49,'Product Map'!$J$5:$J$49))-ROUND((AF17/100)*36.3%,2)</f>
        <v>-1.6185567010296609E-2</v>
      </c>
      <c r="BM17" s="62"/>
      <c r="BN17" s="148" t="str">
        <f t="shared" si="12"/>
        <v>73028</v>
      </c>
      <c r="BO17" s="148" t="str">
        <f t="shared" si="7"/>
        <v>SCHSMN97B15E815D</v>
      </c>
    </row>
    <row r="18" spans="1:67" ht="15" customHeight="1" x14ac:dyDescent="0.25">
      <c r="A18" s="352">
        <v>16124890</v>
      </c>
      <c r="B18" s="352" t="s">
        <v>209</v>
      </c>
      <c r="C18" s="350" t="s">
        <v>1714</v>
      </c>
      <c r="D18" s="350" t="s">
        <v>1715</v>
      </c>
      <c r="E18" s="350" t="s">
        <v>1716</v>
      </c>
      <c r="F18" s="350" t="s">
        <v>1614</v>
      </c>
      <c r="G18" s="350">
        <v>71122</v>
      </c>
      <c r="H18" s="350" t="s">
        <v>669</v>
      </c>
      <c r="I18" s="350" t="s">
        <v>1717</v>
      </c>
      <c r="J18" s="350" t="s">
        <v>1614</v>
      </c>
      <c r="K18" s="350" t="s">
        <v>669</v>
      </c>
      <c r="L18" s="350">
        <v>19650228</v>
      </c>
      <c r="M18" s="350" t="s">
        <v>213</v>
      </c>
      <c r="N18" s="350" t="s">
        <v>1718</v>
      </c>
      <c r="O18" s="350" t="s">
        <v>1719</v>
      </c>
      <c r="P18" s="350" t="s">
        <v>215</v>
      </c>
      <c r="Q18" s="350">
        <v>20220501</v>
      </c>
      <c r="R18" s="350" t="s">
        <v>1634</v>
      </c>
      <c r="S18" s="350" t="s">
        <v>795</v>
      </c>
      <c r="T18" s="350" t="s">
        <v>214</v>
      </c>
      <c r="U18" s="350" t="s">
        <v>1720</v>
      </c>
      <c r="V18" s="350">
        <v>1126492</v>
      </c>
      <c r="W18" s="350" t="s">
        <v>1621</v>
      </c>
      <c r="X18" s="350" t="s">
        <v>1622</v>
      </c>
      <c r="Y18" s="350" t="s">
        <v>1614</v>
      </c>
      <c r="Z18" s="350">
        <v>71121</v>
      </c>
      <c r="AA18" s="350" t="s">
        <v>669</v>
      </c>
      <c r="AB18" s="350">
        <v>3092030711</v>
      </c>
      <c r="AC18" s="350" t="s">
        <v>1623</v>
      </c>
      <c r="AD18" s="350" t="s">
        <v>1624</v>
      </c>
      <c r="AE18" s="350" t="s">
        <v>1625</v>
      </c>
      <c r="AF18" s="352">
        <v>84500</v>
      </c>
      <c r="AG18" s="352">
        <v>30673</v>
      </c>
      <c r="AH18" s="350">
        <v>0</v>
      </c>
      <c r="AI18" s="352">
        <v>20220531</v>
      </c>
      <c r="AJ18" s="352">
        <v>60</v>
      </c>
      <c r="AK18" s="352">
        <v>29800</v>
      </c>
      <c r="AL18" s="381" t="s">
        <v>116</v>
      </c>
      <c r="AM18" s="350">
        <v>0</v>
      </c>
      <c r="AN18" s="350">
        <v>0</v>
      </c>
      <c r="AO18" s="350" t="s">
        <v>147</v>
      </c>
      <c r="AP18" s="350" t="s">
        <v>116</v>
      </c>
      <c r="AQ18" s="108" t="s">
        <v>214</v>
      </c>
      <c r="AR18" s="379" t="s">
        <v>214</v>
      </c>
      <c r="AS18" s="108" t="s">
        <v>214</v>
      </c>
      <c r="AT18" s="350" t="s">
        <v>214</v>
      </c>
      <c r="AU18" s="108">
        <v>0</v>
      </c>
      <c r="AV18" s="350" t="s">
        <v>214</v>
      </c>
      <c r="AW18" s="352">
        <v>1</v>
      </c>
      <c r="AX18" s="350" t="s">
        <v>116</v>
      </c>
      <c r="AY18" s="350">
        <v>20220531</v>
      </c>
      <c r="AZ18" s="350" t="s">
        <v>1721</v>
      </c>
      <c r="BA18" s="350" t="s">
        <v>1722</v>
      </c>
      <c r="BB18" s="350">
        <v>0</v>
      </c>
      <c r="BE18" s="139" t="str">
        <f t="shared" si="0"/>
        <v>28/02/1965</v>
      </c>
      <c r="BF18" s="139" t="str">
        <f t="shared" si="8"/>
        <v>31/05/2022</v>
      </c>
      <c r="BG18" s="182">
        <f t="shared" si="9"/>
        <v>46538</v>
      </c>
      <c r="BH18" s="140" t="str">
        <f t="shared" si="10"/>
        <v>0</v>
      </c>
      <c r="BI18" s="356" t="str">
        <f t="shared" si="11"/>
        <v>NO</v>
      </c>
      <c r="BJ18" s="194" t="b">
        <f t="shared" si="5"/>
        <v>1</v>
      </c>
      <c r="BK18" s="194" t="b">
        <f>IF(AW18=1,_xlfn.XLOOKUP((B18&amp;AJ18),'Product Map'!$K$50:$K$94,'Product Map'!$H$50:$H$94),_xlfn.XLOOKUP((B18&amp;AJ18),'Product Map'!$K$5:$K$49,'Product Map'!$H$5:$H$49))=AF18/100</f>
        <v>1</v>
      </c>
      <c r="BL18" s="194">
        <f>IF(AW18=1,_xlfn.XLOOKUP((B18&amp;AJ18),'Product Map'!$K$50:$K$94,'Product Map'!$J$50:$J$94),_xlfn.XLOOKUP((B18&amp;AJ18),'Product Map'!$K$5:$K$49,'Product Map'!$J$5:$J$49))-ROUND((AF18/100)*36.3%,2)</f>
        <v>-0.10082474226800286</v>
      </c>
      <c r="BM18" s="62"/>
      <c r="BN18" s="148" t="str">
        <f t="shared" si="12"/>
        <v>71122</v>
      </c>
      <c r="BO18" s="148" t="str">
        <f t="shared" si="7"/>
        <v>DNSNTN65B28D643M</v>
      </c>
    </row>
    <row r="19" spans="1:67" ht="15" customHeight="1" x14ac:dyDescent="0.25">
      <c r="A19" s="352">
        <v>16125350</v>
      </c>
      <c r="B19" s="352" t="s">
        <v>209</v>
      </c>
      <c r="C19" s="350" t="s">
        <v>1723</v>
      </c>
      <c r="D19" s="350" t="s">
        <v>1724</v>
      </c>
      <c r="E19" s="350" t="s">
        <v>1725</v>
      </c>
      <c r="F19" s="350" t="s">
        <v>1726</v>
      </c>
      <c r="G19" s="350">
        <v>23814</v>
      </c>
      <c r="H19" s="350" t="s">
        <v>918</v>
      </c>
      <c r="I19" s="350" t="s">
        <v>1727</v>
      </c>
      <c r="J19" s="350" t="s">
        <v>1728</v>
      </c>
      <c r="K19" s="350" t="s">
        <v>918</v>
      </c>
      <c r="L19" s="350">
        <v>19640709</v>
      </c>
      <c r="M19" s="350" t="s">
        <v>213</v>
      </c>
      <c r="N19" s="350" t="s">
        <v>214</v>
      </c>
      <c r="O19" s="350" t="s">
        <v>1729</v>
      </c>
      <c r="P19" s="350" t="s">
        <v>222</v>
      </c>
      <c r="Q19" s="350">
        <v>20210601</v>
      </c>
      <c r="R19" s="350">
        <v>500</v>
      </c>
      <c r="S19" s="350" t="s">
        <v>219</v>
      </c>
      <c r="T19" s="350" t="s">
        <v>1730</v>
      </c>
      <c r="U19" s="350" t="s">
        <v>1731</v>
      </c>
      <c r="V19" s="350">
        <v>12719260</v>
      </c>
      <c r="W19" s="350" t="s">
        <v>1732</v>
      </c>
      <c r="X19" s="350" t="s">
        <v>1733</v>
      </c>
      <c r="Y19" s="350" t="s">
        <v>1728</v>
      </c>
      <c r="Z19" s="350">
        <v>23900</v>
      </c>
      <c r="AA19" s="350" t="s">
        <v>918</v>
      </c>
      <c r="AB19" s="350">
        <v>1767980137</v>
      </c>
      <c r="AC19" s="350" t="s">
        <v>1734</v>
      </c>
      <c r="AD19" s="350" t="s">
        <v>214</v>
      </c>
      <c r="AE19" s="350" t="s">
        <v>1735</v>
      </c>
      <c r="AF19" s="352">
        <v>44500</v>
      </c>
      <c r="AG19" s="352">
        <v>16153</v>
      </c>
      <c r="AH19" s="350">
        <v>0</v>
      </c>
      <c r="AI19" s="352">
        <v>20220524</v>
      </c>
      <c r="AJ19" s="352">
        <v>60</v>
      </c>
      <c r="AK19" s="352">
        <v>15500</v>
      </c>
      <c r="AL19" s="381" t="s">
        <v>116</v>
      </c>
      <c r="AM19" s="350">
        <v>0</v>
      </c>
      <c r="AN19" s="350">
        <v>0</v>
      </c>
      <c r="AO19" s="350" t="s">
        <v>147</v>
      </c>
      <c r="AP19" s="350" t="s">
        <v>116</v>
      </c>
      <c r="AQ19" s="108" t="s">
        <v>214</v>
      </c>
      <c r="AR19" s="379" t="s">
        <v>214</v>
      </c>
      <c r="AS19" s="108" t="s">
        <v>214</v>
      </c>
      <c r="AT19" s="350" t="s">
        <v>214</v>
      </c>
      <c r="AU19" s="108">
        <v>0</v>
      </c>
      <c r="AV19" s="350" t="s">
        <v>214</v>
      </c>
      <c r="AW19" s="352">
        <v>4</v>
      </c>
      <c r="AX19" s="350" t="s">
        <v>116</v>
      </c>
      <c r="AY19" s="350">
        <v>20220524</v>
      </c>
      <c r="AZ19" s="350" t="s">
        <v>1736</v>
      </c>
      <c r="BA19" s="350" t="s">
        <v>1737</v>
      </c>
      <c r="BB19" s="350">
        <v>0</v>
      </c>
      <c r="BE19" s="139" t="str">
        <f t="shared" si="0"/>
        <v>09/07/1964</v>
      </c>
      <c r="BF19" s="139" t="str">
        <f t="shared" si="8"/>
        <v>24/05/2022</v>
      </c>
      <c r="BG19" s="182">
        <f t="shared" si="9"/>
        <v>46531</v>
      </c>
      <c r="BH19" s="140" t="str">
        <f t="shared" si="10"/>
        <v>0</v>
      </c>
      <c r="BI19" s="356" t="str">
        <f t="shared" si="11"/>
        <v>NO</v>
      </c>
      <c r="BJ19" s="194" t="b">
        <f t="shared" si="5"/>
        <v>1</v>
      </c>
      <c r="BK19" s="194" t="b">
        <f>IF(AW19=1,_xlfn.XLOOKUP((B19&amp;AJ19),'Product Map'!$K$50:$K$94,'Product Map'!$H$50:$H$94),_xlfn.XLOOKUP((B19&amp;AJ19),'Product Map'!$K$5:$K$49,'Product Map'!$H$5:$H$49))=AF19/100</f>
        <v>1</v>
      </c>
      <c r="BL19" s="194">
        <f>IF(AW19=1,_xlfn.XLOOKUP((B19&amp;AJ19),'Product Map'!$K$50:$K$94,'Product Map'!$J$50:$J$94),_xlfn.XLOOKUP((B19&amp;AJ19),'Product Map'!$K$5:$K$49,'Product Map'!$J$5:$J$49))-ROUND((AF19/100)*36.3%,2)</f>
        <v>-5.5463917525770512E-2</v>
      </c>
      <c r="BM19" s="62"/>
      <c r="BN19" s="148" t="str">
        <f t="shared" si="12"/>
        <v>23814</v>
      </c>
      <c r="BO19" s="148" t="str">
        <f t="shared" si="7"/>
        <v>CRGPLA64L49E507I</v>
      </c>
    </row>
    <row r="20" spans="1:67" ht="15" customHeight="1" x14ac:dyDescent="0.25">
      <c r="A20" s="352">
        <v>16126131</v>
      </c>
      <c r="B20" s="352" t="s">
        <v>209</v>
      </c>
      <c r="C20" s="350" t="s">
        <v>1738</v>
      </c>
      <c r="D20" s="350" t="s">
        <v>1739</v>
      </c>
      <c r="E20" s="350" t="s">
        <v>1740</v>
      </c>
      <c r="F20" s="350" t="s">
        <v>1741</v>
      </c>
      <c r="G20" s="350">
        <v>46017</v>
      </c>
      <c r="H20" s="350" t="s">
        <v>1011</v>
      </c>
      <c r="I20" s="350" t="s">
        <v>1742</v>
      </c>
      <c r="J20" s="350" t="s">
        <v>1741</v>
      </c>
      <c r="K20" s="350" t="s">
        <v>1011</v>
      </c>
      <c r="L20" s="350">
        <v>19670204</v>
      </c>
      <c r="M20" s="350" t="s">
        <v>364</v>
      </c>
      <c r="N20" s="350" t="s">
        <v>214</v>
      </c>
      <c r="O20" s="350" t="s">
        <v>1743</v>
      </c>
      <c r="P20" s="350" t="s">
        <v>215</v>
      </c>
      <c r="Q20" s="350">
        <v>20180501</v>
      </c>
      <c r="R20" s="350" t="s">
        <v>1744</v>
      </c>
      <c r="S20" s="350" t="s">
        <v>856</v>
      </c>
      <c r="T20" s="350" t="s">
        <v>1745</v>
      </c>
      <c r="U20" s="350" t="s">
        <v>214</v>
      </c>
      <c r="V20" s="350">
        <v>3096442</v>
      </c>
      <c r="W20" s="350" t="s">
        <v>1746</v>
      </c>
      <c r="X20" s="350" t="s">
        <v>1747</v>
      </c>
      <c r="Y20" s="350" t="s">
        <v>1748</v>
      </c>
      <c r="Z20" s="350">
        <v>42041</v>
      </c>
      <c r="AA20" s="350" t="s">
        <v>1157</v>
      </c>
      <c r="AB20" s="350">
        <v>999310352</v>
      </c>
      <c r="AC20" s="350" t="s">
        <v>1749</v>
      </c>
      <c r="AD20" s="350" t="s">
        <v>214</v>
      </c>
      <c r="AE20" s="350" t="s">
        <v>214</v>
      </c>
      <c r="AF20" s="352">
        <v>44500</v>
      </c>
      <c r="AG20" s="352">
        <v>16153</v>
      </c>
      <c r="AH20" s="350">
        <v>0</v>
      </c>
      <c r="AI20" s="352">
        <v>20220525</v>
      </c>
      <c r="AJ20" s="352">
        <v>60</v>
      </c>
      <c r="AK20" s="352">
        <v>13200</v>
      </c>
      <c r="AL20" s="381" t="s">
        <v>116</v>
      </c>
      <c r="AM20" s="350">
        <v>0</v>
      </c>
      <c r="AN20" s="350">
        <v>0</v>
      </c>
      <c r="AO20" s="350" t="s">
        <v>147</v>
      </c>
      <c r="AP20" s="350" t="s">
        <v>116</v>
      </c>
      <c r="AQ20" s="108" t="s">
        <v>214</v>
      </c>
      <c r="AR20" s="379" t="s">
        <v>214</v>
      </c>
      <c r="AS20" s="108" t="s">
        <v>214</v>
      </c>
      <c r="AT20" s="350" t="s">
        <v>214</v>
      </c>
      <c r="AU20" s="108">
        <v>0</v>
      </c>
      <c r="AV20" s="350" t="s">
        <v>214</v>
      </c>
      <c r="AW20" s="352">
        <v>4</v>
      </c>
      <c r="AX20" s="350" t="s">
        <v>116</v>
      </c>
      <c r="AY20" s="350">
        <v>20220525</v>
      </c>
      <c r="AZ20" s="350" t="s">
        <v>1750</v>
      </c>
      <c r="BA20" s="350" t="s">
        <v>1751</v>
      </c>
      <c r="BB20" s="350">
        <v>0</v>
      </c>
      <c r="BE20" s="139" t="str">
        <f t="shared" si="0"/>
        <v>04/02/1967</v>
      </c>
      <c r="BF20" s="139" t="str">
        <f t="shared" si="8"/>
        <v>25/05/2022</v>
      </c>
      <c r="BG20" s="182">
        <f t="shared" si="9"/>
        <v>46532</v>
      </c>
      <c r="BH20" s="140" t="str">
        <f t="shared" si="10"/>
        <v>0</v>
      </c>
      <c r="BI20" s="356" t="str">
        <f t="shared" si="11"/>
        <v>NO</v>
      </c>
      <c r="BJ20" s="194" t="b">
        <f t="shared" si="5"/>
        <v>1</v>
      </c>
      <c r="BK20" s="194" t="b">
        <f>IF(AW20=1,_xlfn.XLOOKUP((B20&amp;AJ20),'Product Map'!$K$50:$K$94,'Product Map'!$H$50:$H$94),_xlfn.XLOOKUP((B20&amp;AJ20),'Product Map'!$K$5:$K$49,'Product Map'!$H$5:$H$49))=AF20/100</f>
        <v>1</v>
      </c>
      <c r="BL20" s="194">
        <f>IF(AW20=1,_xlfn.XLOOKUP((B20&amp;AJ20),'Product Map'!$K$50:$K$94,'Product Map'!$J$50:$J$94),_xlfn.XLOOKUP((B20&amp;AJ20),'Product Map'!$K$5:$K$49,'Product Map'!$J$5:$J$49))-ROUND((AF20/100)*36.3%,2)</f>
        <v>-5.5463917525770512E-2</v>
      </c>
      <c r="BM20" s="62"/>
      <c r="BN20" s="148" t="str">
        <f t="shared" si="12"/>
        <v>46017</v>
      </c>
      <c r="BO20" s="148" t="str">
        <f t="shared" si="7"/>
        <v>RBSCST67B04H342E</v>
      </c>
    </row>
    <row r="21" spans="1:67" ht="15" customHeight="1" x14ac:dyDescent="0.25">
      <c r="A21" s="352">
        <v>16126569</v>
      </c>
      <c r="B21" s="352" t="s">
        <v>209</v>
      </c>
      <c r="C21" s="350" t="s">
        <v>1752</v>
      </c>
      <c r="D21" s="350" t="s">
        <v>1753</v>
      </c>
      <c r="E21" s="350" t="s">
        <v>1754</v>
      </c>
      <c r="F21" s="350" t="s">
        <v>1755</v>
      </c>
      <c r="G21" s="350">
        <v>28050</v>
      </c>
      <c r="H21" s="350" t="s">
        <v>1082</v>
      </c>
      <c r="I21" s="350" t="s">
        <v>1756</v>
      </c>
      <c r="J21" s="350" t="s">
        <v>1757</v>
      </c>
      <c r="K21" s="350" t="s">
        <v>1758</v>
      </c>
      <c r="L21" s="350">
        <v>19720516</v>
      </c>
      <c r="M21" s="350" t="s">
        <v>581</v>
      </c>
      <c r="N21" s="350" t="s">
        <v>214</v>
      </c>
      <c r="O21" s="350" t="s">
        <v>1759</v>
      </c>
      <c r="P21" s="350" t="s">
        <v>215</v>
      </c>
      <c r="Q21" s="350">
        <v>20200201</v>
      </c>
      <c r="R21" s="350" t="s">
        <v>1760</v>
      </c>
      <c r="S21" s="350" t="s">
        <v>984</v>
      </c>
      <c r="T21" s="350" t="s">
        <v>1504</v>
      </c>
      <c r="U21" s="350" t="s">
        <v>1761</v>
      </c>
      <c r="V21" s="350">
        <v>4883754</v>
      </c>
      <c r="W21" s="350" t="s">
        <v>1762</v>
      </c>
      <c r="X21" s="350" t="s">
        <v>1763</v>
      </c>
      <c r="Y21" s="350" t="s">
        <v>1764</v>
      </c>
      <c r="Z21" s="350">
        <v>20013</v>
      </c>
      <c r="AA21" s="350" t="s">
        <v>1017</v>
      </c>
      <c r="AB21" s="350">
        <v>9164600158</v>
      </c>
      <c r="AC21" s="350" t="s">
        <v>1765</v>
      </c>
      <c r="AD21" s="350" t="s">
        <v>214</v>
      </c>
      <c r="AE21" s="350" t="s">
        <v>1766</v>
      </c>
      <c r="AF21" s="352">
        <v>26700</v>
      </c>
      <c r="AG21" s="352">
        <v>9692</v>
      </c>
      <c r="AH21" s="350">
        <v>0</v>
      </c>
      <c r="AI21" s="352">
        <v>20220530</v>
      </c>
      <c r="AJ21" s="352">
        <v>36</v>
      </c>
      <c r="AK21" s="352">
        <v>32097</v>
      </c>
      <c r="AL21" s="381" t="s">
        <v>116</v>
      </c>
      <c r="AM21" s="350">
        <v>0</v>
      </c>
      <c r="AN21" s="350">
        <v>0</v>
      </c>
      <c r="AO21" s="350" t="s">
        <v>147</v>
      </c>
      <c r="AP21" s="350" t="s">
        <v>116</v>
      </c>
      <c r="AQ21" s="108" t="s">
        <v>214</v>
      </c>
      <c r="AR21" s="379" t="s">
        <v>214</v>
      </c>
      <c r="AS21" s="108" t="s">
        <v>214</v>
      </c>
      <c r="AT21" s="350" t="s">
        <v>214</v>
      </c>
      <c r="AU21" s="108">
        <v>0</v>
      </c>
      <c r="AV21" s="350" t="s">
        <v>214</v>
      </c>
      <c r="AW21" s="352">
        <v>3</v>
      </c>
      <c r="AX21" s="350" t="s">
        <v>116</v>
      </c>
      <c r="AY21" s="350">
        <v>20220530</v>
      </c>
      <c r="AZ21" s="350" t="s">
        <v>1767</v>
      </c>
      <c r="BA21" s="350" t="s">
        <v>1768</v>
      </c>
      <c r="BB21" s="350">
        <v>0</v>
      </c>
      <c r="BE21" s="139" t="str">
        <f t="shared" si="0"/>
        <v>16/05/1972</v>
      </c>
      <c r="BF21" s="139" t="str">
        <f t="shared" si="8"/>
        <v>30/05/2022</v>
      </c>
      <c r="BG21" s="182">
        <f t="shared" si="9"/>
        <v>45807</v>
      </c>
      <c r="BH21" s="140" t="str">
        <f t="shared" si="10"/>
        <v>0</v>
      </c>
      <c r="BI21" s="356" t="str">
        <f t="shared" si="11"/>
        <v>NO</v>
      </c>
      <c r="BJ21" s="194" t="b">
        <f t="shared" si="5"/>
        <v>1</v>
      </c>
      <c r="BK21" s="194" t="b">
        <f>IF(AW21=1,_xlfn.XLOOKUP((B21&amp;AJ21),'Product Map'!$K$50:$K$94,'Product Map'!$H$50:$H$94),_xlfn.XLOOKUP((B21&amp;AJ21),'Product Map'!$K$5:$K$49,'Product Map'!$H$5:$H$49))=AF21/100</f>
        <v>1</v>
      </c>
      <c r="BL21" s="194">
        <f>IF(AW21=1,_xlfn.XLOOKUP((B21&amp;AJ21),'Product Map'!$K$50:$K$94,'Product Map'!$J$50:$J$94),_xlfn.XLOOKUP((B21&amp;AJ21),'Product Map'!$K$5:$K$49,'Product Map'!$J$5:$J$49))-ROUND((AF21/100)*36.3%,2)</f>
        <v>-2.9278350515454576E-2</v>
      </c>
      <c r="BM21" s="62"/>
      <c r="BN21" s="148" t="str">
        <f t="shared" si="12"/>
        <v>28050</v>
      </c>
      <c r="BO21" s="148" t="str">
        <f t="shared" si="7"/>
        <v>PREGPL72E16L746K</v>
      </c>
    </row>
    <row r="22" spans="1:67" ht="15" customHeight="1" x14ac:dyDescent="0.25">
      <c r="A22" s="352">
        <v>16128921</v>
      </c>
      <c r="B22" s="352" t="s">
        <v>209</v>
      </c>
      <c r="C22" s="350" t="s">
        <v>1769</v>
      </c>
      <c r="D22" s="350" t="s">
        <v>1770</v>
      </c>
      <c r="E22" s="350" t="s">
        <v>1771</v>
      </c>
      <c r="F22" s="350" t="s">
        <v>1535</v>
      </c>
      <c r="G22" s="350">
        <v>80131</v>
      </c>
      <c r="H22" s="350" t="s">
        <v>1059</v>
      </c>
      <c r="I22" s="350" t="s">
        <v>1772</v>
      </c>
      <c r="J22" s="350" t="s">
        <v>1535</v>
      </c>
      <c r="K22" s="350" t="s">
        <v>1059</v>
      </c>
      <c r="L22" s="350">
        <v>19460919</v>
      </c>
      <c r="M22" s="350" t="s">
        <v>1102</v>
      </c>
      <c r="N22" s="350" t="s">
        <v>1773</v>
      </c>
      <c r="O22" s="350" t="s">
        <v>1774</v>
      </c>
      <c r="P22" s="350" t="s">
        <v>215</v>
      </c>
      <c r="Q22" s="350">
        <v>20210401</v>
      </c>
      <c r="R22" s="350" t="s">
        <v>1775</v>
      </c>
      <c r="S22" s="350" t="s">
        <v>212</v>
      </c>
      <c r="T22" s="350" t="s">
        <v>1776</v>
      </c>
      <c r="U22" s="350" t="s">
        <v>214</v>
      </c>
      <c r="V22" s="350">
        <v>1166258</v>
      </c>
      <c r="W22" s="350" t="s">
        <v>1777</v>
      </c>
      <c r="X22" s="350" t="s">
        <v>1778</v>
      </c>
      <c r="Y22" s="350" t="s">
        <v>1533</v>
      </c>
      <c r="Z22" s="350">
        <v>80016</v>
      </c>
      <c r="AA22" s="350" t="s">
        <v>1059</v>
      </c>
      <c r="AB22" s="350">
        <v>8058941215</v>
      </c>
      <c r="AC22" s="350" t="s">
        <v>1779</v>
      </c>
      <c r="AD22" s="350" t="s">
        <v>214</v>
      </c>
      <c r="AE22" s="350" t="s">
        <v>1780</v>
      </c>
      <c r="AF22" s="352">
        <v>50700</v>
      </c>
      <c r="AG22" s="352">
        <v>18404</v>
      </c>
      <c r="AH22" s="350">
        <v>0</v>
      </c>
      <c r="AI22" s="352">
        <v>20220524</v>
      </c>
      <c r="AJ22" s="352">
        <v>36</v>
      </c>
      <c r="AK22" s="352">
        <v>13850</v>
      </c>
      <c r="AL22" s="381" t="s">
        <v>116</v>
      </c>
      <c r="AM22" s="350">
        <v>0</v>
      </c>
      <c r="AN22" s="350">
        <v>0</v>
      </c>
      <c r="AO22" s="350" t="s">
        <v>147</v>
      </c>
      <c r="AP22" s="350" t="s">
        <v>116</v>
      </c>
      <c r="AQ22" s="108" t="s">
        <v>214</v>
      </c>
      <c r="AR22" s="379" t="s">
        <v>214</v>
      </c>
      <c r="AS22" s="108" t="s">
        <v>214</v>
      </c>
      <c r="AT22" s="350" t="s">
        <v>214</v>
      </c>
      <c r="AU22" s="108">
        <v>0</v>
      </c>
      <c r="AV22" s="350" t="s">
        <v>214</v>
      </c>
      <c r="AW22" s="352">
        <v>1</v>
      </c>
      <c r="AX22" s="350" t="s">
        <v>116</v>
      </c>
      <c r="AY22" s="350">
        <v>20220524</v>
      </c>
      <c r="AZ22" s="350" t="s">
        <v>1781</v>
      </c>
      <c r="BA22" s="350" t="s">
        <v>1782</v>
      </c>
      <c r="BB22" s="350">
        <v>0</v>
      </c>
      <c r="BE22" s="139" t="str">
        <f t="shared" si="0"/>
        <v>19/09/1946</v>
      </c>
      <c r="BF22" s="139" t="str">
        <f t="shared" si="8"/>
        <v>24/05/2022</v>
      </c>
      <c r="BG22" s="182">
        <f t="shared" si="9"/>
        <v>45801</v>
      </c>
      <c r="BH22" s="140" t="str">
        <f t="shared" si="10"/>
        <v>0</v>
      </c>
      <c r="BI22" s="356" t="str">
        <f t="shared" si="11"/>
        <v>NO</v>
      </c>
      <c r="BJ22" s="194" t="b">
        <f t="shared" si="5"/>
        <v>1</v>
      </c>
      <c r="BK22" s="194" t="b">
        <f>IF(AW22=1,_xlfn.XLOOKUP((B22&amp;AJ22),'Product Map'!$K$50:$K$94,'Product Map'!$H$50:$H$94),_xlfn.XLOOKUP((B22&amp;AJ22),'Product Map'!$K$5:$K$49,'Product Map'!$H$5:$H$49))=AF22/100</f>
        <v>1</v>
      </c>
      <c r="BL22" s="194">
        <f>IF(AW22=1,_xlfn.XLOOKUP((B22&amp;AJ22),'Product Map'!$K$50:$K$94,'Product Map'!$J$50:$J$94),_xlfn.XLOOKUP((B22&amp;AJ22),'Product Map'!$K$5:$K$49,'Product Map'!$J$5:$J$49))-ROUND((AF22/100)*36.3%,2)</f>
        <v>-5.6494845360788304E-2</v>
      </c>
      <c r="BM22" s="62"/>
      <c r="BN22" s="148" t="str">
        <f t="shared" si="12"/>
        <v>80131</v>
      </c>
      <c r="BO22" s="148" t="str">
        <f t="shared" si="7"/>
        <v>MTAGPP46P19F839U</v>
      </c>
    </row>
    <row r="23" spans="1:67" ht="15" customHeight="1" x14ac:dyDescent="0.25">
      <c r="A23" s="352">
        <v>16129384</v>
      </c>
      <c r="B23" s="352" t="s">
        <v>209</v>
      </c>
      <c r="C23" s="350" t="s">
        <v>1783</v>
      </c>
      <c r="D23" s="350" t="s">
        <v>1784</v>
      </c>
      <c r="E23" s="350" t="s">
        <v>1785</v>
      </c>
      <c r="F23" s="350" t="s">
        <v>1786</v>
      </c>
      <c r="G23" s="350">
        <v>75028</v>
      </c>
      <c r="H23" s="350" t="s">
        <v>218</v>
      </c>
      <c r="I23" s="350" t="s">
        <v>1787</v>
      </c>
      <c r="J23" s="350" t="s">
        <v>1788</v>
      </c>
      <c r="K23" s="350" t="s">
        <v>218</v>
      </c>
      <c r="L23" s="350">
        <v>19891204</v>
      </c>
      <c r="M23" s="350" t="s">
        <v>1088</v>
      </c>
      <c r="N23" s="350" t="s">
        <v>214</v>
      </c>
      <c r="O23" s="350" t="s">
        <v>1789</v>
      </c>
      <c r="P23" s="350" t="s">
        <v>215</v>
      </c>
      <c r="Q23" s="350">
        <v>20170101</v>
      </c>
      <c r="R23" s="350" t="s">
        <v>1790</v>
      </c>
      <c r="S23" s="350" t="s">
        <v>984</v>
      </c>
      <c r="T23" s="350" t="s">
        <v>1791</v>
      </c>
      <c r="U23" s="350" t="s">
        <v>1792</v>
      </c>
      <c r="V23" s="350">
        <v>1150521</v>
      </c>
      <c r="W23" s="350" t="s">
        <v>1793</v>
      </c>
      <c r="X23" s="350" t="s">
        <v>1794</v>
      </c>
      <c r="Y23" s="350" t="s">
        <v>1795</v>
      </c>
      <c r="Z23" s="350">
        <v>75020</v>
      </c>
      <c r="AA23" s="350" t="s">
        <v>218</v>
      </c>
      <c r="AB23" s="350" t="s">
        <v>1796</v>
      </c>
      <c r="AC23" s="350" t="s">
        <v>1797</v>
      </c>
      <c r="AD23" s="350" t="s">
        <v>1798</v>
      </c>
      <c r="AE23" s="350" t="s">
        <v>1799</v>
      </c>
      <c r="AF23" s="352">
        <v>26700</v>
      </c>
      <c r="AG23" s="352">
        <v>9692</v>
      </c>
      <c r="AH23" s="350">
        <v>0</v>
      </c>
      <c r="AI23" s="352">
        <v>20220527</v>
      </c>
      <c r="AJ23" s="352">
        <v>36</v>
      </c>
      <c r="AK23" s="352">
        <v>21000</v>
      </c>
      <c r="AL23" s="381" t="s">
        <v>116</v>
      </c>
      <c r="AM23" s="350">
        <v>0</v>
      </c>
      <c r="AN23" s="350">
        <v>0</v>
      </c>
      <c r="AO23" s="350" t="s">
        <v>147</v>
      </c>
      <c r="AP23" s="350" t="s">
        <v>116</v>
      </c>
      <c r="AQ23" s="108" t="s">
        <v>214</v>
      </c>
      <c r="AR23" s="379" t="s">
        <v>214</v>
      </c>
      <c r="AS23" s="108" t="s">
        <v>214</v>
      </c>
      <c r="AT23" s="350" t="s">
        <v>214</v>
      </c>
      <c r="AU23" s="108">
        <v>0</v>
      </c>
      <c r="AV23" s="350" t="s">
        <v>214</v>
      </c>
      <c r="AW23" s="352">
        <v>2</v>
      </c>
      <c r="AX23" s="350" t="s">
        <v>116</v>
      </c>
      <c r="AY23" s="350">
        <v>20220527</v>
      </c>
      <c r="AZ23" s="350" t="s">
        <v>1800</v>
      </c>
      <c r="BA23" s="350" t="s">
        <v>1801</v>
      </c>
      <c r="BB23" s="350">
        <v>0</v>
      </c>
      <c r="BE23" s="139" t="str">
        <f t="shared" si="0"/>
        <v>04/12/1989</v>
      </c>
      <c r="BF23" s="139" t="str">
        <f t="shared" si="8"/>
        <v>27/05/2022</v>
      </c>
      <c r="BG23" s="182">
        <f t="shared" si="9"/>
        <v>45804</v>
      </c>
      <c r="BH23" s="140" t="str">
        <f t="shared" si="10"/>
        <v>0</v>
      </c>
      <c r="BI23" s="356" t="str">
        <f t="shared" si="11"/>
        <v>NO</v>
      </c>
      <c r="BJ23" s="194" t="b">
        <f t="shared" si="5"/>
        <v>1</v>
      </c>
      <c r="BK23" s="194" t="b">
        <f>IF(AW23=1,_xlfn.XLOOKUP((B23&amp;AJ23),'Product Map'!$K$50:$K$94,'Product Map'!$H$50:$H$94),_xlfn.XLOOKUP((B23&amp;AJ23),'Product Map'!$K$5:$K$49,'Product Map'!$H$5:$H$49))=AF23/100</f>
        <v>1</v>
      </c>
      <c r="BL23" s="194">
        <f>IF(AW23=1,_xlfn.XLOOKUP((B23&amp;AJ23),'Product Map'!$K$50:$K$94,'Product Map'!$J$50:$J$94),_xlfn.XLOOKUP((B23&amp;AJ23),'Product Map'!$K$5:$K$49,'Product Map'!$J$5:$J$49))-ROUND((AF23/100)*36.3%,2)</f>
        <v>-2.9278350515454576E-2</v>
      </c>
      <c r="BM23" s="62"/>
      <c r="BN23" s="148" t="str">
        <f t="shared" si="12"/>
        <v>75028</v>
      </c>
      <c r="BO23" s="148" t="str">
        <f t="shared" si="7"/>
        <v>RMNMRZ89T04G786A</v>
      </c>
    </row>
    <row r="24" spans="1:67" ht="15" customHeight="1" x14ac:dyDescent="0.25">
      <c r="A24" s="352">
        <v>16129840</v>
      </c>
      <c r="B24" s="352" t="s">
        <v>209</v>
      </c>
      <c r="C24" s="350" t="s">
        <v>1802</v>
      </c>
      <c r="D24" s="350" t="s">
        <v>1803</v>
      </c>
      <c r="E24" s="350" t="s">
        <v>1804</v>
      </c>
      <c r="F24" s="350" t="s">
        <v>1805</v>
      </c>
      <c r="G24" s="350">
        <v>39012</v>
      </c>
      <c r="H24" s="350" t="s">
        <v>405</v>
      </c>
      <c r="I24" s="350" t="s">
        <v>1806</v>
      </c>
      <c r="J24" s="350" t="s">
        <v>1805</v>
      </c>
      <c r="K24" s="350" t="s">
        <v>405</v>
      </c>
      <c r="L24" s="350">
        <v>19480720</v>
      </c>
      <c r="M24" s="350" t="s">
        <v>581</v>
      </c>
      <c r="N24" s="350" t="s">
        <v>214</v>
      </c>
      <c r="O24" s="350" t="s">
        <v>1807</v>
      </c>
      <c r="P24" s="350" t="s">
        <v>215</v>
      </c>
      <c r="Q24" s="350">
        <v>20200201</v>
      </c>
      <c r="R24" s="350" t="s">
        <v>1808</v>
      </c>
      <c r="S24" s="350" t="s">
        <v>692</v>
      </c>
      <c r="T24" s="350" t="s">
        <v>1809</v>
      </c>
      <c r="U24" s="350" t="s">
        <v>1810</v>
      </c>
      <c r="V24" s="350">
        <v>12843625</v>
      </c>
      <c r="W24" s="350" t="s">
        <v>1696</v>
      </c>
      <c r="X24" s="350" t="s">
        <v>1697</v>
      </c>
      <c r="Y24" s="350" t="s">
        <v>1698</v>
      </c>
      <c r="Z24" s="350">
        <v>20100</v>
      </c>
      <c r="AA24" s="350" t="s">
        <v>1017</v>
      </c>
      <c r="AB24" s="350">
        <v>10730080966</v>
      </c>
      <c r="AC24" s="350" t="s">
        <v>1699</v>
      </c>
      <c r="AD24" s="350" t="s">
        <v>214</v>
      </c>
      <c r="AE24" s="350" t="s">
        <v>1700</v>
      </c>
      <c r="AF24" s="352">
        <v>35600</v>
      </c>
      <c r="AG24" s="352">
        <v>12922</v>
      </c>
      <c r="AH24" s="350">
        <v>0</v>
      </c>
      <c r="AI24" s="352">
        <v>20220531</v>
      </c>
      <c r="AJ24" s="352">
        <v>48</v>
      </c>
      <c r="AK24" s="352">
        <v>34968</v>
      </c>
      <c r="AL24" s="381" t="s">
        <v>116</v>
      </c>
      <c r="AM24" s="350">
        <v>0</v>
      </c>
      <c r="AN24" s="350">
        <v>0</v>
      </c>
      <c r="AO24" s="350" t="s">
        <v>147</v>
      </c>
      <c r="AP24" s="350" t="s">
        <v>116</v>
      </c>
      <c r="AQ24" s="108" t="s">
        <v>214</v>
      </c>
      <c r="AR24" s="379" t="s">
        <v>214</v>
      </c>
      <c r="AS24" s="108" t="s">
        <v>214</v>
      </c>
      <c r="AT24" s="350" t="s">
        <v>214</v>
      </c>
      <c r="AU24" s="108">
        <v>0</v>
      </c>
      <c r="AV24" s="350" t="s">
        <v>214</v>
      </c>
      <c r="AW24" s="352">
        <v>4</v>
      </c>
      <c r="AX24" s="350" t="s">
        <v>116</v>
      </c>
      <c r="AY24" s="350">
        <v>20220531</v>
      </c>
      <c r="AZ24" s="350" t="s">
        <v>1811</v>
      </c>
      <c r="BA24" s="350" t="s">
        <v>1812</v>
      </c>
      <c r="BB24" s="350">
        <v>0</v>
      </c>
      <c r="BE24" s="139" t="str">
        <f t="shared" si="0"/>
        <v>20/07/1948</v>
      </c>
      <c r="BF24" s="139" t="str">
        <f t="shared" si="8"/>
        <v>31/05/2022</v>
      </c>
      <c r="BG24" s="182">
        <f t="shared" si="9"/>
        <v>46173</v>
      </c>
      <c r="BH24" s="140" t="str">
        <f t="shared" si="10"/>
        <v>0</v>
      </c>
      <c r="BI24" s="356" t="str">
        <f t="shared" si="11"/>
        <v>NO</v>
      </c>
      <c r="BJ24" s="194" t="b">
        <f t="shared" si="5"/>
        <v>1</v>
      </c>
      <c r="BK24" s="194" t="b">
        <f>IF(AW24=1,_xlfn.XLOOKUP((B24&amp;AJ24),'Product Map'!$K$50:$K$94,'Product Map'!$H$50:$H$94),_xlfn.XLOOKUP((B24&amp;AJ24),'Product Map'!$K$5:$K$49,'Product Map'!$H$5:$H$49))=AF24/100</f>
        <v>1</v>
      </c>
      <c r="BL24" s="194">
        <f>IF(AW24=1,_xlfn.XLOOKUP((B24&amp;AJ24),'Product Map'!$K$50:$K$94,'Product Map'!$J$50:$J$94),_xlfn.XLOOKUP((B24&amp;AJ24),'Product Map'!$K$5:$K$49,'Product Map'!$J$5:$J$49))-ROUND((AF24/100)*36.3%,2)</f>
        <v>-4.2371134020584122E-2</v>
      </c>
      <c r="BM24" s="62"/>
      <c r="BN24" s="148" t="str">
        <f t="shared" si="12"/>
        <v>39012</v>
      </c>
      <c r="BO24" s="148" t="str">
        <f t="shared" si="7"/>
        <v>VTTMNC48L20F132K</v>
      </c>
    </row>
    <row r="25" spans="1:67" ht="15" customHeight="1" x14ac:dyDescent="0.25">
      <c r="A25" s="352">
        <v>16130014</v>
      </c>
      <c r="B25" s="352" t="s">
        <v>209</v>
      </c>
      <c r="C25" s="350" t="s">
        <v>1813</v>
      </c>
      <c r="D25" s="350" t="s">
        <v>1814</v>
      </c>
      <c r="E25" s="350" t="s">
        <v>1815</v>
      </c>
      <c r="F25" s="350" t="s">
        <v>1816</v>
      </c>
      <c r="G25" s="350">
        <v>26859</v>
      </c>
      <c r="H25" s="350" t="s">
        <v>922</v>
      </c>
      <c r="I25" s="350" t="s">
        <v>1817</v>
      </c>
      <c r="J25" s="350" t="s">
        <v>1818</v>
      </c>
      <c r="K25" s="350" t="s">
        <v>905</v>
      </c>
      <c r="L25" s="350">
        <v>19700318</v>
      </c>
      <c r="M25" s="350" t="s">
        <v>1102</v>
      </c>
      <c r="N25" s="350" t="s">
        <v>214</v>
      </c>
      <c r="O25" s="350" t="s">
        <v>1819</v>
      </c>
      <c r="P25" s="350" t="s">
        <v>222</v>
      </c>
      <c r="Q25" s="350">
        <v>20220501</v>
      </c>
      <c r="R25" s="350" t="s">
        <v>1820</v>
      </c>
      <c r="S25" s="350" t="s">
        <v>1017</v>
      </c>
      <c r="T25" s="350" t="s">
        <v>214</v>
      </c>
      <c r="U25" s="350" t="s">
        <v>1821</v>
      </c>
      <c r="V25" s="350">
        <v>2749630</v>
      </c>
      <c r="W25" s="350" t="s">
        <v>1822</v>
      </c>
      <c r="X25" s="350" t="s">
        <v>1823</v>
      </c>
      <c r="Y25" s="350" t="s">
        <v>1824</v>
      </c>
      <c r="Z25" s="350">
        <v>26900</v>
      </c>
      <c r="AA25" s="350" t="s">
        <v>922</v>
      </c>
      <c r="AB25" s="350">
        <v>12432110158</v>
      </c>
      <c r="AC25" s="350" t="s">
        <v>1825</v>
      </c>
      <c r="AD25" s="350" t="s">
        <v>214</v>
      </c>
      <c r="AE25" s="350" t="s">
        <v>1826</v>
      </c>
      <c r="AF25" s="352">
        <v>17800</v>
      </c>
      <c r="AG25" s="352">
        <v>6461</v>
      </c>
      <c r="AH25" s="350">
        <v>0</v>
      </c>
      <c r="AI25" s="352">
        <v>20220526</v>
      </c>
      <c r="AJ25" s="352">
        <v>24</v>
      </c>
      <c r="AK25" s="352">
        <v>15000</v>
      </c>
      <c r="AL25" s="381" t="s">
        <v>116</v>
      </c>
      <c r="AM25" s="350">
        <v>0</v>
      </c>
      <c r="AN25" s="350">
        <v>0</v>
      </c>
      <c r="AO25" s="350" t="s">
        <v>147</v>
      </c>
      <c r="AP25" s="350" t="s">
        <v>116</v>
      </c>
      <c r="AQ25" s="108" t="s">
        <v>214</v>
      </c>
      <c r="AR25" s="379" t="s">
        <v>214</v>
      </c>
      <c r="AS25" s="108" t="s">
        <v>214</v>
      </c>
      <c r="AT25" s="350" t="s">
        <v>214</v>
      </c>
      <c r="AU25" s="108">
        <v>0</v>
      </c>
      <c r="AV25" s="350" t="s">
        <v>214</v>
      </c>
      <c r="AW25" s="352">
        <v>3</v>
      </c>
      <c r="AX25" s="350" t="s">
        <v>116</v>
      </c>
      <c r="AY25" s="350">
        <v>20220526</v>
      </c>
      <c r="AZ25" s="350" t="s">
        <v>1827</v>
      </c>
      <c r="BA25" s="350" t="s">
        <v>1828</v>
      </c>
      <c r="BB25" s="350">
        <v>0</v>
      </c>
      <c r="BE25" s="139" t="str">
        <f t="shared" si="0"/>
        <v>18/03/1970</v>
      </c>
      <c r="BF25" s="139" t="str">
        <f t="shared" si="8"/>
        <v>26/05/2022</v>
      </c>
      <c r="BG25" s="182">
        <f t="shared" si="9"/>
        <v>45438</v>
      </c>
      <c r="BH25" s="140" t="str">
        <f t="shared" si="10"/>
        <v>0</v>
      </c>
      <c r="BI25" s="356" t="str">
        <f t="shared" si="11"/>
        <v>NO</v>
      </c>
      <c r="BJ25" s="194" t="b">
        <f t="shared" si="5"/>
        <v>1</v>
      </c>
      <c r="BK25" s="194" t="b">
        <f>IF(AW25=1,_xlfn.XLOOKUP((B25&amp;AJ25),'Product Map'!$K$50:$K$94,'Product Map'!$H$50:$H$94),_xlfn.XLOOKUP((B25&amp;AJ25),'Product Map'!$K$5:$K$49,'Product Map'!$H$5:$H$49))=AF25/100</f>
        <v>1</v>
      </c>
      <c r="BL25" s="194">
        <f>IF(AW25=1,_xlfn.XLOOKUP((B25&amp;AJ25),'Product Map'!$K$50:$K$94,'Product Map'!$J$50:$J$94),_xlfn.XLOOKUP((B25&amp;AJ25),'Product Map'!$K$5:$K$49,'Product Map'!$J$5:$J$49))-ROUND((AF25/100)*36.3%,2)</f>
        <v>-1.6185567010296609E-2</v>
      </c>
      <c r="BM25" s="62"/>
      <c r="BN25" s="148" t="str">
        <f t="shared" si="12"/>
        <v>26859</v>
      </c>
      <c r="BO25" s="148" t="str">
        <f t="shared" si="7"/>
        <v>PNAMRS70C58G136V</v>
      </c>
    </row>
    <row r="26" spans="1:67" ht="15" customHeight="1" x14ac:dyDescent="0.25">
      <c r="A26" s="352">
        <v>16130361</v>
      </c>
      <c r="B26" s="352" t="s">
        <v>209</v>
      </c>
      <c r="C26" s="350" t="s">
        <v>1829</v>
      </c>
      <c r="D26" s="350" t="s">
        <v>1830</v>
      </c>
      <c r="E26" s="350" t="s">
        <v>1831</v>
      </c>
      <c r="F26" s="350" t="s">
        <v>1832</v>
      </c>
      <c r="G26" s="350">
        <v>70124</v>
      </c>
      <c r="H26" s="350" t="s">
        <v>388</v>
      </c>
      <c r="I26" s="350" t="s">
        <v>1833</v>
      </c>
      <c r="J26" s="350" t="s">
        <v>1834</v>
      </c>
      <c r="K26" s="350" t="s">
        <v>905</v>
      </c>
      <c r="L26" s="350">
        <v>19531215</v>
      </c>
      <c r="M26" s="350" t="s">
        <v>1102</v>
      </c>
      <c r="N26" s="350" t="s">
        <v>214</v>
      </c>
      <c r="O26" s="350" t="s">
        <v>1835</v>
      </c>
      <c r="P26" s="350" t="s">
        <v>215</v>
      </c>
      <c r="Q26" s="350">
        <v>20170701</v>
      </c>
      <c r="R26" s="350">
        <v>3</v>
      </c>
      <c r="S26" s="350" t="s">
        <v>447</v>
      </c>
      <c r="T26" s="350" t="s">
        <v>1836</v>
      </c>
      <c r="U26" s="350" t="s">
        <v>214</v>
      </c>
      <c r="V26" s="350">
        <v>1127073</v>
      </c>
      <c r="W26" s="350" t="s">
        <v>1837</v>
      </c>
      <c r="X26" s="350" t="s">
        <v>1838</v>
      </c>
      <c r="Y26" s="350" t="s">
        <v>1839</v>
      </c>
      <c r="Z26" s="350">
        <v>70026</v>
      </c>
      <c r="AA26" s="350" t="s">
        <v>388</v>
      </c>
      <c r="AB26" s="350">
        <v>3548030729</v>
      </c>
      <c r="AC26" s="350" t="s">
        <v>1840</v>
      </c>
      <c r="AD26" s="350" t="s">
        <v>1841</v>
      </c>
      <c r="AE26" s="350" t="s">
        <v>1842</v>
      </c>
      <c r="AF26" s="352">
        <v>33800</v>
      </c>
      <c r="AG26" s="352">
        <v>12269</v>
      </c>
      <c r="AH26" s="350">
        <v>0</v>
      </c>
      <c r="AI26" s="352">
        <v>20220525</v>
      </c>
      <c r="AJ26" s="352">
        <v>24</v>
      </c>
      <c r="AK26" s="352">
        <v>21100</v>
      </c>
      <c r="AL26" s="381" t="s">
        <v>116</v>
      </c>
      <c r="AM26" s="350">
        <v>0</v>
      </c>
      <c r="AN26" s="350">
        <v>0</v>
      </c>
      <c r="AO26" s="350" t="s">
        <v>147</v>
      </c>
      <c r="AP26" s="350" t="s">
        <v>116</v>
      </c>
      <c r="AQ26" s="108" t="s">
        <v>214</v>
      </c>
      <c r="AR26" s="379" t="s">
        <v>214</v>
      </c>
      <c r="AS26" s="108" t="s">
        <v>214</v>
      </c>
      <c r="AT26" s="350" t="s">
        <v>214</v>
      </c>
      <c r="AU26" s="108">
        <v>0</v>
      </c>
      <c r="AV26" s="350" t="s">
        <v>214</v>
      </c>
      <c r="AW26" s="352">
        <v>1</v>
      </c>
      <c r="AX26" s="350" t="s">
        <v>116</v>
      </c>
      <c r="AY26" s="350">
        <v>20220525</v>
      </c>
      <c r="AZ26" s="350" t="s">
        <v>1843</v>
      </c>
      <c r="BA26" s="350" t="s">
        <v>1844</v>
      </c>
      <c r="BB26" s="350">
        <v>0</v>
      </c>
      <c r="BE26" s="139" t="str">
        <f t="shared" si="0"/>
        <v>15/12/1953</v>
      </c>
      <c r="BF26" s="139" t="str">
        <f t="shared" si="8"/>
        <v>25/05/2022</v>
      </c>
      <c r="BG26" s="182">
        <f t="shared" si="9"/>
        <v>45437</v>
      </c>
      <c r="BH26" s="140" t="str">
        <f t="shared" si="10"/>
        <v>0</v>
      </c>
      <c r="BI26" s="356" t="str">
        <f t="shared" si="11"/>
        <v>NO</v>
      </c>
      <c r="BJ26" s="194" t="b">
        <f t="shared" si="5"/>
        <v>1</v>
      </c>
      <c r="BK26" s="194" t="b">
        <f>IF(AW26=1,_xlfn.XLOOKUP((B26&amp;AJ26),'Product Map'!$K$50:$K$94,'Product Map'!$H$50:$H$94),_xlfn.XLOOKUP((B26&amp;AJ26),'Product Map'!$K$5:$K$49,'Product Map'!$H$5:$H$49))=AF26/100</f>
        <v>1</v>
      </c>
      <c r="BL26" s="194">
        <f>IF(AW26=1,_xlfn.XLOOKUP((B26&amp;AJ26),'Product Map'!$K$50:$K$94,'Product Map'!$J$50:$J$94),_xlfn.XLOOKUP((B26&amp;AJ26),'Product Map'!$K$5:$K$49,'Product Map'!$J$5:$J$49))-ROUND((AF26/100)*36.3%,2)</f>
        <v>-3.4329896907195234E-2</v>
      </c>
      <c r="BM26" s="62"/>
      <c r="BN26" s="148" t="str">
        <f t="shared" si="12"/>
        <v>70124</v>
      </c>
      <c r="BO26" s="148" t="str">
        <f t="shared" si="7"/>
        <v>LCCSVT53T15H826P</v>
      </c>
    </row>
    <row r="27" spans="1:67" ht="15" customHeight="1" x14ac:dyDescent="0.25">
      <c r="A27" s="352">
        <v>16130777</v>
      </c>
      <c r="B27" s="352" t="s">
        <v>209</v>
      </c>
      <c r="C27" s="350" t="s">
        <v>1845</v>
      </c>
      <c r="D27" s="350" t="s">
        <v>1846</v>
      </c>
      <c r="E27" s="350" t="s">
        <v>1847</v>
      </c>
      <c r="F27" s="350" t="s">
        <v>1500</v>
      </c>
      <c r="G27" s="350">
        <v>165</v>
      </c>
      <c r="H27" s="350" t="s">
        <v>1169</v>
      </c>
      <c r="I27" s="350" t="s">
        <v>1848</v>
      </c>
      <c r="J27" s="350" t="s">
        <v>1849</v>
      </c>
      <c r="K27" s="350" t="s">
        <v>661</v>
      </c>
      <c r="L27" s="350">
        <v>19590531</v>
      </c>
      <c r="M27" s="350" t="s">
        <v>1118</v>
      </c>
      <c r="N27" s="350" t="s">
        <v>214</v>
      </c>
      <c r="O27" s="350" t="s">
        <v>1850</v>
      </c>
      <c r="P27" s="350" t="s">
        <v>222</v>
      </c>
      <c r="Q27" s="350">
        <v>20171201</v>
      </c>
      <c r="R27" s="350" t="s">
        <v>1851</v>
      </c>
      <c r="S27" s="350" t="s">
        <v>1284</v>
      </c>
      <c r="T27" s="350" t="s">
        <v>1504</v>
      </c>
      <c r="U27" s="350" t="s">
        <v>1852</v>
      </c>
      <c r="V27" s="350">
        <v>1169103</v>
      </c>
      <c r="W27" s="350" t="s">
        <v>1853</v>
      </c>
      <c r="X27" s="350" t="s">
        <v>1854</v>
      </c>
      <c r="Y27" s="350" t="s">
        <v>1500</v>
      </c>
      <c r="Z27" s="350">
        <v>100</v>
      </c>
      <c r="AA27" s="350" t="s">
        <v>1169</v>
      </c>
      <c r="AB27" s="350">
        <v>14104991006</v>
      </c>
      <c r="AC27" s="350" t="s">
        <v>1855</v>
      </c>
      <c r="AD27" s="350" t="s">
        <v>214</v>
      </c>
      <c r="AE27" s="350" t="s">
        <v>1856</v>
      </c>
      <c r="AF27" s="352">
        <v>26700</v>
      </c>
      <c r="AG27" s="352">
        <v>9692</v>
      </c>
      <c r="AH27" s="350">
        <v>0</v>
      </c>
      <c r="AI27" s="352">
        <v>20220531</v>
      </c>
      <c r="AJ27" s="352">
        <v>36</v>
      </c>
      <c r="AK27" s="352">
        <v>16400</v>
      </c>
      <c r="AL27" s="381" t="s">
        <v>116</v>
      </c>
      <c r="AM27" s="350">
        <v>0</v>
      </c>
      <c r="AN27" s="350">
        <v>0</v>
      </c>
      <c r="AO27" s="350" t="s">
        <v>147</v>
      </c>
      <c r="AP27" s="350" t="s">
        <v>116</v>
      </c>
      <c r="AQ27" s="108" t="s">
        <v>214</v>
      </c>
      <c r="AR27" s="379" t="s">
        <v>214</v>
      </c>
      <c r="AS27" s="108" t="s">
        <v>214</v>
      </c>
      <c r="AT27" s="350" t="s">
        <v>214</v>
      </c>
      <c r="AU27" s="108">
        <v>0</v>
      </c>
      <c r="AV27" s="350" t="s">
        <v>214</v>
      </c>
      <c r="AW27" s="352">
        <v>2</v>
      </c>
      <c r="AX27" s="350" t="s">
        <v>116</v>
      </c>
      <c r="AY27" s="350">
        <v>20220531</v>
      </c>
      <c r="AZ27" s="350" t="s">
        <v>1857</v>
      </c>
      <c r="BA27" s="350" t="s">
        <v>1858</v>
      </c>
      <c r="BB27" s="350">
        <v>0</v>
      </c>
      <c r="BE27" s="139" t="str">
        <f t="shared" si="0"/>
        <v>31/05/1959</v>
      </c>
      <c r="BF27" s="139" t="str">
        <f t="shared" si="8"/>
        <v>31/05/2022</v>
      </c>
      <c r="BG27" s="182">
        <f t="shared" si="9"/>
        <v>45808</v>
      </c>
      <c r="BH27" s="140" t="str">
        <f t="shared" si="10"/>
        <v>0</v>
      </c>
      <c r="BI27" s="356" t="str">
        <f t="shared" si="11"/>
        <v>NO</v>
      </c>
      <c r="BJ27" s="194" t="b">
        <f t="shared" si="5"/>
        <v>1</v>
      </c>
      <c r="BK27" s="194" t="b">
        <f>IF(AW27=1,_xlfn.XLOOKUP((B27&amp;AJ27),'Product Map'!$K$50:$K$94,'Product Map'!$H$50:$H$94),_xlfn.XLOOKUP((B27&amp;AJ27),'Product Map'!$K$5:$K$49,'Product Map'!$H$5:$H$49))=AF27/100</f>
        <v>1</v>
      </c>
      <c r="BL27" s="194">
        <f>IF(AW27=1,_xlfn.XLOOKUP((B27&amp;AJ27),'Product Map'!$K$50:$K$94,'Product Map'!$J$50:$J$94),_xlfn.XLOOKUP((B27&amp;AJ27),'Product Map'!$K$5:$K$49,'Product Map'!$J$5:$J$49))-ROUND((AF27/100)*36.3%,2)</f>
        <v>-2.9278350515454576E-2</v>
      </c>
      <c r="BM27" s="62"/>
      <c r="BN27" s="148" t="str">
        <f t="shared" si="12"/>
        <v>00165</v>
      </c>
      <c r="BO27" s="148" t="str">
        <f t="shared" si="7"/>
        <v>DLFLCN59E71C034J</v>
      </c>
    </row>
    <row r="28" spans="1:67" ht="15" customHeight="1" x14ac:dyDescent="0.25">
      <c r="A28" s="352">
        <v>16135379</v>
      </c>
      <c r="B28" s="352" t="s">
        <v>209</v>
      </c>
      <c r="C28" s="350" t="s">
        <v>1859</v>
      </c>
      <c r="D28" s="350" t="s">
        <v>1860</v>
      </c>
      <c r="E28" s="350" t="s">
        <v>1861</v>
      </c>
      <c r="F28" s="350" t="s">
        <v>1862</v>
      </c>
      <c r="G28" s="350">
        <v>36100</v>
      </c>
      <c r="H28" s="350" t="s">
        <v>1386</v>
      </c>
      <c r="I28" s="350" t="s">
        <v>1863</v>
      </c>
      <c r="J28" s="350" t="s">
        <v>1864</v>
      </c>
      <c r="K28" s="350" t="s">
        <v>1356</v>
      </c>
      <c r="L28" s="350">
        <v>19530226</v>
      </c>
      <c r="M28" s="350" t="s">
        <v>1102</v>
      </c>
      <c r="N28" s="350" t="s">
        <v>214</v>
      </c>
      <c r="O28" s="350" t="s">
        <v>1865</v>
      </c>
      <c r="P28" s="350" t="s">
        <v>215</v>
      </c>
      <c r="Q28" s="350">
        <v>20220501</v>
      </c>
      <c r="R28" s="350">
        <v>2</v>
      </c>
      <c r="S28" s="350" t="s">
        <v>973</v>
      </c>
      <c r="T28" s="350" t="s">
        <v>214</v>
      </c>
      <c r="U28" s="350" t="s">
        <v>1866</v>
      </c>
      <c r="V28" s="350">
        <v>5672</v>
      </c>
      <c r="W28" s="350" t="s">
        <v>1867</v>
      </c>
      <c r="X28" s="350" t="s">
        <v>1868</v>
      </c>
      <c r="Y28" s="350" t="s">
        <v>1869</v>
      </c>
      <c r="Z28" s="350">
        <v>36040</v>
      </c>
      <c r="AA28" s="350" t="s">
        <v>1386</v>
      </c>
      <c r="AB28" s="350">
        <v>2202650244</v>
      </c>
      <c r="AC28" s="350" t="s">
        <v>1870</v>
      </c>
      <c r="AD28" s="350" t="s">
        <v>214</v>
      </c>
      <c r="AE28" s="350" t="s">
        <v>1871</v>
      </c>
      <c r="AF28" s="352">
        <v>26700</v>
      </c>
      <c r="AG28" s="352">
        <v>9692</v>
      </c>
      <c r="AH28" s="350">
        <v>0</v>
      </c>
      <c r="AI28" s="352">
        <v>20220527</v>
      </c>
      <c r="AJ28" s="352">
        <v>36</v>
      </c>
      <c r="AK28" s="352">
        <v>18450</v>
      </c>
      <c r="AL28" s="381" t="s">
        <v>116</v>
      </c>
      <c r="AM28" s="350">
        <v>0</v>
      </c>
      <c r="AN28" s="350">
        <v>0</v>
      </c>
      <c r="AO28" s="350" t="s">
        <v>147</v>
      </c>
      <c r="AP28" s="350" t="s">
        <v>116</v>
      </c>
      <c r="AQ28" s="108" t="s">
        <v>214</v>
      </c>
      <c r="AR28" s="379" t="s">
        <v>214</v>
      </c>
      <c r="AS28" s="108" t="s">
        <v>214</v>
      </c>
      <c r="AT28" s="350" t="s">
        <v>214</v>
      </c>
      <c r="AU28" s="108">
        <v>0</v>
      </c>
      <c r="AV28" s="350" t="s">
        <v>214</v>
      </c>
      <c r="AW28" s="352">
        <v>4</v>
      </c>
      <c r="AX28" s="350" t="s">
        <v>116</v>
      </c>
      <c r="AY28" s="350">
        <v>20220527</v>
      </c>
      <c r="AZ28" s="350" t="s">
        <v>1872</v>
      </c>
      <c r="BA28" s="350" t="s">
        <v>1873</v>
      </c>
      <c r="BB28" s="350">
        <v>0</v>
      </c>
      <c r="BE28" s="139" t="str">
        <f t="shared" si="0"/>
        <v>26/02/1953</v>
      </c>
      <c r="BF28" s="139" t="str">
        <f t="shared" si="8"/>
        <v>27/05/2022</v>
      </c>
      <c r="BG28" s="182">
        <f t="shared" si="9"/>
        <v>45804</v>
      </c>
      <c r="BH28" s="140" t="str">
        <f t="shared" si="10"/>
        <v>0</v>
      </c>
      <c r="BI28" s="356" t="str">
        <f t="shared" si="11"/>
        <v>NO</v>
      </c>
      <c r="BJ28" s="194" t="b">
        <f t="shared" si="5"/>
        <v>1</v>
      </c>
      <c r="BK28" s="194" t="b">
        <f>IF(AW28=1,_xlfn.XLOOKUP((B28&amp;AJ28),'Product Map'!$K$50:$K$94,'Product Map'!$H$50:$H$94),_xlfn.XLOOKUP((B28&amp;AJ28),'Product Map'!$K$5:$K$49,'Product Map'!$H$5:$H$49))=AF28/100</f>
        <v>1</v>
      </c>
      <c r="BL28" s="194">
        <f>IF(AW28=1,_xlfn.XLOOKUP((B28&amp;AJ28),'Product Map'!$K$50:$K$94,'Product Map'!$J$50:$J$94),_xlfn.XLOOKUP((B28&amp;AJ28),'Product Map'!$K$5:$K$49,'Product Map'!$J$5:$J$49))-ROUND((AF28/100)*36.3%,2)</f>
        <v>-2.9278350515454576E-2</v>
      </c>
      <c r="BM28" s="62"/>
      <c r="BN28" s="148" t="str">
        <f t="shared" si="12"/>
        <v>36100</v>
      </c>
      <c r="BO28" s="148" t="str">
        <f t="shared" si="7"/>
        <v>FRNGPR53B26E974U</v>
      </c>
    </row>
    <row r="29" spans="1:67" ht="15" customHeight="1" x14ac:dyDescent="0.25">
      <c r="A29" s="352">
        <v>16139300</v>
      </c>
      <c r="B29" s="352" t="s">
        <v>209</v>
      </c>
      <c r="C29" s="350" t="s">
        <v>1874</v>
      </c>
      <c r="D29" s="350" t="s">
        <v>1875</v>
      </c>
      <c r="E29" s="350" t="s">
        <v>1876</v>
      </c>
      <c r="F29" s="350" t="s">
        <v>1877</v>
      </c>
      <c r="G29" s="350">
        <v>86100</v>
      </c>
      <c r="H29" s="350" t="s">
        <v>477</v>
      </c>
      <c r="I29" s="350" t="s">
        <v>1878</v>
      </c>
      <c r="J29" s="350" t="s">
        <v>1535</v>
      </c>
      <c r="K29" s="350" t="s">
        <v>1059</v>
      </c>
      <c r="L29" s="350">
        <v>19750924</v>
      </c>
      <c r="M29" s="350" t="s">
        <v>213</v>
      </c>
      <c r="N29" s="350" t="s">
        <v>214</v>
      </c>
      <c r="O29" s="350" t="s">
        <v>1879</v>
      </c>
      <c r="P29" s="350" t="s">
        <v>222</v>
      </c>
      <c r="Q29" s="350">
        <v>20170701</v>
      </c>
      <c r="R29" s="350" t="s">
        <v>1643</v>
      </c>
      <c r="S29" s="350" t="s">
        <v>1392</v>
      </c>
      <c r="T29" s="350" t="s">
        <v>1880</v>
      </c>
      <c r="U29" s="350" t="s">
        <v>1881</v>
      </c>
      <c r="V29" s="350">
        <v>1169973</v>
      </c>
      <c r="W29" s="350" t="s">
        <v>1882</v>
      </c>
      <c r="X29" s="350" t="s">
        <v>1883</v>
      </c>
      <c r="Y29" s="350" t="s">
        <v>1877</v>
      </c>
      <c r="Z29" s="350">
        <v>86100</v>
      </c>
      <c r="AA29" s="350" t="s">
        <v>477</v>
      </c>
      <c r="AB29" s="350">
        <v>1772590707</v>
      </c>
      <c r="AC29" s="350" t="s">
        <v>1884</v>
      </c>
      <c r="AD29" s="350" t="s">
        <v>1885</v>
      </c>
      <c r="AE29" s="350" t="s">
        <v>1886</v>
      </c>
      <c r="AF29" s="352">
        <v>35600</v>
      </c>
      <c r="AG29" s="352">
        <v>12922</v>
      </c>
      <c r="AH29" s="350">
        <v>0</v>
      </c>
      <c r="AI29" s="352">
        <v>20220531</v>
      </c>
      <c r="AJ29" s="352">
        <v>48</v>
      </c>
      <c r="AK29" s="352">
        <v>24900</v>
      </c>
      <c r="AL29" s="381" t="s">
        <v>116</v>
      </c>
      <c r="AM29" s="350">
        <v>0</v>
      </c>
      <c r="AN29" s="350">
        <v>0</v>
      </c>
      <c r="AO29" s="350" t="s">
        <v>147</v>
      </c>
      <c r="AP29" s="350" t="s">
        <v>116</v>
      </c>
      <c r="AQ29" s="108" t="s">
        <v>214</v>
      </c>
      <c r="AR29" s="379" t="s">
        <v>214</v>
      </c>
      <c r="AS29" s="108" t="s">
        <v>214</v>
      </c>
      <c r="AT29" s="350" t="s">
        <v>214</v>
      </c>
      <c r="AU29" s="108">
        <v>0</v>
      </c>
      <c r="AV29" s="350" t="s">
        <v>214</v>
      </c>
      <c r="AW29" s="352">
        <v>4</v>
      </c>
      <c r="AX29" s="350" t="s">
        <v>116</v>
      </c>
      <c r="AY29" s="350">
        <v>20220531</v>
      </c>
      <c r="AZ29" s="350" t="s">
        <v>1887</v>
      </c>
      <c r="BA29" s="350" t="s">
        <v>1888</v>
      </c>
      <c r="BB29" s="350">
        <v>0</v>
      </c>
      <c r="BE29" s="139" t="str">
        <f t="shared" si="0"/>
        <v>24/09/1975</v>
      </c>
      <c r="BF29" s="139" t="str">
        <f t="shared" si="8"/>
        <v>31/05/2022</v>
      </c>
      <c r="BG29" s="182">
        <f t="shared" si="9"/>
        <v>46173</v>
      </c>
      <c r="BH29" s="140" t="str">
        <f t="shared" si="10"/>
        <v>0</v>
      </c>
      <c r="BI29" s="356" t="str">
        <f t="shared" si="11"/>
        <v>NO</v>
      </c>
      <c r="BJ29" s="194" t="b">
        <f t="shared" si="5"/>
        <v>1</v>
      </c>
      <c r="BK29" s="194" t="b">
        <f>IF(AW29=1,_xlfn.XLOOKUP((B29&amp;AJ29),'Product Map'!$K$50:$K$94,'Product Map'!$H$50:$H$94),_xlfn.XLOOKUP((B29&amp;AJ29),'Product Map'!$K$5:$K$49,'Product Map'!$H$5:$H$49))=AF29/100</f>
        <v>1</v>
      </c>
      <c r="BL29" s="194">
        <f>IF(AW29=1,_xlfn.XLOOKUP((B29&amp;AJ29),'Product Map'!$K$50:$K$94,'Product Map'!$J$50:$J$94),_xlfn.XLOOKUP((B29&amp;AJ29),'Product Map'!$K$5:$K$49,'Product Map'!$J$5:$J$49))-ROUND((AF29/100)*36.3%,2)</f>
        <v>-4.2371134020584122E-2</v>
      </c>
      <c r="BM29" s="62"/>
      <c r="BN29" s="148" t="str">
        <f t="shared" si="12"/>
        <v>86100</v>
      </c>
      <c r="BO29" s="148" t="str">
        <f t="shared" si="7"/>
        <v>STRNLS75P64F839G</v>
      </c>
    </row>
    <row r="30" spans="1:67" ht="15" customHeight="1" x14ac:dyDescent="0.25">
      <c r="A30" s="352">
        <v>16139743</v>
      </c>
      <c r="B30" s="352" t="s">
        <v>209</v>
      </c>
      <c r="C30" s="350" t="s">
        <v>1889</v>
      </c>
      <c r="D30" s="350" t="s">
        <v>1890</v>
      </c>
      <c r="E30" s="350" t="s">
        <v>1891</v>
      </c>
      <c r="F30" s="350" t="s">
        <v>1698</v>
      </c>
      <c r="G30" s="350">
        <v>20142</v>
      </c>
      <c r="H30" s="350" t="s">
        <v>1017</v>
      </c>
      <c r="I30" s="350" t="s">
        <v>1892</v>
      </c>
      <c r="J30" s="350" t="s">
        <v>1698</v>
      </c>
      <c r="K30" s="350" t="s">
        <v>1017</v>
      </c>
      <c r="L30" s="350">
        <v>19731026</v>
      </c>
      <c r="M30" s="350" t="s">
        <v>213</v>
      </c>
      <c r="N30" s="350" t="s">
        <v>214</v>
      </c>
      <c r="O30" s="350" t="s">
        <v>1893</v>
      </c>
      <c r="P30" s="350" t="s">
        <v>215</v>
      </c>
      <c r="Q30" s="350">
        <v>20220501</v>
      </c>
      <c r="R30" s="350" t="s">
        <v>1894</v>
      </c>
      <c r="S30" s="350" t="s">
        <v>1000</v>
      </c>
      <c r="T30" s="350" t="s">
        <v>214</v>
      </c>
      <c r="U30" s="350" t="s">
        <v>1895</v>
      </c>
      <c r="V30" s="350">
        <v>2749630</v>
      </c>
      <c r="W30" s="350" t="s">
        <v>1822</v>
      </c>
      <c r="X30" s="350" t="s">
        <v>1823</v>
      </c>
      <c r="Y30" s="350" t="s">
        <v>1824</v>
      </c>
      <c r="Z30" s="350">
        <v>26900</v>
      </c>
      <c r="AA30" s="350" t="s">
        <v>922</v>
      </c>
      <c r="AB30" s="350">
        <v>12432110158</v>
      </c>
      <c r="AC30" s="350" t="s">
        <v>1825</v>
      </c>
      <c r="AD30" s="350" t="s">
        <v>214</v>
      </c>
      <c r="AE30" s="350" t="s">
        <v>1826</v>
      </c>
      <c r="AF30" s="352">
        <v>8900</v>
      </c>
      <c r="AG30" s="352">
        <v>3230</v>
      </c>
      <c r="AH30" s="350">
        <v>0</v>
      </c>
      <c r="AI30" s="352">
        <v>20220531</v>
      </c>
      <c r="AJ30" s="352">
        <v>12</v>
      </c>
      <c r="AK30" s="352">
        <v>34500</v>
      </c>
      <c r="AL30" s="381" t="s">
        <v>116</v>
      </c>
      <c r="AM30" s="350">
        <v>0</v>
      </c>
      <c r="AN30" s="350">
        <v>0</v>
      </c>
      <c r="AO30" s="350" t="s">
        <v>147</v>
      </c>
      <c r="AP30" s="350" t="s">
        <v>116</v>
      </c>
      <c r="AQ30" s="108" t="s">
        <v>214</v>
      </c>
      <c r="AR30" s="379" t="s">
        <v>214</v>
      </c>
      <c r="AS30" s="108" t="s">
        <v>214</v>
      </c>
      <c r="AT30" s="350" t="s">
        <v>214</v>
      </c>
      <c r="AU30" s="108">
        <v>0</v>
      </c>
      <c r="AV30" s="350" t="s">
        <v>214</v>
      </c>
      <c r="AW30" s="352">
        <v>2</v>
      </c>
      <c r="AX30" s="350" t="s">
        <v>116</v>
      </c>
      <c r="AY30" s="350">
        <v>20220531</v>
      </c>
      <c r="AZ30" s="350" t="s">
        <v>1896</v>
      </c>
      <c r="BA30" s="350" t="s">
        <v>1897</v>
      </c>
      <c r="BB30" s="350">
        <v>0</v>
      </c>
      <c r="BE30" s="139" t="str">
        <f t="shared" si="0"/>
        <v>26/10/1973</v>
      </c>
      <c r="BF30" s="139" t="str">
        <f t="shared" si="8"/>
        <v>31/05/2022</v>
      </c>
      <c r="BG30" s="182">
        <f t="shared" si="9"/>
        <v>45077</v>
      </c>
      <c r="BH30" s="140" t="str">
        <f t="shared" si="10"/>
        <v>0</v>
      </c>
      <c r="BI30" s="356" t="str">
        <f t="shared" si="11"/>
        <v>NO</v>
      </c>
      <c r="BJ30" s="194" t="b">
        <f t="shared" si="5"/>
        <v>1</v>
      </c>
      <c r="BK30" s="194" t="b">
        <f>IF(AW30=1,_xlfn.XLOOKUP((B30&amp;AJ30),'Product Map'!$K$50:$K$94,'Product Map'!$H$50:$H$94),_xlfn.XLOOKUP((B30&amp;AJ30),'Product Map'!$K$5:$K$49,'Product Map'!$H$5:$H$49))=AF30/100</f>
        <v>1</v>
      </c>
      <c r="BL30" s="194">
        <f>IF(AW30=1,_xlfn.XLOOKUP((B30&amp;AJ30),'Product Map'!$K$50:$K$94,'Product Map'!$J$50:$J$94),_xlfn.XLOOKUP((B30&amp;AJ30),'Product Map'!$K$5:$K$49,'Product Map'!$J$5:$J$49))-ROUND((AF30/100)*36.3%,2)</f>
        <v>-1.3092783505150862E-2</v>
      </c>
      <c r="BM30" s="62"/>
      <c r="BN30" s="148" t="str">
        <f t="shared" si="12"/>
        <v>20142</v>
      </c>
      <c r="BO30" s="148" t="str">
        <f t="shared" si="7"/>
        <v>SRFVDN73R26F205V</v>
      </c>
    </row>
    <row r="31" spans="1:67" ht="15" customHeight="1" x14ac:dyDescent="0.25">
      <c r="A31" s="352">
        <v>16141306</v>
      </c>
      <c r="B31" s="352" t="s">
        <v>209</v>
      </c>
      <c r="C31" s="350" t="s">
        <v>1898</v>
      </c>
      <c r="D31" s="350" t="s">
        <v>1899</v>
      </c>
      <c r="E31" s="350" t="s">
        <v>1900</v>
      </c>
      <c r="F31" s="350" t="s">
        <v>1901</v>
      </c>
      <c r="G31" s="350">
        <v>28043</v>
      </c>
      <c r="H31" s="350" t="s">
        <v>1082</v>
      </c>
      <c r="I31" s="350" t="s">
        <v>1902</v>
      </c>
      <c r="J31" s="350" t="s">
        <v>1903</v>
      </c>
      <c r="K31" s="350" t="s">
        <v>1082</v>
      </c>
      <c r="L31" s="350">
        <v>19671125</v>
      </c>
      <c r="M31" s="350" t="s">
        <v>213</v>
      </c>
      <c r="N31" s="350" t="s">
        <v>214</v>
      </c>
      <c r="O31" s="350" t="s">
        <v>1904</v>
      </c>
      <c r="P31" s="350" t="s">
        <v>222</v>
      </c>
      <c r="Q31" s="350">
        <v>20190901</v>
      </c>
      <c r="R31" s="350" t="s">
        <v>1710</v>
      </c>
      <c r="S31" s="350" t="s">
        <v>834</v>
      </c>
      <c r="T31" s="350" t="s">
        <v>1905</v>
      </c>
      <c r="U31" s="350" t="s">
        <v>214</v>
      </c>
      <c r="V31" s="350">
        <v>1189450</v>
      </c>
      <c r="W31" s="350" t="s">
        <v>1906</v>
      </c>
      <c r="X31" s="350" t="s">
        <v>1907</v>
      </c>
      <c r="Y31" s="350" t="s">
        <v>1908</v>
      </c>
      <c r="Z31" s="350">
        <v>28100</v>
      </c>
      <c r="AA31" s="350" t="s">
        <v>1082</v>
      </c>
      <c r="AB31" s="350">
        <v>2554470035</v>
      </c>
      <c r="AC31" s="350" t="s">
        <v>1909</v>
      </c>
      <c r="AD31" s="350" t="s">
        <v>214</v>
      </c>
      <c r="AE31" s="350" t="s">
        <v>1910</v>
      </c>
      <c r="AF31" s="352">
        <v>26700</v>
      </c>
      <c r="AG31" s="352">
        <v>9692</v>
      </c>
      <c r="AH31" s="350">
        <v>0</v>
      </c>
      <c r="AI31" s="352">
        <v>20220531</v>
      </c>
      <c r="AJ31" s="352">
        <v>36</v>
      </c>
      <c r="AK31" s="352">
        <v>21500</v>
      </c>
      <c r="AL31" s="381" t="s">
        <v>116</v>
      </c>
      <c r="AM31" s="350">
        <v>0</v>
      </c>
      <c r="AN31" s="350">
        <v>0</v>
      </c>
      <c r="AO31" s="350" t="s">
        <v>147</v>
      </c>
      <c r="AP31" s="350" t="s">
        <v>116</v>
      </c>
      <c r="AQ31" s="108" t="s">
        <v>214</v>
      </c>
      <c r="AR31" s="379" t="s">
        <v>214</v>
      </c>
      <c r="AS31" s="108" t="s">
        <v>214</v>
      </c>
      <c r="AT31" s="350" t="s">
        <v>214</v>
      </c>
      <c r="AU31" s="108">
        <v>0</v>
      </c>
      <c r="AV31" s="350" t="s">
        <v>214</v>
      </c>
      <c r="AW31" s="352">
        <v>3</v>
      </c>
      <c r="AX31" s="350" t="s">
        <v>116</v>
      </c>
      <c r="AY31" s="350">
        <v>20220531</v>
      </c>
      <c r="AZ31" s="350" t="s">
        <v>1911</v>
      </c>
      <c r="BA31" s="350" t="s">
        <v>1912</v>
      </c>
      <c r="BB31" s="350">
        <v>0</v>
      </c>
      <c r="BE31" s="139" t="str">
        <f t="shared" si="0"/>
        <v>25/11/1967</v>
      </c>
      <c r="BF31" s="139" t="str">
        <f t="shared" si="8"/>
        <v>31/05/2022</v>
      </c>
      <c r="BG31" s="182">
        <f t="shared" si="9"/>
        <v>45808</v>
      </c>
      <c r="BH31" s="140" t="str">
        <f t="shared" si="10"/>
        <v>0</v>
      </c>
      <c r="BI31" s="356" t="str">
        <f t="shared" si="11"/>
        <v>NO</v>
      </c>
      <c r="BJ31" s="194" t="b">
        <f t="shared" si="5"/>
        <v>1</v>
      </c>
      <c r="BK31" s="194" t="b">
        <f>IF(AW31=1,_xlfn.XLOOKUP((B31&amp;AJ31),'Product Map'!$K$50:$K$94,'Product Map'!$H$50:$H$94),_xlfn.XLOOKUP((B31&amp;AJ31),'Product Map'!$K$5:$K$49,'Product Map'!$H$5:$H$49))=AF31/100</f>
        <v>1</v>
      </c>
      <c r="BL31" s="194">
        <f>IF(AW31=1,_xlfn.XLOOKUP((B31&amp;AJ31),'Product Map'!$K$50:$K$94,'Product Map'!$J$50:$J$94),_xlfn.XLOOKUP((B31&amp;AJ31),'Product Map'!$K$5:$K$49,'Product Map'!$J$5:$J$49))-ROUND((AF31/100)*36.3%,2)</f>
        <v>-2.9278350515454576E-2</v>
      </c>
      <c r="BM31" s="62"/>
      <c r="BN31" s="148" t="str">
        <f t="shared" si="12"/>
        <v>28043</v>
      </c>
      <c r="BO31" s="148" t="str">
        <f t="shared" si="7"/>
        <v>MGLGNN67S65D872Y</v>
      </c>
    </row>
    <row r="32" spans="1:67" ht="15" customHeight="1" x14ac:dyDescent="0.25">
      <c r="A32" s="352">
        <v>16141908</v>
      </c>
      <c r="B32" s="352" t="s">
        <v>209</v>
      </c>
      <c r="C32" s="350" t="s">
        <v>1913</v>
      </c>
      <c r="D32" s="350" t="s">
        <v>214</v>
      </c>
      <c r="E32" s="350" t="s">
        <v>1914</v>
      </c>
      <c r="F32" s="350" t="s">
        <v>1915</v>
      </c>
      <c r="G32" s="350">
        <v>76123</v>
      </c>
      <c r="H32" s="350" t="s">
        <v>428</v>
      </c>
      <c r="I32" s="350">
        <v>4334580729</v>
      </c>
      <c r="J32" s="350" t="s">
        <v>214</v>
      </c>
      <c r="K32" s="350" t="s">
        <v>214</v>
      </c>
      <c r="L32" s="350">
        <v>19920228</v>
      </c>
      <c r="M32" s="350" t="s">
        <v>214</v>
      </c>
      <c r="N32" s="350" t="s">
        <v>1916</v>
      </c>
      <c r="O32" s="350" t="s">
        <v>1917</v>
      </c>
      <c r="P32" s="350" t="s">
        <v>214</v>
      </c>
      <c r="Q32" s="350">
        <v>20210301</v>
      </c>
      <c r="R32" s="350" t="s">
        <v>1744</v>
      </c>
      <c r="S32" s="350" t="s">
        <v>856</v>
      </c>
      <c r="T32" s="350" t="s">
        <v>1918</v>
      </c>
      <c r="U32" s="350" t="s">
        <v>1919</v>
      </c>
      <c r="V32" s="350">
        <v>1127073</v>
      </c>
      <c r="W32" s="350" t="s">
        <v>1837</v>
      </c>
      <c r="X32" s="350" t="s">
        <v>1838</v>
      </c>
      <c r="Y32" s="350" t="s">
        <v>1839</v>
      </c>
      <c r="Z32" s="350">
        <v>70026</v>
      </c>
      <c r="AA32" s="350" t="s">
        <v>388</v>
      </c>
      <c r="AB32" s="350">
        <v>3548030729</v>
      </c>
      <c r="AC32" s="350" t="s">
        <v>1840</v>
      </c>
      <c r="AD32" s="350" t="s">
        <v>1841</v>
      </c>
      <c r="AE32" s="350" t="s">
        <v>1842</v>
      </c>
      <c r="AF32" s="352">
        <v>33800</v>
      </c>
      <c r="AG32" s="352">
        <v>12269</v>
      </c>
      <c r="AH32" s="350">
        <v>0</v>
      </c>
      <c r="AI32" s="352">
        <v>20220531</v>
      </c>
      <c r="AJ32" s="352">
        <v>24</v>
      </c>
      <c r="AK32" s="352">
        <v>20600</v>
      </c>
      <c r="AL32" s="381" t="s">
        <v>116</v>
      </c>
      <c r="AM32" s="350">
        <v>0</v>
      </c>
      <c r="AN32" s="350">
        <v>0</v>
      </c>
      <c r="AO32" s="350" t="s">
        <v>147</v>
      </c>
      <c r="AP32" s="350" t="s">
        <v>116</v>
      </c>
      <c r="AQ32" s="108" t="s">
        <v>214</v>
      </c>
      <c r="AR32" s="379" t="s">
        <v>214</v>
      </c>
      <c r="AS32" s="108" t="s">
        <v>214</v>
      </c>
      <c r="AT32" s="350" t="s">
        <v>214</v>
      </c>
      <c r="AU32" s="108">
        <v>0</v>
      </c>
      <c r="AV32" s="350" t="s">
        <v>214</v>
      </c>
      <c r="AW32" s="352">
        <v>1</v>
      </c>
      <c r="AX32" s="350" t="s">
        <v>116</v>
      </c>
      <c r="AY32" s="350">
        <v>20220531</v>
      </c>
      <c r="AZ32" s="350" t="s">
        <v>1920</v>
      </c>
      <c r="BA32" s="350" t="s">
        <v>1921</v>
      </c>
      <c r="BB32" s="350">
        <v>0</v>
      </c>
      <c r="BE32" s="139" t="str">
        <f t="shared" si="0"/>
        <v>28/02/1992</v>
      </c>
      <c r="BF32" s="139" t="str">
        <f t="shared" si="8"/>
        <v>31/05/2022</v>
      </c>
      <c r="BG32" s="182">
        <f t="shared" si="9"/>
        <v>45443</v>
      </c>
      <c r="BH32" s="140" t="str">
        <f t="shared" si="10"/>
        <v>0</v>
      </c>
      <c r="BI32" s="356" t="str">
        <f t="shared" si="11"/>
        <v>NO</v>
      </c>
      <c r="BJ32" s="194" t="b">
        <f t="shared" si="5"/>
        <v>1</v>
      </c>
      <c r="BK32" s="194" t="b">
        <f>IF(AW32=1,_xlfn.XLOOKUP((B32&amp;AJ32),'Product Map'!$K$50:$K$94,'Product Map'!$H$50:$H$94),_xlfn.XLOOKUP((B32&amp;AJ32),'Product Map'!$K$5:$K$49,'Product Map'!$H$5:$H$49))=AF32/100</f>
        <v>1</v>
      </c>
      <c r="BL32" s="194">
        <f>IF(AW32=1,_xlfn.XLOOKUP((B32&amp;AJ32),'Product Map'!$K$50:$K$94,'Product Map'!$J$50:$J$94),_xlfn.XLOOKUP((B32&amp;AJ32),'Product Map'!$K$5:$K$49,'Product Map'!$J$5:$J$49))-ROUND((AF32/100)*36.3%,2)</f>
        <v>-3.4329896907195234E-2</v>
      </c>
      <c r="BM32" s="62"/>
      <c r="BN32" s="148" t="str">
        <f t="shared" si="12"/>
        <v>76123</v>
      </c>
      <c r="BO32" s="148" t="str">
        <f t="shared" si="7"/>
        <v>04334580729</v>
      </c>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sheetData>
  <autoFilter ref="A1:BN32" xr:uid="{00000000-0001-0000-0400-000000000000}"/>
  <phoneticPr fontId="68" type="noConversion"/>
  <conditionalFormatting sqref="AQ1:AS1 AQ2:AR4 BK2:BK32">
    <cfRule type="cellIs" dxfId="9" priority="7" operator="equal">
      <formula>FALSE</formula>
    </cfRule>
  </conditionalFormatting>
  <conditionalFormatting sqref="BL2:BL32">
    <cfRule type="cellIs" dxfId="8" priority="5" operator="equal">
      <formula>FALSE</formula>
    </cfRule>
  </conditionalFormatting>
  <conditionalFormatting sqref="BI2:BI32">
    <cfRule type="cellIs" dxfId="7" priority="4" operator="equal">
      <formula>"VARIAZIONE"</formula>
    </cfRule>
  </conditionalFormatting>
  <conditionalFormatting sqref="BK2:BK32">
    <cfRule type="cellIs" dxfId="6" priority="3" operator="equal">
      <formula>FALSE</formula>
    </cfRule>
  </conditionalFormatting>
  <conditionalFormatting sqref="BJ2:BJ32">
    <cfRule type="cellIs" dxfId="5" priority="2" operator="equal">
      <formula>FALSE</formula>
    </cfRule>
  </conditionalFormatting>
  <conditionalFormatting sqref="BJ2:BJ32">
    <cfRule type="cellIs" dxfId="4" priority="1" operator="equal">
      <formula>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EA2DA-C4D2-4370-8FA1-AA8E58420F6C}">
  <sheetPr>
    <tabColor theme="7" tint="0.59999389629810485"/>
  </sheetPr>
  <dimension ref="A1:AB45"/>
  <sheetViews>
    <sheetView workbookViewId="0">
      <pane ySplit="1" topLeftCell="A2" activePane="bottomLeft" state="frozen"/>
      <selection pane="bottomLeft"/>
    </sheetView>
  </sheetViews>
  <sheetFormatPr defaultRowHeight="13.2" x14ac:dyDescent="0.25"/>
  <cols>
    <col min="1" max="1" width="18.5546875" style="145" bestFit="1" customWidth="1"/>
    <col min="2" max="2" width="33.109375" style="145" bestFit="1" customWidth="1"/>
    <col min="3" max="3" width="19.44140625" style="145" bestFit="1" customWidth="1"/>
    <col min="4" max="4" width="16" style="145" bestFit="1" customWidth="1"/>
    <col min="5" max="5" width="16.44140625" style="145" bestFit="1" customWidth="1"/>
    <col min="6" max="6" width="9" style="145" bestFit="1" customWidth="1"/>
    <col min="7" max="7" width="24.6640625" style="145" bestFit="1" customWidth="1"/>
    <col min="8" max="8" width="29.88671875" style="145" bestFit="1" customWidth="1"/>
    <col min="9" max="9" width="9.88671875" style="145" bestFit="1" customWidth="1"/>
    <col min="10" max="10" width="22.109375" style="145" bestFit="1" customWidth="1"/>
    <col min="11" max="11" width="17.109375" style="145" bestFit="1" customWidth="1"/>
    <col min="12" max="15" width="17.109375" style="145" customWidth="1"/>
    <col min="16" max="16" width="23.5546875" style="145" bestFit="1" customWidth="1"/>
    <col min="17" max="17" width="20.33203125" style="145" bestFit="1" customWidth="1"/>
    <col min="18" max="18" width="18.44140625" style="145" bestFit="1" customWidth="1"/>
    <col min="19" max="19" width="11.44140625" style="146" bestFit="1" customWidth="1"/>
    <col min="20" max="20" width="16.44140625" style="145" bestFit="1" customWidth="1"/>
    <col min="21" max="21" width="14.109375" style="104" customWidth="1"/>
    <col min="22" max="22" width="16.44140625" bestFit="1" customWidth="1"/>
    <col min="23" max="23" width="18.33203125" style="63" customWidth="1"/>
    <col min="24" max="24" width="20.5546875" customWidth="1"/>
    <col min="25" max="25" width="21.88671875" customWidth="1"/>
    <col min="26" max="26" width="6" bestFit="1" customWidth="1"/>
    <col min="27" max="28" width="21.88671875" bestFit="1" customWidth="1"/>
  </cols>
  <sheetData>
    <row r="1" spans="1:28" s="97" customFormat="1" ht="27" thickBot="1" x14ac:dyDescent="0.3">
      <c r="A1" s="141" t="s">
        <v>137</v>
      </c>
      <c r="B1" s="141" t="s">
        <v>138</v>
      </c>
      <c r="C1" s="141" t="s">
        <v>139</v>
      </c>
      <c r="D1" s="141" t="s">
        <v>118</v>
      </c>
      <c r="E1" s="141" t="s">
        <v>140</v>
      </c>
      <c r="F1" s="141" t="s">
        <v>117</v>
      </c>
      <c r="G1" s="141" t="s">
        <v>141</v>
      </c>
      <c r="H1" s="141" t="s">
        <v>142</v>
      </c>
      <c r="I1" s="142" t="s">
        <v>143</v>
      </c>
      <c r="J1" s="141" t="s">
        <v>152</v>
      </c>
      <c r="K1" s="141" t="s">
        <v>136</v>
      </c>
      <c r="L1" s="141" t="s">
        <v>232</v>
      </c>
      <c r="M1" s="141" t="s">
        <v>153</v>
      </c>
      <c r="N1" s="141" t="s">
        <v>259</v>
      </c>
      <c r="O1" s="141" t="s">
        <v>248</v>
      </c>
      <c r="P1" s="141" t="s">
        <v>120</v>
      </c>
      <c r="Q1" s="141" t="s">
        <v>119</v>
      </c>
      <c r="R1" s="141" t="s">
        <v>247</v>
      </c>
      <c r="S1" s="141" t="s">
        <v>135</v>
      </c>
      <c r="T1" s="147" t="s">
        <v>121</v>
      </c>
      <c r="U1" s="141" t="s">
        <v>122</v>
      </c>
      <c r="V1" s="141" t="s">
        <v>123</v>
      </c>
      <c r="W1" s="147" t="s">
        <v>256</v>
      </c>
      <c r="X1" s="141" t="s">
        <v>249</v>
      </c>
      <c r="Y1" s="141" t="s">
        <v>250</v>
      </c>
      <c r="Z1" s="141" t="s">
        <v>101</v>
      </c>
      <c r="AA1" s="141" t="s">
        <v>56</v>
      </c>
      <c r="AB1" s="141" t="s">
        <v>102</v>
      </c>
    </row>
    <row r="2" spans="1:28" s="97" customFormat="1" x14ac:dyDescent="0.25">
      <c r="A2" s="64">
        <f>'ZERO CL POS'!A2</f>
        <v>15919087</v>
      </c>
      <c r="B2" s="64" t="str">
        <f>'ZERO CL POS'!D2</f>
        <v>TERZAGO</v>
      </c>
      <c r="C2" s="64" t="str">
        <f>'ZERO CL POS'!C2</f>
        <v>CLAUDIO</v>
      </c>
      <c r="D2" s="65" t="str">
        <f>'ZERO CL POS'!BE2</f>
        <v>18/01/1963</v>
      </c>
      <c r="E2" s="64">
        <f ca="1">DATEDIF(D2,TODAY(),"Y")</f>
        <v>59</v>
      </c>
      <c r="F2" s="64">
        <f>'ZERO CL POS'!G2</f>
        <v>10144</v>
      </c>
      <c r="G2" s="64" t="str">
        <f>'ZERO CL POS'!F2</f>
        <v>TORINO</v>
      </c>
      <c r="H2" s="64" t="str">
        <f>'ZERO CL POS'!E2</f>
        <v>VIA SAN GIOVANNI BOSCO,96</v>
      </c>
      <c r="I2" s="150" t="str">
        <f>IF('ZERO CL POS'!AL2="N","40",IF('ZERO CL POS'!AL2="A","45",IF('ZERO CL POS'!AL2="E","91",IF('ZERO CL POS'!AL2="V","Variazione",""))))</f>
        <v>91</v>
      </c>
      <c r="J2" s="143" t="str">
        <f>_xlfn.XLOOKUP(K2,'Product Map'!C:C,'Product Map'!M:M)</f>
        <v>ITSMO002</v>
      </c>
      <c r="K2" s="143" t="str">
        <f>'ZERO CL POS'!B2</f>
        <v>AZAUT</v>
      </c>
      <c r="L2" s="143">
        <f>'ZERO CL POS'!AW2</f>
        <v>2</v>
      </c>
      <c r="M2" s="143">
        <f>'ZERO CL POS'!AJ2</f>
        <v>48</v>
      </c>
      <c r="N2" s="143" t="str">
        <f>_xlfn.XLOOKUP(J2,'Product Map'!M:M,'Product Map'!E:E)</f>
        <v>Top</v>
      </c>
      <c r="O2" s="143" t="str">
        <f>IF('ZERO CL POS'!AO2="A","Auto",IF('ZERO CL POS'!AO2="M","Camper",IF('ZERO CL POS'!AO2="C","Moto","errore")))</f>
        <v>Auto</v>
      </c>
      <c r="P2" s="64" t="str">
        <f>'ZERO CL POS'!BH2</f>
        <v>20/11/2022</v>
      </c>
      <c r="Q2" s="144" t="str">
        <f>'ZERO CL POS'!BF2</f>
        <v>30/05/2022</v>
      </c>
      <c r="R2" s="65">
        <f>'ZERO CL POS'!BG2</f>
        <v>46172</v>
      </c>
      <c r="S2" s="183">
        <f>'ZERO CL POS'!AK2/100</f>
        <v>280</v>
      </c>
      <c r="T2" s="274">
        <f>'ZERO CL POS'!AF2/100</f>
        <v>356</v>
      </c>
      <c r="U2" s="143">
        <f>T2/1.2125*21.25%</f>
        <v>62.391752577319593</v>
      </c>
      <c r="V2" s="183">
        <f>T2-U2</f>
        <v>293.60824742268039</v>
      </c>
      <c r="W2" s="274">
        <f>'ZERO CL POS'!AG2/100</f>
        <v>129.22</v>
      </c>
      <c r="X2" s="183">
        <f>T2</f>
        <v>356</v>
      </c>
      <c r="Y2" s="183">
        <f>U2</f>
        <v>62.391752577319593</v>
      </c>
      <c r="Z2" s="143"/>
      <c r="AA2" s="64">
        <f>V2</f>
        <v>293.60824742268039</v>
      </c>
      <c r="AB2" s="66">
        <f>W2</f>
        <v>129.22</v>
      </c>
    </row>
    <row r="3" spans="1:28" s="62" customFormat="1" x14ac:dyDescent="0.25">
      <c r="A3" s="64">
        <f>'ZERO CL POS'!A3</f>
        <v>16104579</v>
      </c>
      <c r="B3" s="64" t="str">
        <f>'ZERO CL POS'!D3</f>
        <v xml:space="preserve"> </v>
      </c>
      <c r="C3" s="64" t="str">
        <f>'ZERO CL POS'!C3</f>
        <v>IN.TECH S.P.A.</v>
      </c>
      <c r="D3" s="65" t="str">
        <f>'ZERO CL POS'!BE3</f>
        <v>31/05/2013</v>
      </c>
      <c r="E3" s="64">
        <f t="shared" ref="E3:E4" ca="1" si="0">DATEDIF(D3,TODAY(),"Y")</f>
        <v>9</v>
      </c>
      <c r="F3" s="64">
        <f>'ZERO CL POS'!G3</f>
        <v>138</v>
      </c>
      <c r="G3" s="64" t="str">
        <f>'ZERO CL POS'!F3</f>
        <v>ROMA</v>
      </c>
      <c r="H3" s="64" t="str">
        <f>'ZERO CL POS'!E3</f>
        <v>VIA MARCIANA MARINA,42</v>
      </c>
      <c r="I3" s="150" t="str">
        <f>IF('ZERO CL POS'!AL3="N","40",IF('ZERO CL POS'!AL3="A","45",IF('ZERO CL POS'!AL3="E","91",IF('ZERO CL POS'!AL3="V","Variazione",""))))</f>
        <v>40</v>
      </c>
      <c r="J3" s="143" t="str">
        <f>_xlfn.XLOOKUP(K3,'Product Map'!C:C,'Product Map'!M:M)</f>
        <v>ITSMO003</v>
      </c>
      <c r="K3" s="143" t="str">
        <f>'ZERO CL POS'!B3</f>
        <v>AZAUG</v>
      </c>
      <c r="L3" s="143">
        <f>'ZERO CL POS'!AW3</f>
        <v>2</v>
      </c>
      <c r="M3" s="143">
        <f>'ZERO CL POS'!AJ3</f>
        <v>36</v>
      </c>
      <c r="N3" s="143" t="str">
        <f>_xlfn.XLOOKUP(J3,'Product Map'!M:M,'Product Map'!E:E)</f>
        <v>Gold</v>
      </c>
      <c r="O3" s="143" t="str">
        <f>IF('ZERO CL POS'!AO3="A","Auto",IF('ZERO CL POS'!AO3="M","Camper",IF('ZERO CL POS'!AO3="C","Moto","errore")))</f>
        <v>Auto</v>
      </c>
      <c r="P3" s="64" t="str">
        <f>'ZERO CL POS'!BH3</f>
        <v>0</v>
      </c>
      <c r="Q3" s="144" t="str">
        <f>'ZERO CL POS'!BF3</f>
        <v>14/05/2022</v>
      </c>
      <c r="R3" s="65">
        <f>'ZERO CL POS'!BG3</f>
        <v>45791</v>
      </c>
      <c r="S3" s="183">
        <f>'ZERO CL POS'!AK3/100</f>
        <v>512.79999999999995</v>
      </c>
      <c r="T3" s="274">
        <f>'ZERO CL POS'!AF3/100</f>
        <v>927</v>
      </c>
      <c r="U3" s="143">
        <f t="shared" ref="U3:U4" si="1">T3/1.2125*21.25%</f>
        <v>162.46391752577321</v>
      </c>
      <c r="V3" s="183">
        <f t="shared" ref="V3:V4" si="2">T3-U3</f>
        <v>764.53608247422676</v>
      </c>
      <c r="W3" s="274">
        <f>'ZERO CL POS'!AG3/100</f>
        <v>336.5</v>
      </c>
      <c r="X3" s="183">
        <f t="shared" ref="X3:X4" si="3">T3</f>
        <v>927</v>
      </c>
      <c r="Y3" s="183">
        <f t="shared" ref="Y3:Y4" si="4">U3</f>
        <v>162.46391752577321</v>
      </c>
      <c r="Z3" s="64"/>
      <c r="AA3" s="64">
        <f t="shared" ref="AA3:AA4" si="5">V3</f>
        <v>764.53608247422676</v>
      </c>
      <c r="AB3" s="66">
        <f t="shared" ref="AB3:AB4" si="6">W3</f>
        <v>336.5</v>
      </c>
    </row>
    <row r="4" spans="1:28" x14ac:dyDescent="0.25">
      <c r="A4" s="64">
        <f>'ZERO CL POS'!A4</f>
        <v>16107448</v>
      </c>
      <c r="B4" s="64" t="str">
        <f>'ZERO CL POS'!D4</f>
        <v>LAFKHID</v>
      </c>
      <c r="C4" s="64" t="str">
        <f>'ZERO CL POS'!C4</f>
        <v>ASMA</v>
      </c>
      <c r="D4" s="65" t="str">
        <f>'ZERO CL POS'!BE4</f>
        <v>14/11/1965</v>
      </c>
      <c r="E4" s="64">
        <f t="shared" ca="1" si="0"/>
        <v>57</v>
      </c>
      <c r="F4" s="64">
        <f>'ZERO CL POS'!G4</f>
        <v>76012</v>
      </c>
      <c r="G4" s="64" t="str">
        <f>'ZERO CL POS'!F4</f>
        <v>CANOSA DI PUGLIA</v>
      </c>
      <c r="H4" s="64" t="str">
        <f>'ZERO CL POS'!E4</f>
        <v>VIA XXV APRILE,15</v>
      </c>
      <c r="I4" s="150" t="str">
        <f>IF('ZERO CL POS'!AL4="N","40",IF('ZERO CL POS'!AL4="A","45",IF('ZERO CL POS'!AL4="E","91",IF('ZERO CL POS'!AL4="V","Variazione",""))))</f>
        <v>40</v>
      </c>
      <c r="J4" s="143" t="str">
        <f>_xlfn.XLOOKUP(K4,'Product Map'!C:C,'Product Map'!M:M)</f>
        <v>ITSMO001</v>
      </c>
      <c r="K4" s="143" t="str">
        <f>'ZERO CL POS'!B4</f>
        <v>AZAUC</v>
      </c>
      <c r="L4" s="143">
        <f>'ZERO CL POS'!AW4</f>
        <v>1</v>
      </c>
      <c r="M4" s="143">
        <f>'ZERO CL POS'!AJ4</f>
        <v>24</v>
      </c>
      <c r="N4" s="143" t="str">
        <f>_xlfn.XLOOKUP(J4,'Product Map'!M:M,'Product Map'!E:E)</f>
        <v>Classic</v>
      </c>
      <c r="O4" s="143" t="str">
        <f>IF('ZERO CL POS'!AO4="A","Auto",IF('ZERO CL POS'!AO4="M","Camper",IF('ZERO CL POS'!AO4="C","Moto","errore")))</f>
        <v>Auto</v>
      </c>
      <c r="P4" s="64" t="str">
        <f>'ZERO CL POS'!BH4</f>
        <v>0</v>
      </c>
      <c r="Q4" s="144" t="str">
        <f>'ZERO CL POS'!BF4</f>
        <v>16/05/2022</v>
      </c>
      <c r="R4" s="65">
        <f>'ZERO CL POS'!BG4</f>
        <v>45428</v>
      </c>
      <c r="S4" s="183">
        <f>'ZERO CL POS'!AK4/100</f>
        <v>220</v>
      </c>
      <c r="T4" s="274">
        <f>'ZERO CL POS'!AF4/100</f>
        <v>338</v>
      </c>
      <c r="U4" s="143">
        <f t="shared" si="1"/>
        <v>59.237113402061858</v>
      </c>
      <c r="V4" s="183">
        <f t="shared" si="2"/>
        <v>278.76288659793812</v>
      </c>
      <c r="W4" s="274">
        <f>'ZERO CL POS'!AG4/100</f>
        <v>122.69</v>
      </c>
      <c r="X4" s="183">
        <f t="shared" si="3"/>
        <v>338</v>
      </c>
      <c r="Y4" s="183">
        <f t="shared" si="4"/>
        <v>59.237113402061858</v>
      </c>
      <c r="Z4" s="64"/>
      <c r="AA4" s="64">
        <f t="shared" si="5"/>
        <v>278.76288659793812</v>
      </c>
      <c r="AB4" s="66">
        <f t="shared" si="6"/>
        <v>122.69</v>
      </c>
    </row>
    <row r="5" spans="1:28" x14ac:dyDescent="0.25">
      <c r="A5" s="64">
        <f>'ZERO CL POS'!A5</f>
        <v>16109094</v>
      </c>
      <c r="B5" s="64" t="str">
        <f>'ZERO CL POS'!D5</f>
        <v>GRANDONI</v>
      </c>
      <c r="C5" s="64" t="str">
        <f>'ZERO CL POS'!C5</f>
        <v>DANIELA</v>
      </c>
      <c r="D5" s="65" t="str">
        <f>'ZERO CL POS'!BE5</f>
        <v>03/07/1975</v>
      </c>
      <c r="E5" s="64">
        <f t="shared" ref="E5:E32" ca="1" si="7">DATEDIF(D5,TODAY(),"Y")</f>
        <v>47</v>
      </c>
      <c r="F5" s="64">
        <f>'ZERO CL POS'!G5</f>
        <v>80016</v>
      </c>
      <c r="G5" s="64" t="str">
        <f>'ZERO CL POS'!F5</f>
        <v>MARANO DI NAPOLI</v>
      </c>
      <c r="H5" s="64" t="str">
        <f>'ZERO CL POS'!E5</f>
        <v>VIA FRANCESCO BARACCA IS. E</v>
      </c>
      <c r="I5" s="150" t="str">
        <f>IF('ZERO CL POS'!AL5="N","40",IF('ZERO CL POS'!AL5="A","45",IF('ZERO CL POS'!AL5="E","91",IF('ZERO CL POS'!AL5="V","Variazione",""))))</f>
        <v>40</v>
      </c>
      <c r="J5" s="143" t="str">
        <f>_xlfn.XLOOKUP(K5,'Product Map'!C:C,'Product Map'!M:M)</f>
        <v>ITSMO001</v>
      </c>
      <c r="K5" s="143" t="str">
        <f>'ZERO CL POS'!B5</f>
        <v>AZAUC</v>
      </c>
      <c r="L5" s="143">
        <f>'ZERO CL POS'!AW5</f>
        <v>1</v>
      </c>
      <c r="M5" s="143">
        <f>'ZERO CL POS'!AJ5</f>
        <v>24</v>
      </c>
      <c r="N5" s="143" t="str">
        <f>_xlfn.XLOOKUP(J5,'Product Map'!M:M,'Product Map'!E:E)</f>
        <v>Classic</v>
      </c>
      <c r="O5" s="143" t="str">
        <f>IF('ZERO CL POS'!AO5="A","Auto",IF('ZERO CL POS'!AO5="M","Camper",IF('ZERO CL POS'!AO5="C","Moto","errore")))</f>
        <v>Auto</v>
      </c>
      <c r="P5" s="64" t="str">
        <f>'ZERO CL POS'!BH5</f>
        <v>0</v>
      </c>
      <c r="Q5" s="144" t="str">
        <f>'ZERO CL POS'!BF5</f>
        <v>11/05/2022</v>
      </c>
      <c r="R5" s="65">
        <f>'ZERO CL POS'!BG5</f>
        <v>45423</v>
      </c>
      <c r="S5" s="183">
        <f>'ZERO CL POS'!AK5/100</f>
        <v>170</v>
      </c>
      <c r="T5" s="274">
        <f>'ZERO CL POS'!AF5/100</f>
        <v>338</v>
      </c>
      <c r="U5" s="143">
        <f t="shared" ref="U5:U32" si="8">T5/1.2125*21.25%</f>
        <v>59.237113402061858</v>
      </c>
      <c r="V5" s="183">
        <f t="shared" ref="V5:V32" si="9">T5-U5</f>
        <v>278.76288659793812</v>
      </c>
      <c r="W5" s="274">
        <f>'ZERO CL POS'!AG5/100</f>
        <v>122.69</v>
      </c>
      <c r="X5" s="183">
        <f t="shared" ref="X5:X32" si="10">T5</f>
        <v>338</v>
      </c>
      <c r="Y5" s="183">
        <f t="shared" ref="Y5:Y32" si="11">U5</f>
        <v>59.237113402061858</v>
      </c>
      <c r="Z5" s="64"/>
      <c r="AA5" s="64">
        <f t="shared" ref="AA5:AA32" si="12">V5</f>
        <v>278.76288659793812</v>
      </c>
      <c r="AB5" s="66">
        <f t="shared" ref="AB5:AB32" si="13">W5</f>
        <v>122.69</v>
      </c>
    </row>
    <row r="6" spans="1:28" x14ac:dyDescent="0.25">
      <c r="A6" s="64">
        <f>'ZERO CL POS'!A6</f>
        <v>16109261</v>
      </c>
      <c r="B6" s="64" t="str">
        <f>'ZERO CL POS'!D6</f>
        <v>ADAMO</v>
      </c>
      <c r="C6" s="64" t="str">
        <f>'ZERO CL POS'!C6</f>
        <v>SILVIO</v>
      </c>
      <c r="D6" s="65" t="str">
        <f>'ZERO CL POS'!BE6</f>
        <v>08/05/1996</v>
      </c>
      <c r="E6" s="64">
        <f t="shared" ca="1" si="7"/>
        <v>26</v>
      </c>
      <c r="F6" s="64">
        <f>'ZERO CL POS'!G6</f>
        <v>80012</v>
      </c>
      <c r="G6" s="64" t="str">
        <f>'ZERO CL POS'!F6</f>
        <v>CALVIZZANO</v>
      </c>
      <c r="H6" s="64" t="str">
        <f>'ZERO CL POS'!E6</f>
        <v>VIA P.LA TORRE,2</v>
      </c>
      <c r="I6" s="150" t="str">
        <f>IF('ZERO CL POS'!AL6="N","40",IF('ZERO CL POS'!AL6="A","45",IF('ZERO CL POS'!AL6="E","91",IF('ZERO CL POS'!AL6="V","Variazione",""))))</f>
        <v>40</v>
      </c>
      <c r="J6" s="143" t="str">
        <f>_xlfn.XLOOKUP(K6,'Product Map'!C:C,'Product Map'!M:M)</f>
        <v>ITSMO001</v>
      </c>
      <c r="K6" s="143" t="str">
        <f>'ZERO CL POS'!B6</f>
        <v>AZAUC</v>
      </c>
      <c r="L6" s="143">
        <f>'ZERO CL POS'!AW6</f>
        <v>1</v>
      </c>
      <c r="M6" s="143">
        <f>'ZERO CL POS'!AJ6</f>
        <v>24</v>
      </c>
      <c r="N6" s="143" t="str">
        <f>_xlfn.XLOOKUP(J6,'Product Map'!M:M,'Product Map'!E:E)</f>
        <v>Classic</v>
      </c>
      <c r="O6" s="143" t="str">
        <f>IF('ZERO CL POS'!AO6="A","Auto",IF('ZERO CL POS'!AO6="M","Camper",IF('ZERO CL POS'!AO6="C","Moto","errore")))</f>
        <v>Auto</v>
      </c>
      <c r="P6" s="64" t="str">
        <f>'ZERO CL POS'!BH6</f>
        <v>0</v>
      </c>
      <c r="Q6" s="144" t="str">
        <f>'ZERO CL POS'!BF6</f>
        <v>12/05/2022</v>
      </c>
      <c r="R6" s="65">
        <f>'ZERO CL POS'!BG6</f>
        <v>45424</v>
      </c>
      <c r="S6" s="183">
        <f>'ZERO CL POS'!AK6/100</f>
        <v>170</v>
      </c>
      <c r="T6" s="274">
        <f>'ZERO CL POS'!AF6/100</f>
        <v>338</v>
      </c>
      <c r="U6" s="143">
        <f t="shared" si="8"/>
        <v>59.237113402061858</v>
      </c>
      <c r="V6" s="183">
        <f t="shared" si="9"/>
        <v>278.76288659793812</v>
      </c>
      <c r="W6" s="274">
        <f>'ZERO CL POS'!AG6/100</f>
        <v>122.69</v>
      </c>
      <c r="X6" s="183">
        <f t="shared" si="10"/>
        <v>338</v>
      </c>
      <c r="Y6" s="183">
        <f t="shared" si="11"/>
        <v>59.237113402061858</v>
      </c>
      <c r="Z6" s="64"/>
      <c r="AA6" s="64">
        <f t="shared" si="12"/>
        <v>278.76288659793812</v>
      </c>
      <c r="AB6" s="66">
        <f t="shared" si="13"/>
        <v>122.69</v>
      </c>
    </row>
    <row r="7" spans="1:28" x14ac:dyDescent="0.25">
      <c r="A7" s="64">
        <f>'ZERO CL POS'!A7</f>
        <v>16110932</v>
      </c>
      <c r="B7" s="64" t="str">
        <f>'ZERO CL POS'!D7</f>
        <v>DE DOMINICIS</v>
      </c>
      <c r="C7" s="64" t="str">
        <f>'ZERO CL POS'!C7</f>
        <v>TOMMASO</v>
      </c>
      <c r="D7" s="65" t="str">
        <f>'ZERO CL POS'!BE7</f>
        <v>27/02/1956</v>
      </c>
      <c r="E7" s="64">
        <f t="shared" ca="1" si="7"/>
        <v>66</v>
      </c>
      <c r="F7" s="64">
        <f>'ZERO CL POS'!G7</f>
        <v>40122</v>
      </c>
      <c r="G7" s="64" t="str">
        <f>'ZERO CL POS'!F7</f>
        <v>BOLOGNA</v>
      </c>
      <c r="H7" s="64" t="str">
        <f>'ZERO CL POS'!E7</f>
        <v>VIA SAN FELICE,31</v>
      </c>
      <c r="I7" s="150" t="str">
        <f>IF('ZERO CL POS'!AL7="N","40",IF('ZERO CL POS'!AL7="A","45",IF('ZERO CL POS'!AL7="E","91",IF('ZERO CL POS'!AL7="V","Variazione",""))))</f>
        <v>40</v>
      </c>
      <c r="J7" s="143" t="str">
        <f>_xlfn.XLOOKUP(K7,'Product Map'!C:C,'Product Map'!M:M)</f>
        <v>ITSMO001</v>
      </c>
      <c r="K7" s="143" t="str">
        <f>'ZERO CL POS'!B7</f>
        <v>AZAUC</v>
      </c>
      <c r="L7" s="143">
        <f>'ZERO CL POS'!AW7</f>
        <v>4</v>
      </c>
      <c r="M7" s="143">
        <f>'ZERO CL POS'!AJ7</f>
        <v>36</v>
      </c>
      <c r="N7" s="143" t="str">
        <f>_xlfn.XLOOKUP(J7,'Product Map'!M:M,'Product Map'!E:E)</f>
        <v>Classic</v>
      </c>
      <c r="O7" s="143" t="str">
        <f>IF('ZERO CL POS'!AO7="A","Auto",IF('ZERO CL POS'!AO7="M","Camper",IF('ZERO CL POS'!AO7="C","Moto","errore")))</f>
        <v>Auto</v>
      </c>
      <c r="P7" s="64" t="str">
        <f>'ZERO CL POS'!BH7</f>
        <v>0</v>
      </c>
      <c r="Q7" s="144" t="str">
        <f>'ZERO CL POS'!BF7</f>
        <v>12/05/2022</v>
      </c>
      <c r="R7" s="65">
        <f>'ZERO CL POS'!BG7</f>
        <v>45789</v>
      </c>
      <c r="S7" s="183">
        <f>'ZERO CL POS'!AK7/100</f>
        <v>205</v>
      </c>
      <c r="T7" s="274">
        <f>'ZERO CL POS'!AF7/100</f>
        <v>267</v>
      </c>
      <c r="U7" s="143">
        <f t="shared" si="8"/>
        <v>46.793814432989691</v>
      </c>
      <c r="V7" s="183">
        <f t="shared" si="9"/>
        <v>220.20618556701032</v>
      </c>
      <c r="W7" s="274">
        <f>'ZERO CL POS'!AG7/100</f>
        <v>96.92</v>
      </c>
      <c r="X7" s="183">
        <f t="shared" si="10"/>
        <v>267</v>
      </c>
      <c r="Y7" s="183">
        <f t="shared" si="11"/>
        <v>46.793814432989691</v>
      </c>
      <c r="Z7" s="64"/>
      <c r="AA7" s="64">
        <f t="shared" si="12"/>
        <v>220.20618556701032</v>
      </c>
      <c r="AB7" s="66">
        <f t="shared" si="13"/>
        <v>96.92</v>
      </c>
    </row>
    <row r="8" spans="1:28" x14ac:dyDescent="0.25">
      <c r="A8" s="64">
        <f>'ZERO CL POS'!A8</f>
        <v>16111783</v>
      </c>
      <c r="B8" s="64" t="str">
        <f>'ZERO CL POS'!D8</f>
        <v>MIGLIETTA</v>
      </c>
      <c r="C8" s="64" t="str">
        <f>'ZERO CL POS'!C8</f>
        <v>MATTEO</v>
      </c>
      <c r="D8" s="65" t="str">
        <f>'ZERO CL POS'!BE8</f>
        <v>06/03/1994</v>
      </c>
      <c r="E8" s="64">
        <f t="shared" ca="1" si="7"/>
        <v>28</v>
      </c>
      <c r="F8" s="64">
        <f>'ZERO CL POS'!G8</f>
        <v>73019</v>
      </c>
      <c r="G8" s="64" t="str">
        <f>'ZERO CL POS'!F8</f>
        <v>TREPUZZI</v>
      </c>
      <c r="H8" s="64" t="str">
        <f>'ZERO CL POS'!E8</f>
        <v>VIA ADA NEGRI,2</v>
      </c>
      <c r="I8" s="150" t="str">
        <f>IF('ZERO CL POS'!AL8="N","40",IF('ZERO CL POS'!AL8="A","45",IF('ZERO CL POS'!AL8="E","91",IF('ZERO CL POS'!AL8="V","Variazione",""))))</f>
        <v>40</v>
      </c>
      <c r="J8" s="143" t="str">
        <f>_xlfn.XLOOKUP(K8,'Product Map'!C:C,'Product Map'!M:M)</f>
        <v>ITSMO001</v>
      </c>
      <c r="K8" s="143" t="str">
        <f>'ZERO CL POS'!B8</f>
        <v>AZAUC</v>
      </c>
      <c r="L8" s="143">
        <f>'ZERO CL POS'!AW8</f>
        <v>2</v>
      </c>
      <c r="M8" s="143">
        <f>'ZERO CL POS'!AJ8</f>
        <v>12</v>
      </c>
      <c r="N8" s="143" t="str">
        <f>_xlfn.XLOOKUP(J8,'Product Map'!M:M,'Product Map'!E:E)</f>
        <v>Classic</v>
      </c>
      <c r="O8" s="143" t="str">
        <f>IF('ZERO CL POS'!AO8="A","Auto",IF('ZERO CL POS'!AO8="M","Camper",IF('ZERO CL POS'!AO8="C","Moto","errore")))</f>
        <v>Auto</v>
      </c>
      <c r="P8" s="64" t="str">
        <f>'ZERO CL POS'!BH8</f>
        <v>0</v>
      </c>
      <c r="Q8" s="144" t="str">
        <f>'ZERO CL POS'!BF8</f>
        <v>26/05/2022</v>
      </c>
      <c r="R8" s="65">
        <f>'ZERO CL POS'!BG8</f>
        <v>45072</v>
      </c>
      <c r="S8" s="183">
        <f>'ZERO CL POS'!AK8/100</f>
        <v>330</v>
      </c>
      <c r="T8" s="274">
        <f>'ZERO CL POS'!AF8/100</f>
        <v>89</v>
      </c>
      <c r="U8" s="143">
        <f t="shared" si="8"/>
        <v>15.597938144329898</v>
      </c>
      <c r="V8" s="183">
        <f t="shared" si="9"/>
        <v>73.402061855670098</v>
      </c>
      <c r="W8" s="274">
        <f>'ZERO CL POS'!AG8/100</f>
        <v>32.299999999999997</v>
      </c>
      <c r="X8" s="183">
        <f t="shared" si="10"/>
        <v>89</v>
      </c>
      <c r="Y8" s="183">
        <f t="shared" si="11"/>
        <v>15.597938144329898</v>
      </c>
      <c r="Z8" s="64"/>
      <c r="AA8" s="64">
        <f t="shared" si="12"/>
        <v>73.402061855670098</v>
      </c>
      <c r="AB8" s="66">
        <f t="shared" si="13"/>
        <v>32.299999999999997</v>
      </c>
    </row>
    <row r="9" spans="1:28" x14ac:dyDescent="0.25">
      <c r="A9" s="64">
        <f>'ZERO CL POS'!A9</f>
        <v>16112312</v>
      </c>
      <c r="B9" s="64" t="str">
        <f>'ZERO CL POS'!D9</f>
        <v>MARIANO</v>
      </c>
      <c r="C9" s="64" t="str">
        <f>'ZERO CL POS'!C9</f>
        <v>CLAUDIO</v>
      </c>
      <c r="D9" s="65" t="str">
        <f>'ZERO CL POS'!BE9</f>
        <v>02/08/1957</v>
      </c>
      <c r="E9" s="64">
        <f t="shared" ca="1" si="7"/>
        <v>65</v>
      </c>
      <c r="F9" s="64">
        <f>'ZERO CL POS'!G9</f>
        <v>73010</v>
      </c>
      <c r="G9" s="64" t="str">
        <f>'ZERO CL POS'!F9</f>
        <v>SURBO</v>
      </c>
      <c r="H9" s="64" t="str">
        <f>'ZERO CL POS'!E9</f>
        <v>VIA BARI,36 INT 13</v>
      </c>
      <c r="I9" s="150" t="str">
        <f>IF('ZERO CL POS'!AL9="N","40",IF('ZERO CL POS'!AL9="A","45",IF('ZERO CL POS'!AL9="E","91",IF('ZERO CL POS'!AL9="V","Variazione",""))))</f>
        <v>40</v>
      </c>
      <c r="J9" s="143" t="str">
        <f>_xlfn.XLOOKUP(K9,'Product Map'!C:C,'Product Map'!M:M)</f>
        <v>ITSMO001</v>
      </c>
      <c r="K9" s="143" t="str">
        <f>'ZERO CL POS'!B9</f>
        <v>AZAUC</v>
      </c>
      <c r="L9" s="143">
        <f>'ZERO CL POS'!AW9</f>
        <v>2</v>
      </c>
      <c r="M9" s="143">
        <f>'ZERO CL POS'!AJ9</f>
        <v>36</v>
      </c>
      <c r="N9" s="143" t="str">
        <f>_xlfn.XLOOKUP(J9,'Product Map'!M:M,'Product Map'!E:E)</f>
        <v>Classic</v>
      </c>
      <c r="O9" s="143" t="str">
        <f>IF('ZERO CL POS'!AO9="A","Auto",IF('ZERO CL POS'!AO9="M","Camper",IF('ZERO CL POS'!AO9="C","Moto","errore")))</f>
        <v>Auto</v>
      </c>
      <c r="P9" s="64" t="str">
        <f>'ZERO CL POS'!BH9</f>
        <v>0</v>
      </c>
      <c r="Q9" s="144" t="str">
        <f>'ZERO CL POS'!BF9</f>
        <v>16/05/2022</v>
      </c>
      <c r="R9" s="65">
        <f>'ZERO CL POS'!BG9</f>
        <v>45793</v>
      </c>
      <c r="S9" s="183">
        <f>'ZERO CL POS'!AK9/100</f>
        <v>93.7</v>
      </c>
      <c r="T9" s="274">
        <f>'ZERO CL POS'!AF9/100</f>
        <v>267</v>
      </c>
      <c r="U9" s="143">
        <f t="shared" si="8"/>
        <v>46.793814432989691</v>
      </c>
      <c r="V9" s="183">
        <f t="shared" si="9"/>
        <v>220.20618556701032</v>
      </c>
      <c r="W9" s="274">
        <f>'ZERO CL POS'!AG9/100</f>
        <v>96.92</v>
      </c>
      <c r="X9" s="183">
        <f t="shared" si="10"/>
        <v>267</v>
      </c>
      <c r="Y9" s="183">
        <f t="shared" si="11"/>
        <v>46.793814432989691</v>
      </c>
      <c r="Z9" s="64"/>
      <c r="AA9" s="64">
        <f t="shared" si="12"/>
        <v>220.20618556701032</v>
      </c>
      <c r="AB9" s="66">
        <f t="shared" si="13"/>
        <v>96.92</v>
      </c>
    </row>
    <row r="10" spans="1:28" x14ac:dyDescent="0.25">
      <c r="A10" s="64">
        <f>'ZERO CL POS'!A10</f>
        <v>16114519</v>
      </c>
      <c r="B10" s="64" t="str">
        <f>'ZERO CL POS'!D10</f>
        <v>COLANGELO</v>
      </c>
      <c r="C10" s="64" t="str">
        <f>'ZERO CL POS'!C10</f>
        <v>GABRIELLA</v>
      </c>
      <c r="D10" s="65" t="str">
        <f>'ZERO CL POS'!BE10</f>
        <v>28/07/1967</v>
      </c>
      <c r="E10" s="64">
        <f t="shared" ca="1" si="7"/>
        <v>55</v>
      </c>
      <c r="F10" s="64">
        <f>'ZERO CL POS'!G10</f>
        <v>71121</v>
      </c>
      <c r="G10" s="64" t="str">
        <f>'ZERO CL POS'!F10</f>
        <v>FOGGIA</v>
      </c>
      <c r="H10" s="64" t="str">
        <f>'ZERO CL POS'!E10</f>
        <v>VIA MARCHESE DE ROSA,94 C</v>
      </c>
      <c r="I10" s="150" t="str">
        <f>IF('ZERO CL POS'!AL10="N","40",IF('ZERO CL POS'!AL10="A","45",IF('ZERO CL POS'!AL10="E","91",IF('ZERO CL POS'!AL10="V","Variazione",""))))</f>
        <v>40</v>
      </c>
      <c r="J10" s="143" t="str">
        <f>_xlfn.XLOOKUP(K10,'Product Map'!C:C,'Product Map'!M:M)</f>
        <v>ITSMO001</v>
      </c>
      <c r="K10" s="143" t="str">
        <f>'ZERO CL POS'!B10</f>
        <v>AZAUC</v>
      </c>
      <c r="L10" s="143">
        <f>'ZERO CL POS'!AW10</f>
        <v>1</v>
      </c>
      <c r="M10" s="143">
        <f>'ZERO CL POS'!AJ10</f>
        <v>36</v>
      </c>
      <c r="N10" s="143" t="str">
        <f>_xlfn.XLOOKUP(J10,'Product Map'!M:M,'Product Map'!E:E)</f>
        <v>Classic</v>
      </c>
      <c r="O10" s="143" t="str">
        <f>IF('ZERO CL POS'!AO10="A","Auto",IF('ZERO CL POS'!AO10="M","Camper",IF('ZERO CL POS'!AO10="C","Moto","errore")))</f>
        <v>Auto</v>
      </c>
      <c r="P10" s="64" t="str">
        <f>'ZERO CL POS'!BH10</f>
        <v>0</v>
      </c>
      <c r="Q10" s="144" t="str">
        <f>'ZERO CL POS'!BF10</f>
        <v>25/05/2022</v>
      </c>
      <c r="R10" s="65">
        <f>'ZERO CL POS'!BG10</f>
        <v>45802</v>
      </c>
      <c r="S10" s="183">
        <f>'ZERO CL POS'!AK10/100</f>
        <v>149.5</v>
      </c>
      <c r="T10" s="274">
        <f>'ZERO CL POS'!AF10/100</f>
        <v>507</v>
      </c>
      <c r="U10" s="143">
        <f t="shared" si="8"/>
        <v>88.855670103092791</v>
      </c>
      <c r="V10" s="183">
        <f t="shared" si="9"/>
        <v>418.14432989690721</v>
      </c>
      <c r="W10" s="274">
        <f>'ZERO CL POS'!AG10/100</f>
        <v>184.04</v>
      </c>
      <c r="X10" s="183">
        <f t="shared" si="10"/>
        <v>507</v>
      </c>
      <c r="Y10" s="183">
        <f t="shared" si="11"/>
        <v>88.855670103092791</v>
      </c>
      <c r="Z10" s="64"/>
      <c r="AA10" s="64">
        <f t="shared" si="12"/>
        <v>418.14432989690721</v>
      </c>
      <c r="AB10" s="66">
        <f t="shared" si="13"/>
        <v>184.04</v>
      </c>
    </row>
    <row r="11" spans="1:28" x14ac:dyDescent="0.25">
      <c r="A11" s="64">
        <f>'ZERO CL POS'!A11</f>
        <v>16118313</v>
      </c>
      <c r="B11" s="64" t="str">
        <f>'ZERO CL POS'!D11</f>
        <v>FACCHINO</v>
      </c>
      <c r="C11" s="64" t="str">
        <f>'ZERO CL POS'!C11</f>
        <v>MICHELE</v>
      </c>
      <c r="D11" s="65" t="str">
        <f>'ZERO CL POS'!BE11</f>
        <v>15/04/1983</v>
      </c>
      <c r="E11" s="64">
        <f t="shared" ca="1" si="7"/>
        <v>39</v>
      </c>
      <c r="F11" s="64">
        <f>'ZERO CL POS'!G11</f>
        <v>71048</v>
      </c>
      <c r="G11" s="64" t="str">
        <f>'ZERO CL POS'!F11</f>
        <v>STORNARELLA</v>
      </c>
      <c r="H11" s="64" t="str">
        <f>'ZERO CL POS'!E11</f>
        <v>VIA MERCADANTE,10</v>
      </c>
      <c r="I11" s="150" t="str">
        <f>IF('ZERO CL POS'!AL11="N","40",IF('ZERO CL POS'!AL11="A","45",IF('ZERO CL POS'!AL11="E","91",IF('ZERO CL POS'!AL11="V","Variazione",""))))</f>
        <v>40</v>
      </c>
      <c r="J11" s="143" t="str">
        <f>_xlfn.XLOOKUP(K11,'Product Map'!C:C,'Product Map'!M:M)</f>
        <v>ITSMO001</v>
      </c>
      <c r="K11" s="143" t="str">
        <f>'ZERO CL POS'!B11</f>
        <v>AZAUC</v>
      </c>
      <c r="L11" s="143">
        <f>'ZERO CL POS'!AW11</f>
        <v>1</v>
      </c>
      <c r="M11" s="143">
        <f>'ZERO CL POS'!AJ11</f>
        <v>36</v>
      </c>
      <c r="N11" s="143" t="str">
        <f>_xlfn.XLOOKUP(J11,'Product Map'!M:M,'Product Map'!E:E)</f>
        <v>Classic</v>
      </c>
      <c r="O11" s="143" t="str">
        <f>IF('ZERO CL POS'!AO11="A","Auto",IF('ZERO CL POS'!AO11="M","Camper",IF('ZERO CL POS'!AO11="C","Moto","errore")))</f>
        <v>Auto</v>
      </c>
      <c r="P11" s="64" t="str">
        <f>'ZERO CL POS'!BH11</f>
        <v>0</v>
      </c>
      <c r="Q11" s="144" t="str">
        <f>'ZERO CL POS'!BF11</f>
        <v>31/05/2022</v>
      </c>
      <c r="R11" s="65">
        <f>'ZERO CL POS'!BG11</f>
        <v>45808</v>
      </c>
      <c r="S11" s="183">
        <f>'ZERO CL POS'!AK11/100</f>
        <v>305</v>
      </c>
      <c r="T11" s="274">
        <f>'ZERO CL POS'!AF11/100</f>
        <v>507</v>
      </c>
      <c r="U11" s="143">
        <f t="shared" si="8"/>
        <v>88.855670103092791</v>
      </c>
      <c r="V11" s="183">
        <f t="shared" si="9"/>
        <v>418.14432989690721</v>
      </c>
      <c r="W11" s="274">
        <f>'ZERO CL POS'!AG11/100</f>
        <v>184.04</v>
      </c>
      <c r="X11" s="183">
        <f t="shared" si="10"/>
        <v>507</v>
      </c>
      <c r="Y11" s="183">
        <f t="shared" si="11"/>
        <v>88.855670103092791</v>
      </c>
      <c r="Z11" s="64"/>
      <c r="AA11" s="64">
        <f t="shared" si="12"/>
        <v>418.14432989690721</v>
      </c>
      <c r="AB11" s="66">
        <f t="shared" si="13"/>
        <v>184.04</v>
      </c>
    </row>
    <row r="12" spans="1:28" x14ac:dyDescent="0.25">
      <c r="A12" s="64">
        <f>'ZERO CL POS'!A12</f>
        <v>16120317</v>
      </c>
      <c r="B12" s="64" t="str">
        <f>'ZERO CL POS'!D12</f>
        <v xml:space="preserve"> </v>
      </c>
      <c r="C12" s="64" t="str">
        <f>'ZERO CL POS'!C12</f>
        <v>PARTENOPE COSTRUZIONI S.R.L.</v>
      </c>
      <c r="D12" s="65" t="str">
        <f>'ZERO CL POS'!BE12</f>
        <v>09/06/2020</v>
      </c>
      <c r="E12" s="64">
        <f t="shared" ca="1" si="7"/>
        <v>2</v>
      </c>
      <c r="F12" s="64">
        <f>'ZERO CL POS'!G12</f>
        <v>80038</v>
      </c>
      <c r="G12" s="64" t="str">
        <f>'ZERO CL POS'!F12</f>
        <v>POMIGLIANO D'ARCO</v>
      </c>
      <c r="H12" s="64" t="str">
        <f>'ZERO CL POS'!E12</f>
        <v>VIA PRINCIPE DI PIEMONTE,220</v>
      </c>
      <c r="I12" s="150" t="str">
        <f>IF('ZERO CL POS'!AL12="N","40",IF('ZERO CL POS'!AL12="A","45",IF('ZERO CL POS'!AL12="E","91",IF('ZERO CL POS'!AL12="V","Variazione",""))))</f>
        <v>40</v>
      </c>
      <c r="J12" s="143" t="str">
        <f>_xlfn.XLOOKUP(K12,'Product Map'!C:C,'Product Map'!M:M)</f>
        <v>ITSMO001</v>
      </c>
      <c r="K12" s="143" t="str">
        <f>'ZERO CL POS'!B12</f>
        <v>AZAUC</v>
      </c>
      <c r="L12" s="143">
        <f>'ZERO CL POS'!AW12</f>
        <v>1</v>
      </c>
      <c r="M12" s="143">
        <f>'ZERO CL POS'!AJ12</f>
        <v>24</v>
      </c>
      <c r="N12" s="143" t="str">
        <f>_xlfn.XLOOKUP(J12,'Product Map'!M:M,'Product Map'!E:E)</f>
        <v>Classic</v>
      </c>
      <c r="O12" s="143" t="str">
        <f>IF('ZERO CL POS'!AO12="A","Auto",IF('ZERO CL POS'!AO12="M","Camper",IF('ZERO CL POS'!AO12="C","Moto","errore")))</f>
        <v>Auto</v>
      </c>
      <c r="P12" s="64" t="str">
        <f>'ZERO CL POS'!BH12</f>
        <v>0</v>
      </c>
      <c r="Q12" s="144" t="str">
        <f>'ZERO CL POS'!BF12</f>
        <v>23/05/2022</v>
      </c>
      <c r="R12" s="65">
        <f>'ZERO CL POS'!BG12</f>
        <v>45435</v>
      </c>
      <c r="S12" s="183">
        <f>'ZERO CL POS'!AK12/100</f>
        <v>360</v>
      </c>
      <c r="T12" s="274">
        <f>'ZERO CL POS'!AF12/100</f>
        <v>338</v>
      </c>
      <c r="U12" s="143">
        <f t="shared" si="8"/>
        <v>59.237113402061858</v>
      </c>
      <c r="V12" s="183">
        <f t="shared" si="9"/>
        <v>278.76288659793812</v>
      </c>
      <c r="W12" s="274">
        <f>'ZERO CL POS'!AG12/100</f>
        <v>122.69</v>
      </c>
      <c r="X12" s="183">
        <f t="shared" si="10"/>
        <v>338</v>
      </c>
      <c r="Y12" s="183">
        <f t="shared" si="11"/>
        <v>59.237113402061858</v>
      </c>
      <c r="Z12" s="64"/>
      <c r="AA12" s="64">
        <f t="shared" si="12"/>
        <v>278.76288659793812</v>
      </c>
      <c r="AB12" s="66">
        <f t="shared" si="13"/>
        <v>122.69</v>
      </c>
    </row>
    <row r="13" spans="1:28" x14ac:dyDescent="0.25">
      <c r="A13" s="64">
        <f>'ZERO CL POS'!A13</f>
        <v>16120746</v>
      </c>
      <c r="B13" s="64" t="str">
        <f>'ZERO CL POS'!D13</f>
        <v>MOSCHIANO</v>
      </c>
      <c r="C13" s="64" t="str">
        <f>'ZERO CL POS'!C13</f>
        <v>MICHELE</v>
      </c>
      <c r="D13" s="65" t="str">
        <f>'ZERO CL POS'!BE13</f>
        <v>10/04/1964</v>
      </c>
      <c r="E13" s="64">
        <f t="shared" ca="1" si="7"/>
        <v>58</v>
      </c>
      <c r="F13" s="64">
        <f>'ZERO CL POS'!G13</f>
        <v>83020</v>
      </c>
      <c r="G13" s="64" t="str">
        <f>'ZERO CL POS'!F13</f>
        <v>MOSCHIANO</v>
      </c>
      <c r="H13" s="64" t="str">
        <f>'ZERO CL POS'!E13</f>
        <v>VIA GUGLIELMO MARCONI,88</v>
      </c>
      <c r="I13" s="150" t="str">
        <f>IF('ZERO CL POS'!AL13="N","40",IF('ZERO CL POS'!AL13="A","45",IF('ZERO CL POS'!AL13="E","91",IF('ZERO CL POS'!AL13="V","Variazione",""))))</f>
        <v>40</v>
      </c>
      <c r="J13" s="143" t="str">
        <f>_xlfn.XLOOKUP(K13,'Product Map'!C:C,'Product Map'!M:M)</f>
        <v>ITSMO001</v>
      </c>
      <c r="K13" s="143" t="str">
        <f>'ZERO CL POS'!B13</f>
        <v>AZAUC</v>
      </c>
      <c r="L13" s="143">
        <f>'ZERO CL POS'!AW13</f>
        <v>2</v>
      </c>
      <c r="M13" s="143">
        <f>'ZERO CL POS'!AJ13</f>
        <v>24</v>
      </c>
      <c r="N13" s="143" t="str">
        <f>_xlfn.XLOOKUP(J13,'Product Map'!M:M,'Product Map'!E:E)</f>
        <v>Classic</v>
      </c>
      <c r="O13" s="143" t="str">
        <f>IF('ZERO CL POS'!AO13="A","Auto",IF('ZERO CL POS'!AO13="M","Camper",IF('ZERO CL POS'!AO13="C","Moto","errore")))</f>
        <v>Auto</v>
      </c>
      <c r="P13" s="64" t="str">
        <f>'ZERO CL POS'!BH13</f>
        <v>0</v>
      </c>
      <c r="Q13" s="144" t="str">
        <f>'ZERO CL POS'!BF13</f>
        <v>23/05/2022</v>
      </c>
      <c r="R13" s="65">
        <f>'ZERO CL POS'!BG13</f>
        <v>45435</v>
      </c>
      <c r="S13" s="183">
        <f>'ZERO CL POS'!AK13/100</f>
        <v>360</v>
      </c>
      <c r="T13" s="274">
        <f>'ZERO CL POS'!AF13/100</f>
        <v>178</v>
      </c>
      <c r="U13" s="143">
        <f t="shared" si="8"/>
        <v>31.195876288659797</v>
      </c>
      <c r="V13" s="183">
        <f t="shared" si="9"/>
        <v>146.8041237113402</v>
      </c>
      <c r="W13" s="274">
        <f>'ZERO CL POS'!AG13/100</f>
        <v>64.61</v>
      </c>
      <c r="X13" s="183">
        <f t="shared" si="10"/>
        <v>178</v>
      </c>
      <c r="Y13" s="183">
        <f t="shared" si="11"/>
        <v>31.195876288659797</v>
      </c>
      <c r="Z13" s="64"/>
      <c r="AA13" s="64">
        <f t="shared" si="12"/>
        <v>146.8041237113402</v>
      </c>
      <c r="AB13" s="66">
        <f t="shared" si="13"/>
        <v>64.61</v>
      </c>
    </row>
    <row r="14" spans="1:28" x14ac:dyDescent="0.25">
      <c r="A14" s="64">
        <f>'ZERO CL POS'!A14</f>
        <v>16121128</v>
      </c>
      <c r="B14" s="64" t="str">
        <f>'ZERO CL POS'!D14</f>
        <v>SOLIMES</v>
      </c>
      <c r="C14" s="64" t="str">
        <f>'ZERO CL POS'!C14</f>
        <v>DIEGO</v>
      </c>
      <c r="D14" s="65" t="str">
        <f>'ZERO CL POS'!BE14</f>
        <v>21/08/1978</v>
      </c>
      <c r="E14" s="64">
        <f t="shared" ca="1" si="7"/>
        <v>44</v>
      </c>
      <c r="F14" s="64">
        <f>'ZERO CL POS'!G14</f>
        <v>66026</v>
      </c>
      <c r="G14" s="64" t="str">
        <f>'ZERO CL POS'!F14</f>
        <v>ORTONA</v>
      </c>
      <c r="H14" s="64" t="str">
        <f>'ZERO CL POS'!E14</f>
        <v>CDA SAVINI,22</v>
      </c>
      <c r="I14" s="150" t="str">
        <f>IF('ZERO CL POS'!AL14="N","40",IF('ZERO CL POS'!AL14="A","45",IF('ZERO CL POS'!AL14="E","91",IF('ZERO CL POS'!AL14="V","Variazione",""))))</f>
        <v>40</v>
      </c>
      <c r="J14" s="143" t="str">
        <f>_xlfn.XLOOKUP(K14,'Product Map'!C:C,'Product Map'!M:M)</f>
        <v>ITSMO001</v>
      </c>
      <c r="K14" s="143" t="str">
        <f>'ZERO CL POS'!B14</f>
        <v>AZAUC</v>
      </c>
      <c r="L14" s="143">
        <f>'ZERO CL POS'!AW14</f>
        <v>3</v>
      </c>
      <c r="M14" s="143">
        <f>'ZERO CL POS'!AJ14</f>
        <v>36</v>
      </c>
      <c r="N14" s="143" t="str">
        <f>_xlfn.XLOOKUP(J14,'Product Map'!M:M,'Product Map'!E:E)</f>
        <v>Classic</v>
      </c>
      <c r="O14" s="143" t="str">
        <f>IF('ZERO CL POS'!AO14="A","Auto",IF('ZERO CL POS'!AO14="M","Camper",IF('ZERO CL POS'!AO14="C","Moto","errore")))</f>
        <v>Auto</v>
      </c>
      <c r="P14" s="64" t="str">
        <f>'ZERO CL POS'!BH14</f>
        <v>0</v>
      </c>
      <c r="Q14" s="144" t="str">
        <f>'ZERO CL POS'!BF14</f>
        <v>26/05/2022</v>
      </c>
      <c r="R14" s="65">
        <f>'ZERO CL POS'!BG14</f>
        <v>45803</v>
      </c>
      <c r="S14" s="183">
        <f>'ZERO CL POS'!AK14/100</f>
        <v>120</v>
      </c>
      <c r="T14" s="274">
        <f>'ZERO CL POS'!AF14/100</f>
        <v>267</v>
      </c>
      <c r="U14" s="143">
        <f t="shared" si="8"/>
        <v>46.793814432989691</v>
      </c>
      <c r="V14" s="183">
        <f t="shared" si="9"/>
        <v>220.20618556701032</v>
      </c>
      <c r="W14" s="274">
        <f>'ZERO CL POS'!AG14/100</f>
        <v>96.92</v>
      </c>
      <c r="X14" s="183">
        <f t="shared" si="10"/>
        <v>267</v>
      </c>
      <c r="Y14" s="183">
        <f t="shared" si="11"/>
        <v>46.793814432989691</v>
      </c>
      <c r="Z14" s="64"/>
      <c r="AA14" s="64">
        <f t="shared" si="12"/>
        <v>220.20618556701032</v>
      </c>
      <c r="AB14" s="66">
        <f t="shared" si="13"/>
        <v>96.92</v>
      </c>
    </row>
    <row r="15" spans="1:28" x14ac:dyDescent="0.25">
      <c r="A15" s="64">
        <f>'ZERO CL POS'!A15</f>
        <v>16122735</v>
      </c>
      <c r="B15" s="64" t="str">
        <f>'ZERO CL POS'!D15</f>
        <v>ROTONDO</v>
      </c>
      <c r="C15" s="64" t="str">
        <f>'ZERO CL POS'!C15</f>
        <v>SABINO</v>
      </c>
      <c r="D15" s="65" t="str">
        <f>'ZERO CL POS'!BE15</f>
        <v>21/12/1958</v>
      </c>
      <c r="E15" s="64">
        <f t="shared" ca="1" si="7"/>
        <v>63</v>
      </c>
      <c r="F15" s="64">
        <f>'ZERO CL POS'!G15</f>
        <v>76012</v>
      </c>
      <c r="G15" s="64" t="str">
        <f>'ZERO CL POS'!F15</f>
        <v>CANOSA DI PUGLIA</v>
      </c>
      <c r="H15" s="64" t="str">
        <f>'ZERO CL POS'!E15</f>
        <v>VIA BENEDETTO CROCE,17</v>
      </c>
      <c r="I15" s="150" t="str">
        <f>IF('ZERO CL POS'!AL15="N","40",IF('ZERO CL POS'!AL15="A","45",IF('ZERO CL POS'!AL15="E","91",IF('ZERO CL POS'!AL15="V","Variazione",""))))</f>
        <v>40</v>
      </c>
      <c r="J15" s="143" t="str">
        <f>_xlfn.XLOOKUP(K15,'Product Map'!C:C,'Product Map'!M:M)</f>
        <v>ITSMO001</v>
      </c>
      <c r="K15" s="143" t="str">
        <f>'ZERO CL POS'!B15</f>
        <v>AZAUC</v>
      </c>
      <c r="L15" s="143">
        <f>'ZERO CL POS'!AW15</f>
        <v>1</v>
      </c>
      <c r="M15" s="143">
        <f>'ZERO CL POS'!AJ15</f>
        <v>36</v>
      </c>
      <c r="N15" s="143" t="str">
        <f>_xlfn.XLOOKUP(J15,'Product Map'!M:M,'Product Map'!E:E)</f>
        <v>Classic</v>
      </c>
      <c r="O15" s="143" t="str">
        <f>IF('ZERO CL POS'!AO15="A","Auto",IF('ZERO CL POS'!AO15="M","Camper",IF('ZERO CL POS'!AO15="C","Moto","errore")))</f>
        <v>Auto</v>
      </c>
      <c r="P15" s="64" t="str">
        <f>'ZERO CL POS'!BH15</f>
        <v>0</v>
      </c>
      <c r="Q15" s="144" t="str">
        <f>'ZERO CL POS'!BF15</f>
        <v>20/05/2022</v>
      </c>
      <c r="R15" s="65">
        <f>'ZERO CL POS'!BG15</f>
        <v>45797</v>
      </c>
      <c r="S15" s="183">
        <f>'ZERO CL POS'!AK15/100</f>
        <v>150</v>
      </c>
      <c r="T15" s="274">
        <f>'ZERO CL POS'!AF15/100</f>
        <v>507</v>
      </c>
      <c r="U15" s="143">
        <f t="shared" si="8"/>
        <v>88.855670103092791</v>
      </c>
      <c r="V15" s="183">
        <f t="shared" si="9"/>
        <v>418.14432989690721</v>
      </c>
      <c r="W15" s="274">
        <f>'ZERO CL POS'!AG15/100</f>
        <v>184.04</v>
      </c>
      <c r="X15" s="183">
        <f t="shared" si="10"/>
        <v>507</v>
      </c>
      <c r="Y15" s="183">
        <f t="shared" si="11"/>
        <v>88.855670103092791</v>
      </c>
      <c r="Z15" s="64"/>
      <c r="AA15" s="64">
        <f t="shared" si="12"/>
        <v>418.14432989690721</v>
      </c>
      <c r="AB15" s="66">
        <f t="shared" si="13"/>
        <v>184.04</v>
      </c>
    </row>
    <row r="16" spans="1:28" x14ac:dyDescent="0.25">
      <c r="A16" s="64">
        <f>'ZERO CL POS'!A16</f>
        <v>16122871</v>
      </c>
      <c r="B16" s="64" t="str">
        <f>'ZERO CL POS'!D16</f>
        <v>CASTIGLIONI</v>
      </c>
      <c r="C16" s="64" t="str">
        <f>'ZERO CL POS'!C16</f>
        <v>ANDREA</v>
      </c>
      <c r="D16" s="65" t="str">
        <f>'ZERO CL POS'!BE16</f>
        <v>18/05/1981</v>
      </c>
      <c r="E16" s="64">
        <f t="shared" ca="1" si="7"/>
        <v>41</v>
      </c>
      <c r="F16" s="64">
        <f>'ZERO CL POS'!G16</f>
        <v>20025</v>
      </c>
      <c r="G16" s="64" t="str">
        <f>'ZERO CL POS'!F16</f>
        <v>LEGNANO</v>
      </c>
      <c r="H16" s="64" t="str">
        <f>'ZERO CL POS'!E16</f>
        <v>VIA COL DI LANA,5</v>
      </c>
      <c r="I16" s="150" t="str">
        <f>IF('ZERO CL POS'!AL16="N","40",IF('ZERO CL POS'!AL16="A","45",IF('ZERO CL POS'!AL16="E","91",IF('ZERO CL POS'!AL16="V","Variazione",""))))</f>
        <v>40</v>
      </c>
      <c r="J16" s="143" t="str">
        <f>_xlfn.XLOOKUP(K16,'Product Map'!C:C,'Product Map'!M:M)</f>
        <v>ITSMO001</v>
      </c>
      <c r="K16" s="143" t="str">
        <f>'ZERO CL POS'!B16</f>
        <v>AZAUC</v>
      </c>
      <c r="L16" s="143">
        <f>'ZERO CL POS'!AW16</f>
        <v>2</v>
      </c>
      <c r="M16" s="143">
        <f>'ZERO CL POS'!AJ16</f>
        <v>24</v>
      </c>
      <c r="N16" s="143" t="str">
        <f>_xlfn.XLOOKUP(J16,'Product Map'!M:M,'Product Map'!E:E)</f>
        <v>Classic</v>
      </c>
      <c r="O16" s="143" t="str">
        <f>IF('ZERO CL POS'!AO16="A","Auto",IF('ZERO CL POS'!AO16="M","Camper",IF('ZERO CL POS'!AO16="C","Moto","errore")))</f>
        <v>Auto</v>
      </c>
      <c r="P16" s="64" t="str">
        <f>'ZERO CL POS'!BH16</f>
        <v>0</v>
      </c>
      <c r="Q16" s="144" t="str">
        <f>'ZERO CL POS'!BF16</f>
        <v>24/05/2022</v>
      </c>
      <c r="R16" s="65">
        <f>'ZERO CL POS'!BG16</f>
        <v>45436</v>
      </c>
      <c r="S16" s="183">
        <f>'ZERO CL POS'!AK16/100</f>
        <v>247.29</v>
      </c>
      <c r="T16" s="274">
        <f>'ZERO CL POS'!AF16/100</f>
        <v>178</v>
      </c>
      <c r="U16" s="143">
        <f t="shared" si="8"/>
        <v>31.195876288659797</v>
      </c>
      <c r="V16" s="183">
        <f t="shared" si="9"/>
        <v>146.8041237113402</v>
      </c>
      <c r="W16" s="274">
        <f>'ZERO CL POS'!AG16/100</f>
        <v>64.61</v>
      </c>
      <c r="X16" s="183">
        <f t="shared" si="10"/>
        <v>178</v>
      </c>
      <c r="Y16" s="183">
        <f t="shared" si="11"/>
        <v>31.195876288659797</v>
      </c>
      <c r="Z16" s="64"/>
      <c r="AA16" s="64">
        <f t="shared" si="12"/>
        <v>146.8041237113402</v>
      </c>
      <c r="AB16" s="66">
        <f t="shared" si="13"/>
        <v>64.61</v>
      </c>
    </row>
    <row r="17" spans="1:28" x14ac:dyDescent="0.25">
      <c r="A17" s="64">
        <f>'ZERO CL POS'!A17</f>
        <v>16124342</v>
      </c>
      <c r="B17" s="64" t="str">
        <f>'ZERO CL POS'!D17</f>
        <v>SCHITO</v>
      </c>
      <c r="C17" s="64" t="str">
        <f>'ZERO CL POS'!C17</f>
        <v>SIMONE</v>
      </c>
      <c r="D17" s="65" t="str">
        <f>'ZERO CL POS'!BE17</f>
        <v>15/02/1997</v>
      </c>
      <c r="E17" s="64">
        <f t="shared" ca="1" si="7"/>
        <v>25</v>
      </c>
      <c r="F17" s="64">
        <f>'ZERO CL POS'!G17</f>
        <v>73028</v>
      </c>
      <c r="G17" s="64" t="str">
        <f>'ZERO CL POS'!F17</f>
        <v>OTRANTO</v>
      </c>
      <c r="H17" s="64" t="str">
        <f>'ZERO CL POS'!E17</f>
        <v>VIA G.FALCONE,114</v>
      </c>
      <c r="I17" s="150" t="str">
        <f>IF('ZERO CL POS'!AL17="N","40",IF('ZERO CL POS'!AL17="A","45",IF('ZERO CL POS'!AL17="E","91",IF('ZERO CL POS'!AL17="V","Variazione",""))))</f>
        <v>40</v>
      </c>
      <c r="J17" s="143" t="str">
        <f>_xlfn.XLOOKUP(K17,'Product Map'!C:C,'Product Map'!M:M)</f>
        <v>ITSMO001</v>
      </c>
      <c r="K17" s="143" t="str">
        <f>'ZERO CL POS'!B17</f>
        <v>AZAUC</v>
      </c>
      <c r="L17" s="143">
        <f>'ZERO CL POS'!AW17</f>
        <v>2</v>
      </c>
      <c r="M17" s="143">
        <f>'ZERO CL POS'!AJ17</f>
        <v>24</v>
      </c>
      <c r="N17" s="143" t="str">
        <f>_xlfn.XLOOKUP(J17,'Product Map'!M:M,'Product Map'!E:E)</f>
        <v>Classic</v>
      </c>
      <c r="O17" s="143" t="str">
        <f>IF('ZERO CL POS'!AO17="A","Auto",IF('ZERO CL POS'!AO17="M","Camper",IF('ZERO CL POS'!AO17="C","Moto","errore")))</f>
        <v>Auto</v>
      </c>
      <c r="P17" s="64" t="str">
        <f>'ZERO CL POS'!BH17</f>
        <v>0</v>
      </c>
      <c r="Q17" s="144" t="str">
        <f>'ZERO CL POS'!BF17</f>
        <v>24/05/2022</v>
      </c>
      <c r="R17" s="65">
        <f>'ZERO CL POS'!BG17</f>
        <v>45436</v>
      </c>
      <c r="S17" s="183">
        <f>'ZERO CL POS'!AK17/100</f>
        <v>277</v>
      </c>
      <c r="T17" s="274">
        <f>'ZERO CL POS'!AF17/100</f>
        <v>178</v>
      </c>
      <c r="U17" s="143">
        <f t="shared" si="8"/>
        <v>31.195876288659797</v>
      </c>
      <c r="V17" s="183">
        <f t="shared" si="9"/>
        <v>146.8041237113402</v>
      </c>
      <c r="W17" s="274">
        <f>'ZERO CL POS'!AG17/100</f>
        <v>64.61</v>
      </c>
      <c r="X17" s="183">
        <f t="shared" si="10"/>
        <v>178</v>
      </c>
      <c r="Y17" s="183">
        <f t="shared" si="11"/>
        <v>31.195876288659797</v>
      </c>
      <c r="Z17" s="64"/>
      <c r="AA17" s="64">
        <f t="shared" si="12"/>
        <v>146.8041237113402</v>
      </c>
      <c r="AB17" s="66">
        <f t="shared" si="13"/>
        <v>64.61</v>
      </c>
    </row>
    <row r="18" spans="1:28" x14ac:dyDescent="0.25">
      <c r="A18" s="64">
        <f>'ZERO CL POS'!A18</f>
        <v>16124890</v>
      </c>
      <c r="B18" s="64" t="str">
        <f>'ZERO CL POS'!D18</f>
        <v>DANESE</v>
      </c>
      <c r="C18" s="64" t="str">
        <f>'ZERO CL POS'!C18</f>
        <v>ANTONIO</v>
      </c>
      <c r="D18" s="65" t="str">
        <f>'ZERO CL POS'!BE18</f>
        <v>28/02/1965</v>
      </c>
      <c r="E18" s="64">
        <f t="shared" ca="1" si="7"/>
        <v>57</v>
      </c>
      <c r="F18" s="64">
        <f>'ZERO CL POS'!G18</f>
        <v>71122</v>
      </c>
      <c r="G18" s="64" t="str">
        <f>'ZERO CL POS'!F18</f>
        <v>FOGGIA</v>
      </c>
      <c r="H18" s="64" t="str">
        <f>'ZERO CL POS'!E18</f>
        <v>VLE GIOVANNI GENTILE,326</v>
      </c>
      <c r="I18" s="150" t="str">
        <f>IF('ZERO CL POS'!AL18="N","40",IF('ZERO CL POS'!AL18="A","45",IF('ZERO CL POS'!AL18="E","91",IF('ZERO CL POS'!AL18="V","Variazione",""))))</f>
        <v>40</v>
      </c>
      <c r="J18" s="143" t="str">
        <f>_xlfn.XLOOKUP(K18,'Product Map'!C:C,'Product Map'!M:M)</f>
        <v>ITSMO001</v>
      </c>
      <c r="K18" s="143" t="str">
        <f>'ZERO CL POS'!B18</f>
        <v>AZAUC</v>
      </c>
      <c r="L18" s="143">
        <f>'ZERO CL POS'!AW18</f>
        <v>1</v>
      </c>
      <c r="M18" s="143">
        <f>'ZERO CL POS'!AJ18</f>
        <v>60</v>
      </c>
      <c r="N18" s="143" t="str">
        <f>_xlfn.XLOOKUP(J18,'Product Map'!M:M,'Product Map'!E:E)</f>
        <v>Classic</v>
      </c>
      <c r="O18" s="143" t="str">
        <f>IF('ZERO CL POS'!AO18="A","Auto",IF('ZERO CL POS'!AO18="M","Camper",IF('ZERO CL POS'!AO18="C","Moto","errore")))</f>
        <v>Auto</v>
      </c>
      <c r="P18" s="64" t="str">
        <f>'ZERO CL POS'!BH18</f>
        <v>0</v>
      </c>
      <c r="Q18" s="144" t="str">
        <f>'ZERO CL POS'!BF18</f>
        <v>31/05/2022</v>
      </c>
      <c r="R18" s="65">
        <f>'ZERO CL POS'!BG18</f>
        <v>46538</v>
      </c>
      <c r="S18" s="183">
        <f>'ZERO CL POS'!AK18/100</f>
        <v>298</v>
      </c>
      <c r="T18" s="274">
        <f>'ZERO CL POS'!AF18/100</f>
        <v>845</v>
      </c>
      <c r="U18" s="143">
        <f t="shared" si="8"/>
        <v>148.09278350515464</v>
      </c>
      <c r="V18" s="183">
        <f t="shared" si="9"/>
        <v>696.90721649484533</v>
      </c>
      <c r="W18" s="274">
        <f>'ZERO CL POS'!AG18/100</f>
        <v>306.73</v>
      </c>
      <c r="X18" s="183">
        <f t="shared" si="10"/>
        <v>845</v>
      </c>
      <c r="Y18" s="183">
        <f t="shared" si="11"/>
        <v>148.09278350515464</v>
      </c>
      <c r="Z18" s="64"/>
      <c r="AA18" s="64">
        <f t="shared" si="12"/>
        <v>696.90721649484533</v>
      </c>
      <c r="AB18" s="66">
        <f t="shared" si="13"/>
        <v>306.73</v>
      </c>
    </row>
    <row r="19" spans="1:28" x14ac:dyDescent="0.25">
      <c r="A19" s="64">
        <f>'ZERO CL POS'!A19</f>
        <v>16125350</v>
      </c>
      <c r="B19" s="64" t="str">
        <f>'ZERO CL POS'!D19</f>
        <v>CEREGHINI</v>
      </c>
      <c r="C19" s="64" t="str">
        <f>'ZERO CL POS'!C19</f>
        <v>PAOLA</v>
      </c>
      <c r="D19" s="65" t="str">
        <f>'ZERO CL POS'!BE19</f>
        <v>09/07/1964</v>
      </c>
      <c r="E19" s="64">
        <f t="shared" ca="1" si="7"/>
        <v>58</v>
      </c>
      <c r="F19" s="64">
        <f>'ZERO CL POS'!G19</f>
        <v>23814</v>
      </c>
      <c r="G19" s="64" t="str">
        <f>'ZERO CL POS'!F19</f>
        <v>CREMENO</v>
      </c>
      <c r="H19" s="64" t="str">
        <f>'ZERO CL POS'!E19</f>
        <v>CSLE GARABUSO,14</v>
      </c>
      <c r="I19" s="150" t="str">
        <f>IF('ZERO CL POS'!AL19="N","40",IF('ZERO CL POS'!AL19="A","45",IF('ZERO CL POS'!AL19="E","91",IF('ZERO CL POS'!AL19="V","Variazione",""))))</f>
        <v>40</v>
      </c>
      <c r="J19" s="143" t="str">
        <f>_xlfn.XLOOKUP(K19,'Product Map'!C:C,'Product Map'!M:M)</f>
        <v>ITSMO001</v>
      </c>
      <c r="K19" s="143" t="str">
        <f>'ZERO CL POS'!B19</f>
        <v>AZAUC</v>
      </c>
      <c r="L19" s="143">
        <f>'ZERO CL POS'!AW19</f>
        <v>4</v>
      </c>
      <c r="M19" s="143">
        <f>'ZERO CL POS'!AJ19</f>
        <v>60</v>
      </c>
      <c r="N19" s="143" t="str">
        <f>_xlfn.XLOOKUP(J19,'Product Map'!M:M,'Product Map'!E:E)</f>
        <v>Classic</v>
      </c>
      <c r="O19" s="143" t="str">
        <f>IF('ZERO CL POS'!AO19="A","Auto",IF('ZERO CL POS'!AO19="M","Camper",IF('ZERO CL POS'!AO19="C","Moto","errore")))</f>
        <v>Auto</v>
      </c>
      <c r="P19" s="64" t="str">
        <f>'ZERO CL POS'!BH19</f>
        <v>0</v>
      </c>
      <c r="Q19" s="144" t="str">
        <f>'ZERO CL POS'!BF19</f>
        <v>24/05/2022</v>
      </c>
      <c r="R19" s="65">
        <f>'ZERO CL POS'!BG19</f>
        <v>46531</v>
      </c>
      <c r="S19" s="183">
        <f>'ZERO CL POS'!AK19/100</f>
        <v>155</v>
      </c>
      <c r="T19" s="274">
        <f>'ZERO CL POS'!AF19/100</f>
        <v>445</v>
      </c>
      <c r="U19" s="143">
        <f t="shared" si="8"/>
        <v>77.989690721649481</v>
      </c>
      <c r="V19" s="183">
        <f t="shared" si="9"/>
        <v>367.01030927835052</v>
      </c>
      <c r="W19" s="274">
        <f>'ZERO CL POS'!AG19/100</f>
        <v>161.53</v>
      </c>
      <c r="X19" s="183">
        <f t="shared" si="10"/>
        <v>445</v>
      </c>
      <c r="Y19" s="183">
        <f t="shared" si="11"/>
        <v>77.989690721649481</v>
      </c>
      <c r="Z19" s="64"/>
      <c r="AA19" s="64">
        <f t="shared" si="12"/>
        <v>367.01030927835052</v>
      </c>
      <c r="AB19" s="66">
        <f t="shared" si="13"/>
        <v>161.53</v>
      </c>
    </row>
    <row r="20" spans="1:28" x14ac:dyDescent="0.25">
      <c r="A20" s="64">
        <f>'ZERO CL POS'!A20</f>
        <v>16126131</v>
      </c>
      <c r="B20" s="64" t="str">
        <f>'ZERO CL POS'!D20</f>
        <v>RUBES</v>
      </c>
      <c r="C20" s="64" t="str">
        <f>'ZERO CL POS'!C20</f>
        <v>CRISTIANO</v>
      </c>
      <c r="D20" s="65" t="str">
        <f>'ZERO CL POS'!BE20</f>
        <v>04/02/1967</v>
      </c>
      <c r="E20" s="64">
        <f t="shared" ca="1" si="7"/>
        <v>55</v>
      </c>
      <c r="F20" s="64">
        <f>'ZERO CL POS'!G20</f>
        <v>46017</v>
      </c>
      <c r="G20" s="64" t="str">
        <f>'ZERO CL POS'!F20</f>
        <v>RIVAROLO MANTOVANO</v>
      </c>
      <c r="H20" s="64" t="str">
        <f>'ZERO CL POS'!E20</f>
        <v>VIA MARTIN LUTHER KING,16</v>
      </c>
      <c r="I20" s="150" t="str">
        <f>IF('ZERO CL POS'!AL20="N","40",IF('ZERO CL POS'!AL20="A","45",IF('ZERO CL POS'!AL20="E","91",IF('ZERO CL POS'!AL20="V","Variazione",""))))</f>
        <v>40</v>
      </c>
      <c r="J20" s="143" t="str">
        <f>_xlfn.XLOOKUP(K20,'Product Map'!C:C,'Product Map'!M:M)</f>
        <v>ITSMO001</v>
      </c>
      <c r="K20" s="143" t="str">
        <f>'ZERO CL POS'!B20</f>
        <v>AZAUC</v>
      </c>
      <c r="L20" s="143">
        <f>'ZERO CL POS'!AW20</f>
        <v>4</v>
      </c>
      <c r="M20" s="143">
        <f>'ZERO CL POS'!AJ20</f>
        <v>60</v>
      </c>
      <c r="N20" s="143" t="str">
        <f>_xlfn.XLOOKUP(J20,'Product Map'!M:M,'Product Map'!E:E)</f>
        <v>Classic</v>
      </c>
      <c r="O20" s="143" t="str">
        <f>IF('ZERO CL POS'!AO20="A","Auto",IF('ZERO CL POS'!AO20="M","Camper",IF('ZERO CL POS'!AO20="C","Moto","errore")))</f>
        <v>Auto</v>
      </c>
      <c r="P20" s="64" t="str">
        <f>'ZERO CL POS'!BH20</f>
        <v>0</v>
      </c>
      <c r="Q20" s="144" t="str">
        <f>'ZERO CL POS'!BF20</f>
        <v>25/05/2022</v>
      </c>
      <c r="R20" s="65">
        <f>'ZERO CL POS'!BG20</f>
        <v>46532</v>
      </c>
      <c r="S20" s="183">
        <f>'ZERO CL POS'!AK20/100</f>
        <v>132</v>
      </c>
      <c r="T20" s="274">
        <f>'ZERO CL POS'!AF20/100</f>
        <v>445</v>
      </c>
      <c r="U20" s="143">
        <f t="shared" si="8"/>
        <v>77.989690721649481</v>
      </c>
      <c r="V20" s="183">
        <f t="shared" si="9"/>
        <v>367.01030927835052</v>
      </c>
      <c r="W20" s="274">
        <f>'ZERO CL POS'!AG20/100</f>
        <v>161.53</v>
      </c>
      <c r="X20" s="183">
        <f t="shared" si="10"/>
        <v>445</v>
      </c>
      <c r="Y20" s="183">
        <f t="shared" si="11"/>
        <v>77.989690721649481</v>
      </c>
      <c r="Z20" s="64"/>
      <c r="AA20" s="64">
        <f t="shared" si="12"/>
        <v>367.01030927835052</v>
      </c>
      <c r="AB20" s="66">
        <f t="shared" si="13"/>
        <v>161.53</v>
      </c>
    </row>
    <row r="21" spans="1:28" x14ac:dyDescent="0.25">
      <c r="A21" s="64">
        <f>'ZERO CL POS'!A21</f>
        <v>16126569</v>
      </c>
      <c r="B21" s="64" t="str">
        <f>'ZERO CL POS'!D21</f>
        <v>PERA</v>
      </c>
      <c r="C21" s="64" t="str">
        <f>'ZERO CL POS'!C21</f>
        <v>GIAN PAOLO</v>
      </c>
      <c r="D21" s="65" t="str">
        <f>'ZERO CL POS'!BE21</f>
        <v>16/05/1972</v>
      </c>
      <c r="E21" s="64">
        <f t="shared" ca="1" si="7"/>
        <v>50</v>
      </c>
      <c r="F21" s="64">
        <f>'ZERO CL POS'!G21</f>
        <v>28050</v>
      </c>
      <c r="G21" s="64" t="str">
        <f>'ZERO CL POS'!F21</f>
        <v>POMBIA</v>
      </c>
      <c r="H21" s="64" t="str">
        <f>'ZERO CL POS'!E21</f>
        <v>VIA DON GIOVANNI MINZONI,95</v>
      </c>
      <c r="I21" s="150" t="str">
        <f>IF('ZERO CL POS'!AL21="N","40",IF('ZERO CL POS'!AL21="A","45",IF('ZERO CL POS'!AL21="E","91",IF('ZERO CL POS'!AL21="V","Variazione",""))))</f>
        <v>40</v>
      </c>
      <c r="J21" s="143" t="str">
        <f>_xlfn.XLOOKUP(K21,'Product Map'!C:C,'Product Map'!M:M)</f>
        <v>ITSMO001</v>
      </c>
      <c r="K21" s="143" t="str">
        <f>'ZERO CL POS'!B21</f>
        <v>AZAUC</v>
      </c>
      <c r="L21" s="143">
        <f>'ZERO CL POS'!AW21</f>
        <v>3</v>
      </c>
      <c r="M21" s="143">
        <f>'ZERO CL POS'!AJ21</f>
        <v>36</v>
      </c>
      <c r="N21" s="143" t="str">
        <f>_xlfn.XLOOKUP(J21,'Product Map'!M:M,'Product Map'!E:E)</f>
        <v>Classic</v>
      </c>
      <c r="O21" s="143" t="str">
        <f>IF('ZERO CL POS'!AO21="A","Auto",IF('ZERO CL POS'!AO21="M","Camper",IF('ZERO CL POS'!AO21="C","Moto","errore")))</f>
        <v>Auto</v>
      </c>
      <c r="P21" s="64" t="str">
        <f>'ZERO CL POS'!BH21</f>
        <v>0</v>
      </c>
      <c r="Q21" s="144" t="str">
        <f>'ZERO CL POS'!BF21</f>
        <v>30/05/2022</v>
      </c>
      <c r="R21" s="65">
        <f>'ZERO CL POS'!BG21</f>
        <v>45807</v>
      </c>
      <c r="S21" s="183">
        <f>'ZERO CL POS'!AK21/100</f>
        <v>320.97000000000003</v>
      </c>
      <c r="T21" s="274">
        <f>'ZERO CL POS'!AF21/100</f>
        <v>267</v>
      </c>
      <c r="U21" s="143">
        <f t="shared" si="8"/>
        <v>46.793814432989691</v>
      </c>
      <c r="V21" s="183">
        <f t="shared" si="9"/>
        <v>220.20618556701032</v>
      </c>
      <c r="W21" s="274">
        <f>'ZERO CL POS'!AG21/100</f>
        <v>96.92</v>
      </c>
      <c r="X21" s="183">
        <f t="shared" si="10"/>
        <v>267</v>
      </c>
      <c r="Y21" s="183">
        <f t="shared" si="11"/>
        <v>46.793814432989691</v>
      </c>
      <c r="Z21" s="64"/>
      <c r="AA21" s="64">
        <f t="shared" si="12"/>
        <v>220.20618556701032</v>
      </c>
      <c r="AB21" s="66">
        <f t="shared" si="13"/>
        <v>96.92</v>
      </c>
    </row>
    <row r="22" spans="1:28" x14ac:dyDescent="0.25">
      <c r="A22" s="64">
        <f>'ZERO CL POS'!A22</f>
        <v>16128921</v>
      </c>
      <c r="B22" s="64" t="str">
        <f>'ZERO CL POS'!D22</f>
        <v>AMATO</v>
      </c>
      <c r="C22" s="64" t="str">
        <f>'ZERO CL POS'!C22</f>
        <v>GIUSEPPE</v>
      </c>
      <c r="D22" s="65" t="str">
        <f>'ZERO CL POS'!BE22</f>
        <v>19/09/1946</v>
      </c>
      <c r="E22" s="64">
        <f t="shared" ca="1" si="7"/>
        <v>76</v>
      </c>
      <c r="F22" s="64">
        <f>'ZERO CL POS'!G22</f>
        <v>80131</v>
      </c>
      <c r="G22" s="64" t="str">
        <f>'ZERO CL POS'!F22</f>
        <v>NAPOLI</v>
      </c>
      <c r="H22" s="64" t="str">
        <f>'ZERO CL POS'!E22</f>
        <v>VIA DELL'EREMO,8</v>
      </c>
      <c r="I22" s="150" t="str">
        <f>IF('ZERO CL POS'!AL22="N","40",IF('ZERO CL POS'!AL22="A","45",IF('ZERO CL POS'!AL22="E","91",IF('ZERO CL POS'!AL22="V","Variazione",""))))</f>
        <v>40</v>
      </c>
      <c r="J22" s="143" t="str">
        <f>_xlfn.XLOOKUP(K22,'Product Map'!C:C,'Product Map'!M:M)</f>
        <v>ITSMO001</v>
      </c>
      <c r="K22" s="143" t="str">
        <f>'ZERO CL POS'!B22</f>
        <v>AZAUC</v>
      </c>
      <c r="L22" s="143">
        <f>'ZERO CL POS'!AW22</f>
        <v>1</v>
      </c>
      <c r="M22" s="143">
        <f>'ZERO CL POS'!AJ22</f>
        <v>36</v>
      </c>
      <c r="N22" s="143" t="str">
        <f>_xlfn.XLOOKUP(J22,'Product Map'!M:M,'Product Map'!E:E)</f>
        <v>Classic</v>
      </c>
      <c r="O22" s="143" t="str">
        <f>IF('ZERO CL POS'!AO22="A","Auto",IF('ZERO CL POS'!AO22="M","Camper",IF('ZERO CL POS'!AO22="C","Moto","errore")))</f>
        <v>Auto</v>
      </c>
      <c r="P22" s="64" t="str">
        <f>'ZERO CL POS'!BH22</f>
        <v>0</v>
      </c>
      <c r="Q22" s="144" t="str">
        <f>'ZERO CL POS'!BF22</f>
        <v>24/05/2022</v>
      </c>
      <c r="R22" s="65">
        <f>'ZERO CL POS'!BG22</f>
        <v>45801</v>
      </c>
      <c r="S22" s="183">
        <f>'ZERO CL POS'!AK22/100</f>
        <v>138.5</v>
      </c>
      <c r="T22" s="274">
        <f>'ZERO CL POS'!AF22/100</f>
        <v>507</v>
      </c>
      <c r="U22" s="143">
        <f t="shared" si="8"/>
        <v>88.855670103092791</v>
      </c>
      <c r="V22" s="183">
        <f t="shared" si="9"/>
        <v>418.14432989690721</v>
      </c>
      <c r="W22" s="274">
        <f>'ZERO CL POS'!AG22/100</f>
        <v>184.04</v>
      </c>
      <c r="X22" s="183">
        <f t="shared" si="10"/>
        <v>507</v>
      </c>
      <c r="Y22" s="183">
        <f t="shared" si="11"/>
        <v>88.855670103092791</v>
      </c>
      <c r="Z22" s="64"/>
      <c r="AA22" s="64">
        <f t="shared" si="12"/>
        <v>418.14432989690721</v>
      </c>
      <c r="AB22" s="66">
        <f t="shared" si="13"/>
        <v>184.04</v>
      </c>
    </row>
    <row r="23" spans="1:28" x14ac:dyDescent="0.25">
      <c r="A23" s="64">
        <f>'ZERO CL POS'!A23</f>
        <v>16129384</v>
      </c>
      <c r="B23" s="64" t="str">
        <f>'ZERO CL POS'!D23</f>
        <v>ROMANO</v>
      </c>
      <c r="C23" s="64" t="str">
        <f>'ZERO CL POS'!C23</f>
        <v>MAURIZIO</v>
      </c>
      <c r="D23" s="65" t="str">
        <f>'ZERO CL POS'!BE23</f>
        <v>04/12/1989</v>
      </c>
      <c r="E23" s="64">
        <f t="shared" ca="1" si="7"/>
        <v>32</v>
      </c>
      <c r="F23" s="64">
        <f>'ZERO CL POS'!G23</f>
        <v>75028</v>
      </c>
      <c r="G23" s="64" t="str">
        <f>'ZERO CL POS'!F23</f>
        <v>TURSI</v>
      </c>
      <c r="H23" s="64" t="str">
        <f>'ZERO CL POS'!E23</f>
        <v>VIA NORVEGIA,29</v>
      </c>
      <c r="I23" s="150" t="str">
        <f>IF('ZERO CL POS'!AL23="N","40",IF('ZERO CL POS'!AL23="A","45",IF('ZERO CL POS'!AL23="E","91",IF('ZERO CL POS'!AL23="V","Variazione",""))))</f>
        <v>40</v>
      </c>
      <c r="J23" s="143" t="str">
        <f>_xlfn.XLOOKUP(K23,'Product Map'!C:C,'Product Map'!M:M)</f>
        <v>ITSMO001</v>
      </c>
      <c r="K23" s="143" t="str">
        <f>'ZERO CL POS'!B23</f>
        <v>AZAUC</v>
      </c>
      <c r="L23" s="143">
        <f>'ZERO CL POS'!AW23</f>
        <v>2</v>
      </c>
      <c r="M23" s="143">
        <f>'ZERO CL POS'!AJ23</f>
        <v>36</v>
      </c>
      <c r="N23" s="143" t="str">
        <f>_xlfn.XLOOKUP(J23,'Product Map'!M:M,'Product Map'!E:E)</f>
        <v>Classic</v>
      </c>
      <c r="O23" s="143" t="str">
        <f>IF('ZERO CL POS'!AO23="A","Auto",IF('ZERO CL POS'!AO23="M","Camper",IF('ZERO CL POS'!AO23="C","Moto","errore")))</f>
        <v>Auto</v>
      </c>
      <c r="P23" s="64" t="str">
        <f>'ZERO CL POS'!BH23</f>
        <v>0</v>
      </c>
      <c r="Q23" s="144" t="str">
        <f>'ZERO CL POS'!BF23</f>
        <v>27/05/2022</v>
      </c>
      <c r="R23" s="65">
        <f>'ZERO CL POS'!BG23</f>
        <v>45804</v>
      </c>
      <c r="S23" s="183">
        <f>'ZERO CL POS'!AK23/100</f>
        <v>210</v>
      </c>
      <c r="T23" s="274">
        <f>'ZERO CL POS'!AF23/100</f>
        <v>267</v>
      </c>
      <c r="U23" s="143">
        <f t="shared" si="8"/>
        <v>46.793814432989691</v>
      </c>
      <c r="V23" s="183">
        <f t="shared" si="9"/>
        <v>220.20618556701032</v>
      </c>
      <c r="W23" s="274">
        <f>'ZERO CL POS'!AG23/100</f>
        <v>96.92</v>
      </c>
      <c r="X23" s="183">
        <f t="shared" si="10"/>
        <v>267</v>
      </c>
      <c r="Y23" s="183">
        <f t="shared" si="11"/>
        <v>46.793814432989691</v>
      </c>
      <c r="Z23" s="64"/>
      <c r="AA23" s="64">
        <f t="shared" si="12"/>
        <v>220.20618556701032</v>
      </c>
      <c r="AB23" s="66">
        <f t="shared" si="13"/>
        <v>96.92</v>
      </c>
    </row>
    <row r="24" spans="1:28" x14ac:dyDescent="0.25">
      <c r="A24" s="64">
        <f>'ZERO CL POS'!A24</f>
        <v>16129840</v>
      </c>
      <c r="B24" s="64" t="str">
        <f>'ZERO CL POS'!D24</f>
        <v>VETTORI</v>
      </c>
      <c r="C24" s="64" t="str">
        <f>'ZERO CL POS'!C24</f>
        <v>MARIANO CLAUDIO</v>
      </c>
      <c r="D24" s="65" t="str">
        <f>'ZERO CL POS'!BE24</f>
        <v>20/07/1948</v>
      </c>
      <c r="E24" s="64">
        <f t="shared" ca="1" si="7"/>
        <v>74</v>
      </c>
      <c r="F24" s="64">
        <f>'ZERO CL POS'!G24</f>
        <v>39012</v>
      </c>
      <c r="G24" s="64" t="str">
        <f>'ZERO CL POS'!F24</f>
        <v>MERANO</v>
      </c>
      <c r="H24" s="64" t="str">
        <f>'ZERO CL POS'!E24</f>
        <v>VIA C.BENSO DI CAVOUR,95</v>
      </c>
      <c r="I24" s="150" t="str">
        <f>IF('ZERO CL POS'!AL24="N","40",IF('ZERO CL POS'!AL24="A","45",IF('ZERO CL POS'!AL24="E","91",IF('ZERO CL POS'!AL24="V","Variazione",""))))</f>
        <v>40</v>
      </c>
      <c r="J24" s="143" t="str">
        <f>_xlfn.XLOOKUP(K24,'Product Map'!C:C,'Product Map'!M:M)</f>
        <v>ITSMO001</v>
      </c>
      <c r="K24" s="143" t="str">
        <f>'ZERO CL POS'!B24</f>
        <v>AZAUC</v>
      </c>
      <c r="L24" s="143">
        <f>'ZERO CL POS'!AW24</f>
        <v>4</v>
      </c>
      <c r="M24" s="143">
        <f>'ZERO CL POS'!AJ24</f>
        <v>48</v>
      </c>
      <c r="N24" s="143" t="str">
        <f>_xlfn.XLOOKUP(J24,'Product Map'!M:M,'Product Map'!E:E)</f>
        <v>Classic</v>
      </c>
      <c r="O24" s="143" t="str">
        <f>IF('ZERO CL POS'!AO24="A","Auto",IF('ZERO CL POS'!AO24="M","Camper",IF('ZERO CL POS'!AO24="C","Moto","errore")))</f>
        <v>Auto</v>
      </c>
      <c r="P24" s="64" t="str">
        <f>'ZERO CL POS'!BH24</f>
        <v>0</v>
      </c>
      <c r="Q24" s="144" t="str">
        <f>'ZERO CL POS'!BF24</f>
        <v>31/05/2022</v>
      </c>
      <c r="R24" s="65">
        <f>'ZERO CL POS'!BG24</f>
        <v>46173</v>
      </c>
      <c r="S24" s="183">
        <f>'ZERO CL POS'!AK24/100</f>
        <v>349.68</v>
      </c>
      <c r="T24" s="274">
        <f>'ZERO CL POS'!AF24/100</f>
        <v>356</v>
      </c>
      <c r="U24" s="143">
        <f t="shared" si="8"/>
        <v>62.391752577319593</v>
      </c>
      <c r="V24" s="183">
        <f t="shared" si="9"/>
        <v>293.60824742268039</v>
      </c>
      <c r="W24" s="274">
        <f>'ZERO CL POS'!AG24/100</f>
        <v>129.22</v>
      </c>
      <c r="X24" s="183">
        <f t="shared" si="10"/>
        <v>356</v>
      </c>
      <c r="Y24" s="183">
        <f t="shared" si="11"/>
        <v>62.391752577319593</v>
      </c>
      <c r="Z24" s="64"/>
      <c r="AA24" s="64">
        <f t="shared" si="12"/>
        <v>293.60824742268039</v>
      </c>
      <c r="AB24" s="66">
        <f t="shared" si="13"/>
        <v>129.22</v>
      </c>
    </row>
    <row r="25" spans="1:28" x14ac:dyDescent="0.25">
      <c r="A25" s="64">
        <f>'ZERO CL POS'!A25</f>
        <v>16130014</v>
      </c>
      <c r="B25" s="64" t="str">
        <f>'ZERO CL POS'!D25</f>
        <v>PAIANO</v>
      </c>
      <c r="C25" s="64" t="str">
        <f>'ZERO CL POS'!C25</f>
        <v>MARIA ROSARIA</v>
      </c>
      <c r="D25" s="65" t="str">
        <f>'ZERO CL POS'!BE25</f>
        <v>18/03/1970</v>
      </c>
      <c r="E25" s="64">
        <f t="shared" ca="1" si="7"/>
        <v>52</v>
      </c>
      <c r="F25" s="64">
        <f>'ZERO CL POS'!G25</f>
        <v>26859</v>
      </c>
      <c r="G25" s="64" t="str">
        <f>'ZERO CL POS'!F25</f>
        <v>VALERA FRATTA</v>
      </c>
      <c r="H25" s="64" t="str">
        <f>'ZERO CL POS'!E25</f>
        <v>VIA SAN ZENONE,14</v>
      </c>
      <c r="I25" s="150" t="str">
        <f>IF('ZERO CL POS'!AL25="N","40",IF('ZERO CL POS'!AL25="A","45",IF('ZERO CL POS'!AL25="E","91",IF('ZERO CL POS'!AL25="V","Variazione",""))))</f>
        <v>40</v>
      </c>
      <c r="J25" s="143" t="str">
        <f>_xlfn.XLOOKUP(K25,'Product Map'!C:C,'Product Map'!M:M)</f>
        <v>ITSMO001</v>
      </c>
      <c r="K25" s="143" t="str">
        <f>'ZERO CL POS'!B25</f>
        <v>AZAUC</v>
      </c>
      <c r="L25" s="143">
        <f>'ZERO CL POS'!AW25</f>
        <v>3</v>
      </c>
      <c r="M25" s="143">
        <f>'ZERO CL POS'!AJ25</f>
        <v>24</v>
      </c>
      <c r="N25" s="143" t="str">
        <f>_xlfn.XLOOKUP(J25,'Product Map'!M:M,'Product Map'!E:E)</f>
        <v>Classic</v>
      </c>
      <c r="O25" s="143" t="str">
        <f>IF('ZERO CL POS'!AO25="A","Auto",IF('ZERO CL POS'!AO25="M","Camper",IF('ZERO CL POS'!AO25="C","Moto","errore")))</f>
        <v>Auto</v>
      </c>
      <c r="P25" s="64" t="str">
        <f>'ZERO CL POS'!BH25</f>
        <v>0</v>
      </c>
      <c r="Q25" s="144" t="str">
        <f>'ZERO CL POS'!BF25</f>
        <v>26/05/2022</v>
      </c>
      <c r="R25" s="65">
        <f>'ZERO CL POS'!BG25</f>
        <v>45438</v>
      </c>
      <c r="S25" s="183">
        <f>'ZERO CL POS'!AK25/100</f>
        <v>150</v>
      </c>
      <c r="T25" s="274">
        <f>'ZERO CL POS'!AF25/100</f>
        <v>178</v>
      </c>
      <c r="U25" s="143">
        <f t="shared" si="8"/>
        <v>31.195876288659797</v>
      </c>
      <c r="V25" s="183">
        <f t="shared" si="9"/>
        <v>146.8041237113402</v>
      </c>
      <c r="W25" s="274">
        <f>'ZERO CL POS'!AG25/100</f>
        <v>64.61</v>
      </c>
      <c r="X25" s="183">
        <f t="shared" si="10"/>
        <v>178</v>
      </c>
      <c r="Y25" s="183">
        <f t="shared" si="11"/>
        <v>31.195876288659797</v>
      </c>
      <c r="Z25" s="64"/>
      <c r="AA25" s="64">
        <f t="shared" si="12"/>
        <v>146.8041237113402</v>
      </c>
      <c r="AB25" s="66">
        <f t="shared" si="13"/>
        <v>64.61</v>
      </c>
    </row>
    <row r="26" spans="1:28" x14ac:dyDescent="0.25">
      <c r="A26" s="64">
        <f>'ZERO CL POS'!A26</f>
        <v>16130361</v>
      </c>
      <c r="B26" s="64" t="str">
        <f>'ZERO CL POS'!D26</f>
        <v>LECCE</v>
      </c>
      <c r="C26" s="64" t="str">
        <f>'ZERO CL POS'!C26</f>
        <v>SALVATORE ROBERTO</v>
      </c>
      <c r="D26" s="65" t="str">
        <f>'ZERO CL POS'!BE26</f>
        <v>15/12/1953</v>
      </c>
      <c r="E26" s="64">
        <f t="shared" ca="1" si="7"/>
        <v>68</v>
      </c>
      <c r="F26" s="64">
        <f>'ZERO CL POS'!G26</f>
        <v>70124</v>
      </c>
      <c r="G26" s="64" t="str">
        <f>'ZERO CL POS'!F26</f>
        <v>BARI</v>
      </c>
      <c r="H26" s="64" t="str">
        <f>'ZERO CL POS'!E26</f>
        <v>VIA PAPA GIOVANNI PAOLO I</v>
      </c>
      <c r="I26" s="150" t="str">
        <f>IF('ZERO CL POS'!AL26="N","40",IF('ZERO CL POS'!AL26="A","45",IF('ZERO CL POS'!AL26="E","91",IF('ZERO CL POS'!AL26="V","Variazione",""))))</f>
        <v>40</v>
      </c>
      <c r="J26" s="143" t="str">
        <f>_xlfn.XLOOKUP(K26,'Product Map'!C:C,'Product Map'!M:M)</f>
        <v>ITSMO001</v>
      </c>
      <c r="K26" s="143" t="str">
        <f>'ZERO CL POS'!B26</f>
        <v>AZAUC</v>
      </c>
      <c r="L26" s="143">
        <f>'ZERO CL POS'!AW26</f>
        <v>1</v>
      </c>
      <c r="M26" s="143">
        <f>'ZERO CL POS'!AJ26</f>
        <v>24</v>
      </c>
      <c r="N26" s="143" t="str">
        <f>_xlfn.XLOOKUP(J26,'Product Map'!M:M,'Product Map'!E:E)</f>
        <v>Classic</v>
      </c>
      <c r="O26" s="143" t="str">
        <f>IF('ZERO CL POS'!AO26="A","Auto",IF('ZERO CL POS'!AO26="M","Camper",IF('ZERO CL POS'!AO26="C","Moto","errore")))</f>
        <v>Auto</v>
      </c>
      <c r="P26" s="64" t="str">
        <f>'ZERO CL POS'!BH26</f>
        <v>0</v>
      </c>
      <c r="Q26" s="144" t="str">
        <f>'ZERO CL POS'!BF26</f>
        <v>25/05/2022</v>
      </c>
      <c r="R26" s="65">
        <f>'ZERO CL POS'!BG26</f>
        <v>45437</v>
      </c>
      <c r="S26" s="183">
        <f>'ZERO CL POS'!AK26/100</f>
        <v>211</v>
      </c>
      <c r="T26" s="274">
        <f>'ZERO CL POS'!AF26/100</f>
        <v>338</v>
      </c>
      <c r="U26" s="143">
        <f t="shared" si="8"/>
        <v>59.237113402061858</v>
      </c>
      <c r="V26" s="183">
        <f t="shared" si="9"/>
        <v>278.76288659793812</v>
      </c>
      <c r="W26" s="274">
        <f>'ZERO CL POS'!AG26/100</f>
        <v>122.69</v>
      </c>
      <c r="X26" s="183">
        <f t="shared" si="10"/>
        <v>338</v>
      </c>
      <c r="Y26" s="183">
        <f t="shared" si="11"/>
        <v>59.237113402061858</v>
      </c>
      <c r="Z26" s="64"/>
      <c r="AA26" s="64">
        <f t="shared" si="12"/>
        <v>278.76288659793812</v>
      </c>
      <c r="AB26" s="66">
        <f t="shared" si="13"/>
        <v>122.69</v>
      </c>
    </row>
    <row r="27" spans="1:28" x14ac:dyDescent="0.25">
      <c r="A27" s="64">
        <f>'ZERO CL POS'!A27</f>
        <v>16130777</v>
      </c>
      <c r="B27" s="64" t="str">
        <f>'ZERO CL POS'!D27</f>
        <v>DELFINI</v>
      </c>
      <c r="C27" s="64" t="str">
        <f>'ZERO CL POS'!C27</f>
        <v>LUCIANA</v>
      </c>
      <c r="D27" s="65" t="str">
        <f>'ZERO CL POS'!BE27</f>
        <v>31/05/1959</v>
      </c>
      <c r="E27" s="64">
        <f t="shared" ca="1" si="7"/>
        <v>63</v>
      </c>
      <c r="F27" s="64">
        <f>'ZERO CL POS'!G27</f>
        <v>165</v>
      </c>
      <c r="G27" s="64" t="str">
        <f>'ZERO CL POS'!F27</f>
        <v>ROMA</v>
      </c>
      <c r="H27" s="64" t="str">
        <f>'ZERO CL POS'!E27</f>
        <v>VIA LEONE DEHON,64</v>
      </c>
      <c r="I27" s="150" t="str">
        <f>IF('ZERO CL POS'!AL27="N","40",IF('ZERO CL POS'!AL27="A","45",IF('ZERO CL POS'!AL27="E","91",IF('ZERO CL POS'!AL27="V","Variazione",""))))</f>
        <v>40</v>
      </c>
      <c r="J27" s="143" t="str">
        <f>_xlfn.XLOOKUP(K27,'Product Map'!C:C,'Product Map'!M:M)</f>
        <v>ITSMO001</v>
      </c>
      <c r="K27" s="143" t="str">
        <f>'ZERO CL POS'!B27</f>
        <v>AZAUC</v>
      </c>
      <c r="L27" s="143">
        <f>'ZERO CL POS'!AW27</f>
        <v>2</v>
      </c>
      <c r="M27" s="143">
        <f>'ZERO CL POS'!AJ27</f>
        <v>36</v>
      </c>
      <c r="N27" s="143" t="str">
        <f>_xlfn.XLOOKUP(J27,'Product Map'!M:M,'Product Map'!E:E)</f>
        <v>Classic</v>
      </c>
      <c r="O27" s="143" t="str">
        <f>IF('ZERO CL POS'!AO27="A","Auto",IF('ZERO CL POS'!AO27="M","Camper",IF('ZERO CL POS'!AO27="C","Moto","errore")))</f>
        <v>Auto</v>
      </c>
      <c r="P27" s="64" t="str">
        <f>'ZERO CL POS'!BH27</f>
        <v>0</v>
      </c>
      <c r="Q27" s="144" t="str">
        <f>'ZERO CL POS'!BF27</f>
        <v>31/05/2022</v>
      </c>
      <c r="R27" s="65">
        <f>'ZERO CL POS'!BG27</f>
        <v>45808</v>
      </c>
      <c r="S27" s="183">
        <f>'ZERO CL POS'!AK27/100</f>
        <v>164</v>
      </c>
      <c r="T27" s="274">
        <f>'ZERO CL POS'!AF27/100</f>
        <v>267</v>
      </c>
      <c r="U27" s="143">
        <f t="shared" si="8"/>
        <v>46.793814432989691</v>
      </c>
      <c r="V27" s="183">
        <f t="shared" si="9"/>
        <v>220.20618556701032</v>
      </c>
      <c r="W27" s="274">
        <f>'ZERO CL POS'!AG27/100</f>
        <v>96.92</v>
      </c>
      <c r="X27" s="183">
        <f t="shared" si="10"/>
        <v>267</v>
      </c>
      <c r="Y27" s="183">
        <f t="shared" si="11"/>
        <v>46.793814432989691</v>
      </c>
      <c r="Z27" s="64"/>
      <c r="AA27" s="64">
        <f t="shared" si="12"/>
        <v>220.20618556701032</v>
      </c>
      <c r="AB27" s="66">
        <f t="shared" si="13"/>
        <v>96.92</v>
      </c>
    </row>
    <row r="28" spans="1:28" x14ac:dyDescent="0.25">
      <c r="A28" s="64">
        <f>'ZERO CL POS'!A28</f>
        <v>16135379</v>
      </c>
      <c r="B28" s="64" t="str">
        <f>'ZERO CL POS'!D28</f>
        <v>FIORINO</v>
      </c>
      <c r="C28" s="64" t="str">
        <f>'ZERO CL POS'!C28</f>
        <v>GASPARE</v>
      </c>
      <c r="D28" s="65" t="str">
        <f>'ZERO CL POS'!BE28</f>
        <v>26/02/1953</v>
      </c>
      <c r="E28" s="64">
        <f t="shared" ca="1" si="7"/>
        <v>69</v>
      </c>
      <c r="F28" s="64">
        <f>'ZERO CL POS'!G28</f>
        <v>36100</v>
      </c>
      <c r="G28" s="64" t="str">
        <f>'ZERO CL POS'!F28</f>
        <v>VICENZA</v>
      </c>
      <c r="H28" s="64" t="str">
        <f>'ZERO CL POS'!E28</f>
        <v>VLE RIVIERA BERICA,531</v>
      </c>
      <c r="I28" s="150" t="str">
        <f>IF('ZERO CL POS'!AL28="N","40",IF('ZERO CL POS'!AL28="A","45",IF('ZERO CL POS'!AL28="E","91",IF('ZERO CL POS'!AL28="V","Variazione",""))))</f>
        <v>40</v>
      </c>
      <c r="J28" s="143" t="str">
        <f>_xlfn.XLOOKUP(K28,'Product Map'!C:C,'Product Map'!M:M)</f>
        <v>ITSMO001</v>
      </c>
      <c r="K28" s="143" t="str">
        <f>'ZERO CL POS'!B28</f>
        <v>AZAUC</v>
      </c>
      <c r="L28" s="143">
        <f>'ZERO CL POS'!AW28</f>
        <v>4</v>
      </c>
      <c r="M28" s="143">
        <f>'ZERO CL POS'!AJ28</f>
        <v>36</v>
      </c>
      <c r="N28" s="143" t="str">
        <f>_xlfn.XLOOKUP(J28,'Product Map'!M:M,'Product Map'!E:E)</f>
        <v>Classic</v>
      </c>
      <c r="O28" s="143" t="str">
        <f>IF('ZERO CL POS'!AO28="A","Auto",IF('ZERO CL POS'!AO28="M","Camper",IF('ZERO CL POS'!AO28="C","Moto","errore")))</f>
        <v>Auto</v>
      </c>
      <c r="P28" s="64" t="str">
        <f>'ZERO CL POS'!BH28</f>
        <v>0</v>
      </c>
      <c r="Q28" s="144" t="str">
        <f>'ZERO CL POS'!BF28</f>
        <v>27/05/2022</v>
      </c>
      <c r="R28" s="65">
        <f>'ZERO CL POS'!BG28</f>
        <v>45804</v>
      </c>
      <c r="S28" s="183">
        <f>'ZERO CL POS'!AK28/100</f>
        <v>184.5</v>
      </c>
      <c r="T28" s="274">
        <f>'ZERO CL POS'!AF28/100</f>
        <v>267</v>
      </c>
      <c r="U28" s="143">
        <f t="shared" si="8"/>
        <v>46.793814432989691</v>
      </c>
      <c r="V28" s="183">
        <f t="shared" si="9"/>
        <v>220.20618556701032</v>
      </c>
      <c r="W28" s="274">
        <f>'ZERO CL POS'!AG28/100</f>
        <v>96.92</v>
      </c>
      <c r="X28" s="183">
        <f t="shared" si="10"/>
        <v>267</v>
      </c>
      <c r="Y28" s="183">
        <f t="shared" si="11"/>
        <v>46.793814432989691</v>
      </c>
      <c r="Z28" s="64"/>
      <c r="AA28" s="64">
        <f t="shared" si="12"/>
        <v>220.20618556701032</v>
      </c>
      <c r="AB28" s="66">
        <f t="shared" si="13"/>
        <v>96.92</v>
      </c>
    </row>
    <row r="29" spans="1:28" x14ac:dyDescent="0.25">
      <c r="A29" s="64">
        <f>'ZERO CL POS'!A29</f>
        <v>16139300</v>
      </c>
      <c r="B29" s="64" t="str">
        <f>'ZERO CL POS'!D29</f>
        <v>STRACCIALANO</v>
      </c>
      <c r="C29" s="64" t="str">
        <f>'ZERO CL POS'!C29</f>
        <v>ANNALISA</v>
      </c>
      <c r="D29" s="65" t="str">
        <f>'ZERO CL POS'!BE29</f>
        <v>24/09/1975</v>
      </c>
      <c r="E29" s="64">
        <f t="shared" ca="1" si="7"/>
        <v>47</v>
      </c>
      <c r="F29" s="64">
        <f>'ZERO CL POS'!G29</f>
        <v>86100</v>
      </c>
      <c r="G29" s="64" t="str">
        <f>'ZERO CL POS'!F29</f>
        <v>CAMPOBASSO</v>
      </c>
      <c r="H29" s="64" t="str">
        <f>'ZERO CL POS'!E29</f>
        <v>VIA SERAFINI,17</v>
      </c>
      <c r="I29" s="150" t="str">
        <f>IF('ZERO CL POS'!AL29="N","40",IF('ZERO CL POS'!AL29="A","45",IF('ZERO CL POS'!AL29="E","91",IF('ZERO CL POS'!AL29="V","Variazione",""))))</f>
        <v>40</v>
      </c>
      <c r="J29" s="143" t="str">
        <f>_xlfn.XLOOKUP(K29,'Product Map'!C:C,'Product Map'!M:M)</f>
        <v>ITSMO001</v>
      </c>
      <c r="K29" s="143" t="str">
        <f>'ZERO CL POS'!B29</f>
        <v>AZAUC</v>
      </c>
      <c r="L29" s="143">
        <f>'ZERO CL POS'!AW29</f>
        <v>4</v>
      </c>
      <c r="M29" s="143">
        <f>'ZERO CL POS'!AJ29</f>
        <v>48</v>
      </c>
      <c r="N29" s="143" t="str">
        <f>_xlfn.XLOOKUP(J29,'Product Map'!M:M,'Product Map'!E:E)</f>
        <v>Classic</v>
      </c>
      <c r="O29" s="143" t="str">
        <f>IF('ZERO CL POS'!AO29="A","Auto",IF('ZERO CL POS'!AO29="M","Camper",IF('ZERO CL POS'!AO29="C","Moto","errore")))</f>
        <v>Auto</v>
      </c>
      <c r="P29" s="64" t="str">
        <f>'ZERO CL POS'!BH29</f>
        <v>0</v>
      </c>
      <c r="Q29" s="144" t="str">
        <f>'ZERO CL POS'!BF29</f>
        <v>31/05/2022</v>
      </c>
      <c r="R29" s="65">
        <f>'ZERO CL POS'!BG29</f>
        <v>46173</v>
      </c>
      <c r="S29" s="183">
        <f>'ZERO CL POS'!AK29/100</f>
        <v>249</v>
      </c>
      <c r="T29" s="274">
        <f>'ZERO CL POS'!AF29/100</f>
        <v>356</v>
      </c>
      <c r="U29" s="143">
        <f t="shared" si="8"/>
        <v>62.391752577319593</v>
      </c>
      <c r="V29" s="183">
        <f t="shared" si="9"/>
        <v>293.60824742268039</v>
      </c>
      <c r="W29" s="274">
        <f>'ZERO CL POS'!AG29/100</f>
        <v>129.22</v>
      </c>
      <c r="X29" s="183">
        <f t="shared" si="10"/>
        <v>356</v>
      </c>
      <c r="Y29" s="183">
        <f t="shared" si="11"/>
        <v>62.391752577319593</v>
      </c>
      <c r="Z29" s="64"/>
      <c r="AA29" s="64">
        <f t="shared" si="12"/>
        <v>293.60824742268039</v>
      </c>
      <c r="AB29" s="66">
        <f t="shared" si="13"/>
        <v>129.22</v>
      </c>
    </row>
    <row r="30" spans="1:28" x14ac:dyDescent="0.25">
      <c r="A30" s="64">
        <f>'ZERO CL POS'!A30</f>
        <v>16139743</v>
      </c>
      <c r="B30" s="64" t="str">
        <f>'ZERO CL POS'!D30</f>
        <v>SERAFINO</v>
      </c>
      <c r="C30" s="64" t="str">
        <f>'ZERO CL POS'!C30</f>
        <v>IVAN DANIELE</v>
      </c>
      <c r="D30" s="65" t="str">
        <f>'ZERO CL POS'!BE30</f>
        <v>26/10/1973</v>
      </c>
      <c r="E30" s="64">
        <f t="shared" ca="1" si="7"/>
        <v>49</v>
      </c>
      <c r="F30" s="64">
        <f>'ZERO CL POS'!G30</f>
        <v>20142</v>
      </c>
      <c r="G30" s="64" t="str">
        <f>'ZERO CL POS'!F30</f>
        <v>MILANO</v>
      </c>
      <c r="H30" s="64" t="str">
        <f>'ZERO CL POS'!E30</f>
        <v>VIA GIUSEPPE TOMASELLI,1/E</v>
      </c>
      <c r="I30" s="150" t="str">
        <f>IF('ZERO CL POS'!AL30="N","40",IF('ZERO CL POS'!AL30="A","45",IF('ZERO CL POS'!AL30="E","91",IF('ZERO CL POS'!AL30="V","Variazione",""))))</f>
        <v>40</v>
      </c>
      <c r="J30" s="143" t="str">
        <f>_xlfn.XLOOKUP(K30,'Product Map'!C:C,'Product Map'!M:M)</f>
        <v>ITSMO001</v>
      </c>
      <c r="K30" s="143" t="str">
        <f>'ZERO CL POS'!B30</f>
        <v>AZAUC</v>
      </c>
      <c r="L30" s="143">
        <f>'ZERO CL POS'!AW30</f>
        <v>2</v>
      </c>
      <c r="M30" s="143">
        <f>'ZERO CL POS'!AJ30</f>
        <v>12</v>
      </c>
      <c r="N30" s="143" t="str">
        <f>_xlfn.XLOOKUP(J30,'Product Map'!M:M,'Product Map'!E:E)</f>
        <v>Classic</v>
      </c>
      <c r="O30" s="143" t="str">
        <f>IF('ZERO CL POS'!AO30="A","Auto",IF('ZERO CL POS'!AO30="M","Camper",IF('ZERO CL POS'!AO30="C","Moto","errore")))</f>
        <v>Auto</v>
      </c>
      <c r="P30" s="64" t="str">
        <f>'ZERO CL POS'!BH30</f>
        <v>0</v>
      </c>
      <c r="Q30" s="144" t="str">
        <f>'ZERO CL POS'!BF30</f>
        <v>31/05/2022</v>
      </c>
      <c r="R30" s="65">
        <f>'ZERO CL POS'!BG30</f>
        <v>45077</v>
      </c>
      <c r="S30" s="183">
        <f>'ZERO CL POS'!AK30/100</f>
        <v>345</v>
      </c>
      <c r="T30" s="274">
        <f>'ZERO CL POS'!AF30/100</f>
        <v>89</v>
      </c>
      <c r="U30" s="143">
        <f t="shared" si="8"/>
        <v>15.597938144329898</v>
      </c>
      <c r="V30" s="183">
        <f t="shared" si="9"/>
        <v>73.402061855670098</v>
      </c>
      <c r="W30" s="274">
        <f>'ZERO CL POS'!AG30/100</f>
        <v>32.299999999999997</v>
      </c>
      <c r="X30" s="183">
        <f t="shared" si="10"/>
        <v>89</v>
      </c>
      <c r="Y30" s="183">
        <f t="shared" si="11"/>
        <v>15.597938144329898</v>
      </c>
      <c r="Z30" s="64"/>
      <c r="AA30" s="64">
        <f t="shared" si="12"/>
        <v>73.402061855670098</v>
      </c>
      <c r="AB30" s="66">
        <f t="shared" si="13"/>
        <v>32.299999999999997</v>
      </c>
    </row>
    <row r="31" spans="1:28" x14ac:dyDescent="0.25">
      <c r="A31" s="64">
        <f>'ZERO CL POS'!A31</f>
        <v>16141306</v>
      </c>
      <c r="B31" s="64" t="str">
        <f>'ZERO CL POS'!D31</f>
        <v>MIGLIO</v>
      </c>
      <c r="C31" s="64" t="str">
        <f>'ZERO CL POS'!C31</f>
        <v>GIOVANNA</v>
      </c>
      <c r="D31" s="65" t="str">
        <f>'ZERO CL POS'!BE31</f>
        <v>25/11/1967</v>
      </c>
      <c r="E31" s="64">
        <f t="shared" ca="1" si="7"/>
        <v>54</v>
      </c>
      <c r="F31" s="64">
        <f>'ZERO CL POS'!G31</f>
        <v>28043</v>
      </c>
      <c r="G31" s="64" t="str">
        <f>'ZERO CL POS'!F31</f>
        <v>BELLINZAGO NOVARESE</v>
      </c>
      <c r="H31" s="64" t="str">
        <f>'ZERO CL POS'!E31</f>
        <v>VIA CAMILLO CAVOUR,15</v>
      </c>
      <c r="I31" s="150" t="str">
        <f>IF('ZERO CL POS'!AL31="N","40",IF('ZERO CL POS'!AL31="A","45",IF('ZERO CL POS'!AL31="E","91",IF('ZERO CL POS'!AL31="V","Variazione",""))))</f>
        <v>40</v>
      </c>
      <c r="J31" s="143" t="str">
        <f>_xlfn.XLOOKUP(K31,'Product Map'!C:C,'Product Map'!M:M)</f>
        <v>ITSMO001</v>
      </c>
      <c r="K31" s="143" t="str">
        <f>'ZERO CL POS'!B31</f>
        <v>AZAUC</v>
      </c>
      <c r="L31" s="143">
        <f>'ZERO CL POS'!AW31</f>
        <v>3</v>
      </c>
      <c r="M31" s="143">
        <f>'ZERO CL POS'!AJ31</f>
        <v>36</v>
      </c>
      <c r="N31" s="143" t="str">
        <f>_xlfn.XLOOKUP(J31,'Product Map'!M:M,'Product Map'!E:E)</f>
        <v>Classic</v>
      </c>
      <c r="O31" s="143" t="str">
        <f>IF('ZERO CL POS'!AO31="A","Auto",IF('ZERO CL POS'!AO31="M","Camper",IF('ZERO CL POS'!AO31="C","Moto","errore")))</f>
        <v>Auto</v>
      </c>
      <c r="P31" s="64" t="str">
        <f>'ZERO CL POS'!BH31</f>
        <v>0</v>
      </c>
      <c r="Q31" s="144" t="str">
        <f>'ZERO CL POS'!BF31</f>
        <v>31/05/2022</v>
      </c>
      <c r="R31" s="65">
        <f>'ZERO CL POS'!BG31</f>
        <v>45808</v>
      </c>
      <c r="S31" s="183">
        <f>'ZERO CL POS'!AK31/100</f>
        <v>215</v>
      </c>
      <c r="T31" s="274">
        <f>'ZERO CL POS'!AF31/100</f>
        <v>267</v>
      </c>
      <c r="U31" s="143">
        <f t="shared" si="8"/>
        <v>46.793814432989691</v>
      </c>
      <c r="V31" s="183">
        <f t="shared" si="9"/>
        <v>220.20618556701032</v>
      </c>
      <c r="W31" s="274">
        <f>'ZERO CL POS'!AG31/100</f>
        <v>96.92</v>
      </c>
      <c r="X31" s="183">
        <f t="shared" si="10"/>
        <v>267</v>
      </c>
      <c r="Y31" s="183">
        <f t="shared" si="11"/>
        <v>46.793814432989691</v>
      </c>
      <c r="Z31" s="64"/>
      <c r="AA31" s="64">
        <f t="shared" si="12"/>
        <v>220.20618556701032</v>
      </c>
      <c r="AB31" s="66">
        <f t="shared" si="13"/>
        <v>96.92</v>
      </c>
    </row>
    <row r="32" spans="1:28" x14ac:dyDescent="0.25">
      <c r="A32" s="64">
        <f>'ZERO CL POS'!A32</f>
        <v>16141908</v>
      </c>
      <c r="B32" s="64" t="str">
        <f>'ZERO CL POS'!D32</f>
        <v xml:space="preserve"> </v>
      </c>
      <c r="C32" s="64" t="str">
        <f>'ZERO CL POS'!C32</f>
        <v>CONFEZIONI DVN S.R.L.</v>
      </c>
      <c r="D32" s="65" t="str">
        <f>'ZERO CL POS'!BE32</f>
        <v>28/02/1992</v>
      </c>
      <c r="E32" s="64">
        <f t="shared" ca="1" si="7"/>
        <v>30</v>
      </c>
      <c r="F32" s="64">
        <f>'ZERO CL POS'!G32</f>
        <v>76123</v>
      </c>
      <c r="G32" s="64" t="str">
        <f>'ZERO CL POS'!F32</f>
        <v>ANDRIA</v>
      </c>
      <c r="H32" s="64" t="str">
        <f>'ZERO CL POS'!E32</f>
        <v>VIA VINCENZO GAMMARIELLO,24</v>
      </c>
      <c r="I32" s="150" t="str">
        <f>IF('ZERO CL POS'!AL32="N","40",IF('ZERO CL POS'!AL32="A","45",IF('ZERO CL POS'!AL32="E","91",IF('ZERO CL POS'!AL32="V","Variazione",""))))</f>
        <v>40</v>
      </c>
      <c r="J32" s="143" t="str">
        <f>_xlfn.XLOOKUP(K32,'Product Map'!C:C,'Product Map'!M:M)</f>
        <v>ITSMO001</v>
      </c>
      <c r="K32" s="143" t="str">
        <f>'ZERO CL POS'!B32</f>
        <v>AZAUC</v>
      </c>
      <c r="L32" s="143">
        <f>'ZERO CL POS'!AW32</f>
        <v>1</v>
      </c>
      <c r="M32" s="143">
        <f>'ZERO CL POS'!AJ32</f>
        <v>24</v>
      </c>
      <c r="N32" s="143" t="str">
        <f>_xlfn.XLOOKUP(J32,'Product Map'!M:M,'Product Map'!E:E)</f>
        <v>Classic</v>
      </c>
      <c r="O32" s="143" t="str">
        <f>IF('ZERO CL POS'!AO32="A","Auto",IF('ZERO CL POS'!AO32="M","Camper",IF('ZERO CL POS'!AO32="C","Moto","errore")))</f>
        <v>Auto</v>
      </c>
      <c r="P32" s="64" t="str">
        <f>'ZERO CL POS'!BH32</f>
        <v>0</v>
      </c>
      <c r="Q32" s="144" t="str">
        <f>'ZERO CL POS'!BF32</f>
        <v>31/05/2022</v>
      </c>
      <c r="R32" s="65">
        <f>'ZERO CL POS'!BG32</f>
        <v>45443</v>
      </c>
      <c r="S32" s="183">
        <f>'ZERO CL POS'!AK32/100</f>
        <v>206</v>
      </c>
      <c r="T32" s="274">
        <f>'ZERO CL POS'!AF32/100</f>
        <v>338</v>
      </c>
      <c r="U32" s="143">
        <f t="shared" si="8"/>
        <v>59.237113402061858</v>
      </c>
      <c r="V32" s="183">
        <f t="shared" si="9"/>
        <v>278.76288659793812</v>
      </c>
      <c r="W32" s="274">
        <f>'ZERO CL POS'!AG32/100</f>
        <v>122.69</v>
      </c>
      <c r="X32" s="183">
        <f t="shared" si="10"/>
        <v>338</v>
      </c>
      <c r="Y32" s="183">
        <f t="shared" si="11"/>
        <v>59.237113402061858</v>
      </c>
      <c r="Z32" s="64"/>
      <c r="AA32" s="64">
        <f t="shared" si="12"/>
        <v>278.76288659793812</v>
      </c>
      <c r="AB32" s="66">
        <f t="shared" si="13"/>
        <v>122.69</v>
      </c>
    </row>
    <row r="33" spans="1:28" x14ac:dyDescent="0.25">
      <c r="A33" s="143"/>
      <c r="B33" s="143"/>
      <c r="C33" s="143"/>
      <c r="D33" s="144"/>
      <c r="E33" s="143"/>
      <c r="F33" s="143"/>
      <c r="G33" s="143"/>
      <c r="H33" s="143"/>
      <c r="I33" s="143"/>
      <c r="J33" s="143"/>
      <c r="K33" s="143"/>
      <c r="L33" s="143"/>
      <c r="M33" s="143"/>
      <c r="N33" s="143"/>
      <c r="O33" s="143"/>
      <c r="P33" s="143"/>
      <c r="Q33" s="144"/>
      <c r="R33" s="143"/>
      <c r="S33" s="143"/>
      <c r="T33" s="143"/>
      <c r="U33" s="64"/>
      <c r="V33" s="66"/>
      <c r="W33" s="64"/>
      <c r="X33" s="64"/>
      <c r="Y33" s="64"/>
      <c r="Z33" s="64"/>
      <c r="AA33" s="66"/>
      <c r="AB33" s="67"/>
    </row>
    <row r="34" spans="1:28" x14ac:dyDescent="0.25">
      <c r="A34" s="143"/>
      <c r="B34" s="143"/>
      <c r="C34" s="143"/>
      <c r="D34" s="144"/>
      <c r="E34" s="143"/>
      <c r="F34" s="143"/>
      <c r="G34" s="143"/>
      <c r="H34" s="143"/>
      <c r="I34" s="143"/>
      <c r="J34" s="143"/>
      <c r="K34" s="143"/>
      <c r="L34" s="143"/>
      <c r="M34" s="143"/>
      <c r="N34" s="143"/>
      <c r="O34" s="143"/>
      <c r="P34" s="143"/>
      <c r="Q34" s="144"/>
      <c r="R34" s="143"/>
      <c r="S34" s="143"/>
      <c r="T34" s="143"/>
      <c r="U34" s="64"/>
      <c r="V34" s="66"/>
      <c r="W34" s="64"/>
      <c r="X34" s="64"/>
      <c r="Y34" s="64"/>
      <c r="Z34" s="64"/>
      <c r="AA34" s="66"/>
      <c r="AB34" s="67"/>
    </row>
    <row r="35" spans="1:28" x14ac:dyDescent="0.25">
      <c r="A35" s="143"/>
      <c r="B35" s="143"/>
      <c r="C35" s="143"/>
      <c r="D35" s="144"/>
      <c r="E35" s="143"/>
      <c r="F35" s="143"/>
      <c r="G35" s="143"/>
      <c r="H35" s="143"/>
      <c r="I35" s="143"/>
      <c r="J35" s="143"/>
      <c r="K35" s="143"/>
      <c r="L35" s="143"/>
      <c r="M35" s="143"/>
      <c r="N35" s="143"/>
      <c r="O35" s="143"/>
      <c r="P35" s="143"/>
      <c r="Q35" s="144"/>
      <c r="R35" s="143"/>
      <c r="S35" s="143"/>
      <c r="T35" s="143"/>
      <c r="U35" s="64"/>
      <c r="V35" s="66"/>
      <c r="W35" s="64"/>
      <c r="X35" s="64"/>
      <c r="Y35" s="64"/>
      <c r="Z35" s="64"/>
      <c r="AA35" s="66"/>
      <c r="AB35" s="67"/>
    </row>
    <row r="36" spans="1:28" x14ac:dyDescent="0.25">
      <c r="A36" s="143"/>
      <c r="B36" s="143"/>
      <c r="C36" s="143"/>
      <c r="D36" s="144"/>
      <c r="E36" s="143"/>
      <c r="F36" s="143"/>
      <c r="G36" s="143"/>
      <c r="H36" s="143"/>
      <c r="I36" s="143"/>
      <c r="J36" s="143"/>
      <c r="K36" s="143"/>
      <c r="L36" s="143"/>
      <c r="M36" s="143"/>
      <c r="N36" s="143"/>
      <c r="O36" s="143"/>
      <c r="P36" s="143"/>
      <c r="Q36" s="144"/>
      <c r="R36" s="143"/>
      <c r="S36" s="143"/>
      <c r="T36" s="143"/>
      <c r="U36" s="64"/>
      <c r="V36" s="66"/>
      <c r="W36" s="64"/>
      <c r="X36" s="64"/>
      <c r="Y36" s="64"/>
      <c r="Z36" s="64"/>
      <c r="AA36" s="66"/>
      <c r="AB36" s="67"/>
    </row>
    <row r="37" spans="1:28" x14ac:dyDescent="0.25">
      <c r="A37" s="143"/>
      <c r="B37" s="143"/>
      <c r="C37" s="143"/>
      <c r="D37" s="144"/>
      <c r="E37" s="143"/>
      <c r="F37" s="143"/>
      <c r="G37" s="143"/>
      <c r="H37" s="143"/>
      <c r="I37" s="143"/>
      <c r="J37" s="143"/>
      <c r="K37" s="143"/>
      <c r="L37" s="143"/>
      <c r="M37" s="143"/>
      <c r="N37" s="143"/>
      <c r="O37" s="143"/>
      <c r="P37" s="143"/>
      <c r="Q37" s="144"/>
      <c r="R37" s="143"/>
      <c r="S37" s="143"/>
      <c r="T37" s="143"/>
      <c r="U37" s="64"/>
      <c r="V37" s="66"/>
      <c r="W37" s="64"/>
      <c r="X37" s="64"/>
      <c r="Y37" s="64"/>
      <c r="Z37" s="64"/>
      <c r="AA37" s="66"/>
      <c r="AB37" s="67"/>
    </row>
    <row r="38" spans="1:28" x14ac:dyDescent="0.25">
      <c r="A38" s="143"/>
      <c r="B38" s="143"/>
      <c r="C38" s="143"/>
      <c r="D38" s="144"/>
      <c r="E38" s="143"/>
      <c r="F38" s="143"/>
      <c r="G38" s="143"/>
      <c r="H38" s="143"/>
      <c r="I38" s="143"/>
      <c r="J38" s="143"/>
      <c r="K38" s="143"/>
      <c r="L38" s="143"/>
      <c r="M38" s="143"/>
      <c r="N38" s="143"/>
      <c r="O38" s="143"/>
      <c r="P38" s="143"/>
      <c r="Q38" s="144"/>
      <c r="R38" s="143"/>
      <c r="S38" s="143"/>
      <c r="T38" s="143"/>
      <c r="U38" s="64"/>
      <c r="V38" s="66"/>
      <c r="W38" s="64"/>
      <c r="X38" s="64"/>
      <c r="Y38" s="64"/>
      <c r="Z38" s="64"/>
      <c r="AA38" s="66"/>
      <c r="AB38" s="67"/>
    </row>
    <row r="39" spans="1:28" x14ac:dyDescent="0.25">
      <c r="A39" s="143"/>
      <c r="B39" s="143"/>
      <c r="C39" s="143"/>
      <c r="D39" s="144"/>
      <c r="E39" s="143"/>
      <c r="F39" s="143"/>
      <c r="G39" s="143"/>
      <c r="H39" s="143"/>
      <c r="I39" s="143"/>
      <c r="J39" s="143"/>
      <c r="K39" s="143"/>
      <c r="L39" s="143"/>
      <c r="M39" s="143"/>
      <c r="N39" s="143"/>
      <c r="O39" s="143"/>
      <c r="P39" s="143"/>
      <c r="Q39" s="144"/>
      <c r="R39" s="143"/>
      <c r="S39" s="143"/>
      <c r="T39" s="143"/>
      <c r="U39" s="64"/>
      <c r="V39" s="66"/>
      <c r="W39" s="64"/>
      <c r="X39" s="64"/>
      <c r="Y39" s="64"/>
      <c r="Z39" s="64"/>
      <c r="AA39" s="66"/>
      <c r="AB39" s="67"/>
    </row>
    <row r="40" spans="1:28" x14ac:dyDescent="0.25">
      <c r="A40" s="143"/>
      <c r="B40" s="143"/>
      <c r="C40" s="143"/>
      <c r="D40" s="144"/>
      <c r="E40" s="143"/>
      <c r="F40" s="143"/>
      <c r="G40" s="143"/>
      <c r="H40" s="143"/>
      <c r="I40" s="143"/>
      <c r="J40" s="143"/>
      <c r="K40" s="143"/>
      <c r="L40" s="143"/>
      <c r="M40" s="143"/>
      <c r="N40" s="143"/>
      <c r="O40" s="143"/>
      <c r="P40" s="143"/>
      <c r="Q40" s="144"/>
      <c r="R40" s="143"/>
      <c r="S40" s="143"/>
      <c r="T40" s="143"/>
      <c r="U40" s="64"/>
      <c r="V40" s="66"/>
      <c r="W40" s="64"/>
      <c r="X40" s="64"/>
      <c r="Y40" s="64"/>
      <c r="Z40" s="64"/>
      <c r="AA40" s="66"/>
      <c r="AB40" s="67"/>
    </row>
    <row r="41" spans="1:28" x14ac:dyDescent="0.25">
      <c r="A41" s="143"/>
      <c r="B41" s="143"/>
      <c r="C41" s="143"/>
      <c r="D41" s="144"/>
      <c r="E41" s="143"/>
      <c r="F41" s="143"/>
      <c r="G41" s="143"/>
      <c r="H41" s="143"/>
      <c r="I41" s="143"/>
      <c r="J41" s="143"/>
      <c r="K41" s="143"/>
      <c r="L41" s="143"/>
      <c r="M41" s="143"/>
      <c r="N41" s="143"/>
      <c r="O41" s="143"/>
      <c r="P41" s="143"/>
      <c r="Q41" s="144"/>
      <c r="R41" s="143"/>
      <c r="S41" s="143"/>
      <c r="T41" s="143"/>
      <c r="U41" s="64"/>
      <c r="V41" s="66"/>
      <c r="W41" s="64"/>
      <c r="X41" s="64"/>
      <c r="Y41" s="64"/>
      <c r="Z41" s="64"/>
      <c r="AA41" s="66"/>
      <c r="AB41" s="67"/>
    </row>
    <row r="42" spans="1:28" x14ac:dyDescent="0.25">
      <c r="A42" s="143"/>
      <c r="B42" s="143"/>
      <c r="C42" s="143"/>
      <c r="D42" s="144"/>
      <c r="E42" s="143"/>
      <c r="F42" s="143"/>
      <c r="G42" s="143"/>
      <c r="H42" s="143"/>
      <c r="I42" s="143"/>
      <c r="J42" s="143"/>
      <c r="K42" s="143"/>
      <c r="L42" s="143"/>
      <c r="M42" s="143"/>
      <c r="N42" s="143"/>
      <c r="O42" s="143"/>
      <c r="P42" s="143"/>
      <c r="Q42" s="144"/>
      <c r="R42" s="143"/>
      <c r="S42" s="143"/>
      <c r="T42" s="143"/>
      <c r="U42" s="64"/>
      <c r="V42" s="66"/>
      <c r="W42" s="64"/>
      <c r="X42" s="64"/>
      <c r="Y42" s="64"/>
      <c r="Z42" s="64"/>
      <c r="AA42" s="66"/>
      <c r="AB42" s="67"/>
    </row>
    <row r="43" spans="1:28" x14ac:dyDescent="0.25">
      <c r="A43" s="143"/>
      <c r="B43" s="143"/>
      <c r="C43" s="143"/>
      <c r="D43" s="144"/>
      <c r="E43" s="143"/>
      <c r="F43" s="143"/>
      <c r="G43" s="143"/>
      <c r="H43" s="143"/>
      <c r="I43" s="143"/>
      <c r="J43" s="143"/>
      <c r="K43" s="143"/>
      <c r="L43" s="143"/>
      <c r="M43" s="143"/>
      <c r="N43" s="143"/>
      <c r="O43" s="143"/>
      <c r="P43" s="143"/>
      <c r="Q43" s="144"/>
      <c r="R43" s="143"/>
      <c r="S43" s="143"/>
      <c r="T43" s="143"/>
      <c r="U43" s="64"/>
      <c r="V43" s="66"/>
      <c r="W43" s="64"/>
      <c r="X43" s="64"/>
      <c r="Y43" s="64"/>
      <c r="Z43" s="64"/>
      <c r="AA43" s="66"/>
      <c r="AB43" s="67"/>
    </row>
    <row r="44" spans="1:28" x14ac:dyDescent="0.25">
      <c r="A44" s="143"/>
      <c r="B44" s="143"/>
      <c r="C44" s="143"/>
      <c r="D44" s="144"/>
      <c r="E44" s="143"/>
      <c r="F44" s="143"/>
      <c r="G44" s="143"/>
      <c r="H44" s="143"/>
      <c r="I44" s="143"/>
      <c r="J44" s="143"/>
      <c r="K44" s="143"/>
      <c r="L44" s="143"/>
      <c r="M44" s="143"/>
      <c r="N44" s="143"/>
      <c r="O44" s="143"/>
      <c r="P44" s="143"/>
      <c r="Q44" s="144"/>
      <c r="R44" s="143"/>
      <c r="S44" s="143"/>
      <c r="T44" s="143"/>
      <c r="U44" s="64"/>
      <c r="V44" s="66"/>
      <c r="W44" s="64"/>
      <c r="X44" s="64"/>
      <c r="Y44" s="64"/>
      <c r="Z44" s="64"/>
      <c r="AA44" s="66"/>
      <c r="AB44" s="67"/>
    </row>
    <row r="45" spans="1:28" x14ac:dyDescent="0.25">
      <c r="A45" s="143"/>
      <c r="B45" s="143"/>
      <c r="C45" s="143"/>
      <c r="D45" s="144"/>
      <c r="E45" s="143"/>
      <c r="F45" s="143"/>
      <c r="G45" s="143"/>
      <c r="H45" s="143"/>
      <c r="I45" s="143"/>
      <c r="J45" s="143"/>
      <c r="K45" s="143"/>
      <c r="L45" s="143"/>
      <c r="M45" s="143"/>
      <c r="N45" s="143"/>
      <c r="O45" s="143"/>
      <c r="P45" s="143"/>
      <c r="Q45" s="144"/>
      <c r="R45" s="143"/>
      <c r="S45" s="143"/>
      <c r="T45" s="143"/>
      <c r="U45" s="64"/>
      <c r="V45" s="66"/>
      <c r="W45" s="64"/>
      <c r="X45" s="64"/>
      <c r="Y45" s="64"/>
      <c r="Z45" s="64"/>
      <c r="AA45" s="66"/>
      <c r="AB45" s="67"/>
    </row>
  </sheetData>
  <autoFilter ref="A1:AC32" xr:uid="{2E9B5816-CAEA-4686-8228-6804AF54BF7C}"/>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66C5-4A8F-4E15-9992-E716C0BA47B9}">
  <sheetPr>
    <tabColor theme="6" tint="0.59999389629810485"/>
  </sheetPr>
  <dimension ref="A1:AB58"/>
  <sheetViews>
    <sheetView workbookViewId="0">
      <pane ySplit="1" topLeftCell="A2" activePane="bottomLeft" state="frozen"/>
      <selection pane="bottomLeft" activeCell="A4" sqref="A4"/>
    </sheetView>
  </sheetViews>
  <sheetFormatPr defaultColWidth="8.6640625" defaultRowHeight="13.2" x14ac:dyDescent="0.25"/>
  <cols>
    <col min="1" max="1" width="18.5546875" style="145" bestFit="1" customWidth="1"/>
    <col min="2" max="2" width="33.109375" style="145" bestFit="1" customWidth="1"/>
    <col min="3" max="3" width="19.44140625" style="145" bestFit="1" customWidth="1"/>
    <col min="4" max="4" width="16" style="145" bestFit="1" customWidth="1"/>
    <col min="5" max="5" width="16.44140625" style="145" bestFit="1" customWidth="1"/>
    <col min="6" max="6" width="9" style="145" bestFit="1" customWidth="1"/>
    <col min="7" max="7" width="24.6640625" style="145" bestFit="1" customWidth="1"/>
    <col min="8" max="8" width="29.88671875" style="145" bestFit="1" customWidth="1"/>
    <col min="9" max="9" width="9.88671875" style="145" bestFit="1" customWidth="1"/>
    <col min="10" max="10" width="22.109375" style="145" bestFit="1" customWidth="1"/>
    <col min="11" max="11" width="17.109375" style="145" bestFit="1" customWidth="1"/>
    <col min="12" max="15" width="17.109375" style="145" customWidth="1"/>
    <col min="16" max="16" width="23.5546875" style="145" bestFit="1" customWidth="1"/>
    <col min="17" max="17" width="20.33203125" style="145" bestFit="1" customWidth="1"/>
    <col min="18" max="18" width="18.44140625" style="145" bestFit="1" customWidth="1"/>
    <col min="19" max="19" width="11.44140625" style="146" bestFit="1" customWidth="1"/>
    <col min="20" max="20" width="16.44140625" style="145" bestFit="1" customWidth="1"/>
    <col min="21" max="21" width="14.109375" style="104" customWidth="1"/>
    <col min="22" max="22" width="16.44140625" style="1" bestFit="1" customWidth="1"/>
    <col min="23" max="23" width="18.33203125" style="63" customWidth="1"/>
    <col min="24" max="24" width="18.109375" style="1" customWidth="1"/>
    <col min="25" max="25" width="17.109375" style="1" customWidth="1"/>
    <col min="26" max="26" width="6" style="1" bestFit="1" customWidth="1"/>
    <col min="27" max="28" width="21.88671875" style="1" bestFit="1" customWidth="1"/>
    <col min="29" max="16384" width="8.6640625" style="1"/>
  </cols>
  <sheetData>
    <row r="1" spans="1:28" s="97" customFormat="1" ht="27" thickBot="1" x14ac:dyDescent="0.3">
      <c r="A1" s="305" t="s">
        <v>137</v>
      </c>
      <c r="B1" s="305" t="s">
        <v>138</v>
      </c>
      <c r="C1" s="305" t="s">
        <v>139</v>
      </c>
      <c r="D1" s="305" t="s">
        <v>118</v>
      </c>
      <c r="E1" s="305" t="s">
        <v>140</v>
      </c>
      <c r="F1" s="305" t="s">
        <v>117</v>
      </c>
      <c r="G1" s="305" t="s">
        <v>141</v>
      </c>
      <c r="H1" s="305" t="s">
        <v>142</v>
      </c>
      <c r="I1" s="306" t="s">
        <v>143</v>
      </c>
      <c r="J1" s="305" t="s">
        <v>152</v>
      </c>
      <c r="K1" s="305" t="s">
        <v>136</v>
      </c>
      <c r="L1" s="305" t="s">
        <v>232</v>
      </c>
      <c r="M1" s="305" t="s">
        <v>153</v>
      </c>
      <c r="N1" s="305" t="s">
        <v>259</v>
      </c>
      <c r="O1" s="305" t="s">
        <v>248</v>
      </c>
      <c r="P1" s="305" t="s">
        <v>120</v>
      </c>
      <c r="Q1" s="305" t="s">
        <v>119</v>
      </c>
      <c r="R1" s="305" t="s">
        <v>247</v>
      </c>
      <c r="S1" s="305" t="s">
        <v>135</v>
      </c>
      <c r="T1" s="147" t="s">
        <v>121</v>
      </c>
      <c r="U1" s="305" t="s">
        <v>122</v>
      </c>
      <c r="V1" s="305" t="s">
        <v>123</v>
      </c>
      <c r="W1" s="147" t="s">
        <v>256</v>
      </c>
      <c r="X1" s="305" t="s">
        <v>281</v>
      </c>
      <c r="Y1" s="305" t="s">
        <v>280</v>
      </c>
      <c r="Z1" s="305" t="s">
        <v>101</v>
      </c>
      <c r="AA1" s="305" t="s">
        <v>56</v>
      </c>
      <c r="AB1" s="305" t="s">
        <v>102</v>
      </c>
    </row>
    <row r="2" spans="1:28" s="97" customFormat="1" x14ac:dyDescent="0.25">
      <c r="A2" s="64">
        <f>'ZERO LEASING POS'!A2</f>
        <v>0</v>
      </c>
      <c r="B2" s="64">
        <f>'ZERO LEASING POS'!D2</f>
        <v>0</v>
      </c>
      <c r="C2" s="64">
        <f>'ZERO LEASING POS'!C2</f>
        <v>0</v>
      </c>
      <c r="D2" s="65" t="str">
        <f>'ZERO LEASING POS'!BE2</f>
        <v>//</v>
      </c>
      <c r="E2" s="64" t="e">
        <f ca="1">DATEDIF(D2,TODAY(),"Y")</f>
        <v>#VALUE!</v>
      </c>
      <c r="F2" s="64">
        <f>'ZERO LEASING POS'!G2</f>
        <v>0</v>
      </c>
      <c r="G2" s="64">
        <f>'ZERO LEASING POS'!F2</f>
        <v>0</v>
      </c>
      <c r="H2" s="64">
        <f>'ZERO LEASING POS'!E2</f>
        <v>0</v>
      </c>
      <c r="I2" s="307" t="str">
        <f>IF('ZERO LEASING POS'!AL2="N","40",IF('ZERO LEASING POS'!AL2="A","45",IF('ZERO LEASING POS'!AL2="E","91",IF('ZERO LEASING POS'!AL2="V","Variazione",""))))</f>
        <v/>
      </c>
      <c r="J2" s="143" t="e">
        <f>_xlfn.XLOOKUP(K2,'Product Map'!C:C,'Product Map'!M:M)</f>
        <v>#N/A</v>
      </c>
      <c r="K2" s="143">
        <f>'ZERO LEASING POS'!B2</f>
        <v>0</v>
      </c>
      <c r="L2" s="143">
        <f>'ZERO LEASING POS'!AW2</f>
        <v>0</v>
      </c>
      <c r="M2" s="143">
        <f>'ZERO LEASING POS'!AJ2</f>
        <v>0</v>
      </c>
      <c r="N2" s="143" t="e">
        <f>_xlfn.XLOOKUP(J2,'Product Map'!M:M,'Product Map'!E:E)</f>
        <v>#N/A</v>
      </c>
      <c r="O2" s="143" t="str">
        <f>IF('ZERO LEASING POS'!AO2="A","Auto",IF('ZERO LEASING POS'!AO2="M","Camper",IF('ZERO LEASING POS'!AO2="C","Moto","errore")))</f>
        <v>errore</v>
      </c>
      <c r="P2" s="64" t="str">
        <f>'ZERO LEASING POS'!BH2</f>
        <v>0</v>
      </c>
      <c r="Q2" s="144" t="str">
        <f>'ZERO LEASING POS'!BF2</f>
        <v>//</v>
      </c>
      <c r="R2" s="65" t="e">
        <f>'ZERO LEASING POS'!BG2</f>
        <v>#VALUE!</v>
      </c>
      <c r="S2" s="183">
        <f>'ZERO LEASING POS'!AK2/100</f>
        <v>0</v>
      </c>
      <c r="T2" s="274">
        <f>'ZERO LEASING POS'!AF2/100</f>
        <v>0</v>
      </c>
      <c r="U2" s="143">
        <f>T2/1.2125*21.25%</f>
        <v>0</v>
      </c>
      <c r="V2" s="183">
        <f>T2-U2</f>
        <v>0</v>
      </c>
      <c r="W2" s="274">
        <f>'ZERO LEASING POS'!AG2/100</f>
        <v>0</v>
      </c>
      <c r="X2" s="183">
        <f>T2</f>
        <v>0</v>
      </c>
      <c r="Y2" s="183">
        <f>U2</f>
        <v>0</v>
      </c>
      <c r="Z2" s="143"/>
      <c r="AA2" s="64">
        <f>V2</f>
        <v>0</v>
      </c>
      <c r="AB2" s="66">
        <f>W2</f>
        <v>0</v>
      </c>
    </row>
    <row r="3" spans="1:28" s="62" customFormat="1" x14ac:dyDescent="0.25">
      <c r="A3" s="64">
        <f>'ZERO LEASING POS'!A3</f>
        <v>0</v>
      </c>
      <c r="B3" s="64">
        <f>'ZERO LEASING POS'!D3</f>
        <v>0</v>
      </c>
      <c r="C3" s="64">
        <f>'ZERO LEASING POS'!C3</f>
        <v>0</v>
      </c>
      <c r="D3" s="65" t="str">
        <f>'ZERO LEASING POS'!BE3</f>
        <v>//</v>
      </c>
      <c r="E3" s="64" t="e">
        <f t="shared" ref="E3:E4" ca="1" si="0">DATEDIF(D3,TODAY(),"Y")</f>
        <v>#VALUE!</v>
      </c>
      <c r="F3" s="64">
        <f>'ZERO LEASING POS'!G3</f>
        <v>0</v>
      </c>
      <c r="G3" s="64">
        <f>'ZERO LEASING POS'!F3</f>
        <v>0</v>
      </c>
      <c r="H3" s="64">
        <f>'ZERO LEASING POS'!E3</f>
        <v>0</v>
      </c>
      <c r="I3" s="307" t="str">
        <f>IF('ZERO LEASING POS'!AL3="N","40",IF('ZERO LEASING POS'!AL3="A","45",IF('ZERO LEASING POS'!AL3="E","91",IF('ZERO LEASING POS'!AL3="V","Variazione",""))))</f>
        <v/>
      </c>
      <c r="J3" s="143" t="e">
        <f>_xlfn.XLOOKUP(K3,'Product Map'!C:C,'Product Map'!M:M)</f>
        <v>#N/A</v>
      </c>
      <c r="K3" s="143">
        <f>'ZERO LEASING POS'!B3</f>
        <v>0</v>
      </c>
      <c r="L3" s="143">
        <f>'ZERO LEASING POS'!AW3</f>
        <v>0</v>
      </c>
      <c r="M3" s="143">
        <f>'ZERO LEASING POS'!AJ3</f>
        <v>0</v>
      </c>
      <c r="N3" s="143" t="e">
        <f>_xlfn.XLOOKUP(J3,'Product Map'!M:M,'Product Map'!E:E)</f>
        <v>#N/A</v>
      </c>
      <c r="O3" s="143" t="str">
        <f>IF('ZERO LEASING POS'!AO3="A","Auto",IF('ZERO LEASING POS'!AO3="M","Camper",IF('ZERO LEASING POS'!AO3="C","Moto","errore")))</f>
        <v>errore</v>
      </c>
      <c r="P3" s="64" t="str">
        <f>'ZERO LEASING POS'!BH3</f>
        <v>0</v>
      </c>
      <c r="Q3" s="144" t="str">
        <f>'ZERO LEASING POS'!BF3</f>
        <v>//</v>
      </c>
      <c r="R3" s="65" t="e">
        <f>'ZERO LEASING POS'!BG3</f>
        <v>#VALUE!</v>
      </c>
      <c r="S3" s="183">
        <f>'ZERO LEASING POS'!AK3/100</f>
        <v>0</v>
      </c>
      <c r="T3" s="274">
        <f>'ZERO LEASING POS'!AF3/100</f>
        <v>0</v>
      </c>
      <c r="U3" s="143">
        <f t="shared" ref="U3:U4" si="1">T3/1.2125*21.25%</f>
        <v>0</v>
      </c>
      <c r="V3" s="183">
        <f t="shared" ref="V3:V4" si="2">T3-U3</f>
        <v>0</v>
      </c>
      <c r="W3" s="274">
        <f>'ZERO LEASING POS'!AG3/100</f>
        <v>0</v>
      </c>
      <c r="X3" s="183">
        <f t="shared" ref="X3:X4" si="3">T3</f>
        <v>0</v>
      </c>
      <c r="Y3" s="183">
        <f t="shared" ref="Y3:Y4" si="4">U3</f>
        <v>0</v>
      </c>
      <c r="Z3" s="143"/>
      <c r="AA3" s="64">
        <f t="shared" ref="AA3:AA4" si="5">V3</f>
        <v>0</v>
      </c>
      <c r="AB3" s="66">
        <f t="shared" ref="AB3:AB4" si="6">W3</f>
        <v>0</v>
      </c>
    </row>
    <row r="4" spans="1:28" x14ac:dyDescent="0.25">
      <c r="A4" s="64">
        <f>'ZERO LEASING POS'!A4</f>
        <v>0</v>
      </c>
      <c r="B4" s="64">
        <f>'ZERO LEASING POS'!D4</f>
        <v>0</v>
      </c>
      <c r="C4" s="64">
        <f>'ZERO LEASING POS'!C4</f>
        <v>0</v>
      </c>
      <c r="D4" s="65" t="str">
        <f>'ZERO LEASING POS'!BE4</f>
        <v>//</v>
      </c>
      <c r="E4" s="64" t="e">
        <f t="shared" ca="1" si="0"/>
        <v>#VALUE!</v>
      </c>
      <c r="F4" s="64">
        <f>'ZERO LEASING POS'!G4</f>
        <v>0</v>
      </c>
      <c r="G4" s="64">
        <f>'ZERO LEASING POS'!F4</f>
        <v>0</v>
      </c>
      <c r="H4" s="64">
        <f>'ZERO LEASING POS'!E4</f>
        <v>0</v>
      </c>
      <c r="I4" s="307" t="str">
        <f>IF('ZERO LEASING POS'!AL4="N","40",IF('ZERO LEASING POS'!AL4="A","45",IF('ZERO LEASING POS'!AL4="E","91",IF('ZERO LEASING POS'!AL4="V","Variazione",""))))</f>
        <v/>
      </c>
      <c r="J4" s="143" t="e">
        <f>_xlfn.XLOOKUP(K4,'Product Map'!C:C,'Product Map'!M:M)</f>
        <v>#N/A</v>
      </c>
      <c r="K4" s="143">
        <f>'ZERO LEASING POS'!B4</f>
        <v>0</v>
      </c>
      <c r="L4" s="143">
        <f>'ZERO LEASING POS'!AW4</f>
        <v>0</v>
      </c>
      <c r="M4" s="143">
        <f>'ZERO LEASING POS'!AJ4</f>
        <v>0</v>
      </c>
      <c r="N4" s="143" t="e">
        <f>_xlfn.XLOOKUP(J4,'Product Map'!M:M,'Product Map'!E:E)</f>
        <v>#N/A</v>
      </c>
      <c r="O4" s="143" t="str">
        <f>IF('ZERO LEASING POS'!AO4="A","Auto",IF('ZERO LEASING POS'!AO4="M","Camper",IF('ZERO LEASING POS'!AO4="C","Moto","errore")))</f>
        <v>errore</v>
      </c>
      <c r="P4" s="64" t="str">
        <f>'ZERO LEASING POS'!BH4</f>
        <v>0</v>
      </c>
      <c r="Q4" s="144" t="str">
        <f>'ZERO LEASING POS'!BF4</f>
        <v>//</v>
      </c>
      <c r="R4" s="65" t="e">
        <f>'ZERO LEASING POS'!BG4</f>
        <v>#VALUE!</v>
      </c>
      <c r="S4" s="183">
        <f>'ZERO LEASING POS'!AK4/100</f>
        <v>0</v>
      </c>
      <c r="T4" s="274">
        <f>'ZERO LEASING POS'!AF4/100</f>
        <v>0</v>
      </c>
      <c r="U4" s="143">
        <f t="shared" si="1"/>
        <v>0</v>
      </c>
      <c r="V4" s="183">
        <f t="shared" si="2"/>
        <v>0</v>
      </c>
      <c r="W4" s="274">
        <f>'ZERO LEASING POS'!AG4/100</f>
        <v>0</v>
      </c>
      <c r="X4" s="183">
        <f t="shared" si="3"/>
        <v>0</v>
      </c>
      <c r="Y4" s="183">
        <f t="shared" si="4"/>
        <v>0</v>
      </c>
      <c r="Z4" s="143"/>
      <c r="AA4" s="64">
        <f t="shared" si="5"/>
        <v>0</v>
      </c>
      <c r="AB4" s="66">
        <f t="shared" si="6"/>
        <v>0</v>
      </c>
    </row>
    <row r="5" spans="1:28" x14ac:dyDescent="0.25">
      <c r="A5" s="143"/>
      <c r="B5" s="143"/>
      <c r="C5" s="143"/>
      <c r="D5" s="144"/>
      <c r="E5" s="143"/>
      <c r="F5" s="143"/>
      <c r="G5" s="143"/>
      <c r="H5" s="143"/>
      <c r="I5" s="143"/>
      <c r="J5" s="143"/>
      <c r="K5" s="143"/>
      <c r="L5" s="143"/>
      <c r="M5" s="143"/>
      <c r="N5" s="143"/>
      <c r="O5" s="143"/>
      <c r="P5" s="143"/>
      <c r="Q5" s="144"/>
      <c r="R5" s="143"/>
      <c r="S5" s="143"/>
      <c r="T5" s="143"/>
      <c r="U5" s="143"/>
      <c r="V5" s="183"/>
      <c r="W5" s="143"/>
      <c r="X5" s="64"/>
      <c r="Y5" s="64"/>
      <c r="Z5" s="64"/>
      <c r="AA5" s="66"/>
      <c r="AB5" s="67"/>
    </row>
    <row r="6" spans="1:28" x14ac:dyDescent="0.25">
      <c r="A6" s="143"/>
      <c r="B6" s="143"/>
      <c r="C6" s="143"/>
      <c r="D6" s="144"/>
      <c r="E6" s="143"/>
      <c r="F6" s="143"/>
      <c r="G6" s="143"/>
      <c r="H6" s="143"/>
      <c r="I6" s="143"/>
      <c r="J6" s="143"/>
      <c r="K6" s="143"/>
      <c r="L6" s="143"/>
      <c r="M6" s="143"/>
      <c r="N6" s="143"/>
      <c r="O6" s="143"/>
      <c r="P6" s="143"/>
      <c r="Q6" s="144"/>
      <c r="R6" s="143"/>
      <c r="S6" s="143"/>
      <c r="T6" s="143"/>
      <c r="U6" s="64"/>
      <c r="V6" s="66"/>
      <c r="W6" s="64"/>
      <c r="X6" s="64"/>
      <c r="Y6" s="64"/>
      <c r="Z6" s="64"/>
      <c r="AA6" s="66"/>
      <c r="AB6" s="67"/>
    </row>
    <row r="7" spans="1:28" x14ac:dyDescent="0.25">
      <c r="A7" s="143"/>
      <c r="B7" s="143"/>
      <c r="C7" s="143"/>
      <c r="D7" s="144"/>
      <c r="E7" s="143"/>
      <c r="F7" s="143"/>
      <c r="G7" s="143"/>
      <c r="H7" s="143"/>
      <c r="I7" s="143"/>
      <c r="J7" s="143"/>
      <c r="K7" s="143"/>
      <c r="L7" s="143"/>
      <c r="M7" s="143"/>
      <c r="N7" s="143"/>
      <c r="O7" s="143"/>
      <c r="P7" s="143"/>
      <c r="Q7" s="144"/>
      <c r="R7" s="143"/>
      <c r="S7" s="143"/>
      <c r="T7" s="143"/>
      <c r="U7" s="64"/>
      <c r="V7" s="66"/>
      <c r="W7" s="64"/>
      <c r="X7" s="64"/>
      <c r="Y7" s="64"/>
      <c r="Z7" s="64"/>
      <c r="AA7" s="66"/>
      <c r="AB7" s="67"/>
    </row>
    <row r="8" spans="1:28" x14ac:dyDescent="0.25">
      <c r="A8" s="143"/>
      <c r="B8" s="143"/>
      <c r="C8" s="143"/>
      <c r="D8" s="144"/>
      <c r="E8" s="143"/>
      <c r="F8" s="143"/>
      <c r="G8" s="143"/>
      <c r="H8" s="143"/>
      <c r="I8" s="143"/>
      <c r="J8" s="143"/>
      <c r="K8" s="143"/>
      <c r="L8" s="143"/>
      <c r="M8" s="143"/>
      <c r="N8" s="143"/>
      <c r="O8" s="143"/>
      <c r="P8" s="143"/>
      <c r="Q8" s="144"/>
      <c r="R8" s="143"/>
      <c r="S8" s="143"/>
      <c r="T8" s="143"/>
      <c r="U8" s="64"/>
      <c r="V8" s="66"/>
      <c r="W8" s="64"/>
      <c r="X8" s="64"/>
      <c r="Y8" s="64"/>
      <c r="Z8" s="64"/>
      <c r="AA8" s="66"/>
      <c r="AB8" s="67"/>
    </row>
    <row r="9" spans="1:28" x14ac:dyDescent="0.25">
      <c r="A9" s="143"/>
      <c r="B9" s="143"/>
      <c r="C9" s="143"/>
      <c r="D9" s="144"/>
      <c r="E9" s="143"/>
      <c r="F9" s="143"/>
      <c r="G9" s="143"/>
      <c r="H9" s="143"/>
      <c r="I9" s="143"/>
      <c r="J9" s="143"/>
      <c r="K9" s="143"/>
      <c r="L9" s="143"/>
      <c r="M9" s="143"/>
      <c r="N9" s="143"/>
      <c r="O9" s="143"/>
      <c r="P9" s="143"/>
      <c r="Q9" s="144"/>
      <c r="R9" s="143"/>
      <c r="S9" s="143"/>
      <c r="T9" s="143"/>
      <c r="U9" s="64"/>
      <c r="V9" s="66"/>
      <c r="W9" s="64"/>
      <c r="X9" s="64"/>
      <c r="Y9" s="64"/>
      <c r="Z9" s="64"/>
      <c r="AA9" s="66"/>
      <c r="AB9" s="67"/>
    </row>
    <row r="10" spans="1:28" x14ac:dyDescent="0.25">
      <c r="A10" s="143"/>
      <c r="B10" s="143"/>
      <c r="C10" s="143"/>
      <c r="D10" s="144"/>
      <c r="E10" s="143"/>
      <c r="F10" s="143"/>
      <c r="G10" s="143"/>
      <c r="H10" s="143"/>
      <c r="I10" s="143"/>
      <c r="J10" s="143"/>
      <c r="K10" s="143"/>
      <c r="L10" s="143"/>
      <c r="M10" s="143"/>
      <c r="N10" s="143"/>
      <c r="O10" s="143"/>
      <c r="P10" s="143"/>
      <c r="Q10" s="144"/>
      <c r="R10" s="143"/>
      <c r="S10" s="143"/>
      <c r="T10" s="143"/>
      <c r="U10" s="64"/>
      <c r="V10" s="66"/>
      <c r="W10" s="64"/>
      <c r="X10" s="64"/>
      <c r="Y10" s="64"/>
      <c r="Z10" s="64"/>
      <c r="AA10" s="66"/>
      <c r="AB10" s="67"/>
    </row>
    <row r="11" spans="1:28" x14ac:dyDescent="0.25">
      <c r="A11" s="143"/>
      <c r="B11" s="143"/>
      <c r="C11" s="143"/>
      <c r="D11" s="144"/>
      <c r="E11" s="143"/>
      <c r="F11" s="143"/>
      <c r="G11" s="143"/>
      <c r="H11" s="143"/>
      <c r="I11" s="143"/>
      <c r="J11" s="143"/>
      <c r="K11" s="143"/>
      <c r="L11" s="143"/>
      <c r="M11" s="143"/>
      <c r="N11" s="143"/>
      <c r="O11" s="143"/>
      <c r="P11" s="143"/>
      <c r="Q11" s="144"/>
      <c r="R11" s="143"/>
      <c r="S11" s="143"/>
      <c r="T11" s="143"/>
      <c r="U11" s="64"/>
      <c r="V11" s="66"/>
      <c r="W11" s="64"/>
      <c r="X11" s="64"/>
      <c r="Y11" s="64"/>
      <c r="Z11" s="64"/>
      <c r="AA11" s="66"/>
      <c r="AB11" s="67"/>
    </row>
    <row r="12" spans="1:28" x14ac:dyDescent="0.25">
      <c r="A12" s="143"/>
      <c r="B12" s="143"/>
      <c r="C12" s="143"/>
      <c r="D12" s="144"/>
      <c r="E12" s="143"/>
      <c r="F12" s="143"/>
      <c r="G12" s="143"/>
      <c r="H12" s="143"/>
      <c r="I12" s="143"/>
      <c r="J12" s="143"/>
      <c r="K12" s="143"/>
      <c r="L12" s="143"/>
      <c r="M12" s="143"/>
      <c r="N12" s="143"/>
      <c r="O12" s="143"/>
      <c r="P12" s="143"/>
      <c r="Q12" s="144"/>
      <c r="R12" s="143"/>
      <c r="S12" s="143"/>
      <c r="T12" s="143"/>
      <c r="U12" s="64"/>
      <c r="V12" s="66"/>
      <c r="W12" s="64"/>
      <c r="X12" s="64"/>
      <c r="Y12" s="64"/>
      <c r="Z12" s="64"/>
      <c r="AA12" s="66"/>
      <c r="AB12" s="67"/>
    </row>
    <row r="13" spans="1:28" x14ac:dyDescent="0.25">
      <c r="A13" s="143"/>
      <c r="B13" s="143"/>
      <c r="C13" s="143"/>
      <c r="D13" s="144"/>
      <c r="E13" s="143"/>
      <c r="F13" s="143"/>
      <c r="G13" s="143"/>
      <c r="H13" s="143"/>
      <c r="I13" s="143"/>
      <c r="J13" s="143"/>
      <c r="K13" s="143"/>
      <c r="L13" s="143"/>
      <c r="M13" s="143"/>
      <c r="N13" s="143"/>
      <c r="O13" s="143"/>
      <c r="P13" s="143"/>
      <c r="Q13" s="144"/>
      <c r="R13" s="143"/>
      <c r="S13" s="143"/>
      <c r="T13" s="143"/>
      <c r="U13" s="64"/>
      <c r="V13" s="66"/>
      <c r="W13" s="64"/>
      <c r="X13" s="64"/>
      <c r="Y13" s="64"/>
      <c r="Z13" s="64"/>
      <c r="AA13" s="66"/>
      <c r="AB13" s="67"/>
    </row>
    <row r="14" spans="1:28" x14ac:dyDescent="0.25">
      <c r="A14" s="143"/>
      <c r="B14" s="143"/>
      <c r="C14" s="143"/>
      <c r="D14" s="144"/>
      <c r="E14" s="143"/>
      <c r="F14" s="143"/>
      <c r="G14" s="143"/>
      <c r="H14" s="143"/>
      <c r="I14" s="143"/>
      <c r="J14" s="143"/>
      <c r="K14" s="143"/>
      <c r="L14" s="143"/>
      <c r="M14" s="143"/>
      <c r="N14" s="143"/>
      <c r="O14" s="143"/>
      <c r="P14" s="143"/>
      <c r="Q14" s="144"/>
      <c r="R14" s="143"/>
      <c r="S14" s="143"/>
      <c r="T14" s="143"/>
      <c r="U14" s="64"/>
      <c r="V14" s="66"/>
      <c r="W14" s="64"/>
      <c r="X14" s="64"/>
      <c r="Y14" s="64"/>
      <c r="Z14" s="64"/>
      <c r="AA14" s="66"/>
      <c r="AB14" s="67"/>
    </row>
    <row r="15" spans="1:28" x14ac:dyDescent="0.25">
      <c r="A15" s="143"/>
      <c r="B15" s="143"/>
      <c r="C15" s="143"/>
      <c r="D15" s="144"/>
      <c r="E15" s="143"/>
      <c r="F15" s="143"/>
      <c r="G15" s="143"/>
      <c r="H15" s="143"/>
      <c r="I15" s="143"/>
      <c r="J15" s="143"/>
      <c r="K15" s="143"/>
      <c r="L15" s="143"/>
      <c r="M15" s="143"/>
      <c r="N15" s="143"/>
      <c r="O15" s="143"/>
      <c r="P15" s="143"/>
      <c r="Q15" s="144"/>
      <c r="R15" s="143"/>
      <c r="S15" s="143"/>
      <c r="T15" s="143"/>
      <c r="U15" s="64"/>
      <c r="V15" s="66"/>
      <c r="W15" s="64"/>
      <c r="X15" s="64"/>
      <c r="Y15" s="64"/>
      <c r="Z15" s="64"/>
      <c r="AA15" s="66"/>
      <c r="AB15" s="67"/>
    </row>
    <row r="16" spans="1:28" x14ac:dyDescent="0.25">
      <c r="A16" s="143"/>
      <c r="B16" s="143"/>
      <c r="C16" s="143"/>
      <c r="D16" s="144"/>
      <c r="E16" s="143"/>
      <c r="F16" s="143"/>
      <c r="G16" s="143"/>
      <c r="H16" s="143"/>
      <c r="I16" s="143"/>
      <c r="J16" s="143"/>
      <c r="K16" s="143"/>
      <c r="L16" s="143"/>
      <c r="M16" s="143"/>
      <c r="N16" s="143"/>
      <c r="O16" s="143"/>
      <c r="P16" s="143"/>
      <c r="Q16" s="144"/>
      <c r="R16" s="143"/>
      <c r="S16" s="143"/>
      <c r="T16" s="143"/>
      <c r="U16" s="64"/>
      <c r="V16" s="66"/>
      <c r="W16" s="64"/>
      <c r="X16" s="64"/>
      <c r="Y16" s="64"/>
      <c r="Z16" s="64"/>
      <c r="AA16" s="66"/>
      <c r="AB16" s="67"/>
    </row>
    <row r="17" spans="1:28" x14ac:dyDescent="0.25">
      <c r="A17" s="143"/>
      <c r="B17" s="143"/>
      <c r="C17" s="143"/>
      <c r="D17" s="144"/>
      <c r="E17" s="143"/>
      <c r="F17" s="143"/>
      <c r="G17" s="143"/>
      <c r="H17" s="143"/>
      <c r="I17" s="143"/>
      <c r="J17" s="143"/>
      <c r="K17" s="143"/>
      <c r="L17" s="143"/>
      <c r="M17" s="143"/>
      <c r="N17" s="143"/>
      <c r="O17" s="143"/>
      <c r="P17" s="143"/>
      <c r="Q17" s="144"/>
      <c r="R17" s="143"/>
      <c r="S17" s="143"/>
      <c r="T17" s="143"/>
      <c r="U17" s="64"/>
      <c r="V17" s="66"/>
      <c r="W17" s="64"/>
      <c r="X17" s="64"/>
      <c r="Y17" s="64"/>
      <c r="Z17" s="64"/>
      <c r="AA17" s="66"/>
      <c r="AB17" s="67"/>
    </row>
    <row r="18" spans="1:28" x14ac:dyDescent="0.25">
      <c r="A18" s="143"/>
      <c r="B18" s="143"/>
      <c r="C18" s="143"/>
      <c r="D18" s="144"/>
      <c r="E18" s="143"/>
      <c r="F18" s="143"/>
      <c r="G18" s="143"/>
      <c r="H18" s="143"/>
      <c r="I18" s="143"/>
      <c r="J18" s="143"/>
      <c r="K18" s="143"/>
      <c r="L18" s="143"/>
      <c r="M18" s="143"/>
      <c r="N18" s="143"/>
      <c r="O18" s="143"/>
      <c r="P18" s="143"/>
      <c r="Q18" s="144"/>
      <c r="R18" s="143"/>
      <c r="S18" s="143"/>
      <c r="T18" s="143"/>
      <c r="U18" s="64"/>
      <c r="V18" s="66"/>
      <c r="W18" s="64"/>
      <c r="X18" s="64"/>
      <c r="Y18" s="64"/>
      <c r="Z18" s="64"/>
      <c r="AA18" s="66"/>
      <c r="AB18" s="67"/>
    </row>
    <row r="19" spans="1:28" x14ac:dyDescent="0.25">
      <c r="A19" s="143"/>
      <c r="B19" s="143"/>
      <c r="C19" s="143"/>
      <c r="D19" s="144"/>
      <c r="E19" s="143"/>
      <c r="F19" s="143"/>
      <c r="G19" s="143"/>
      <c r="H19" s="143"/>
      <c r="I19" s="143"/>
      <c r="J19" s="143"/>
      <c r="K19" s="143"/>
      <c r="L19" s="143"/>
      <c r="M19" s="143"/>
      <c r="N19" s="143"/>
      <c r="O19" s="143"/>
      <c r="P19" s="143"/>
      <c r="Q19" s="144"/>
      <c r="R19" s="143"/>
      <c r="S19" s="143"/>
      <c r="T19" s="143"/>
      <c r="U19" s="64"/>
      <c r="V19" s="66"/>
      <c r="W19" s="64"/>
      <c r="X19" s="64"/>
      <c r="Y19" s="64"/>
      <c r="Z19" s="64"/>
      <c r="AA19" s="66"/>
      <c r="AB19" s="67"/>
    </row>
    <row r="20" spans="1:28" x14ac:dyDescent="0.25">
      <c r="A20" s="143"/>
      <c r="B20" s="143"/>
      <c r="C20" s="143"/>
      <c r="D20" s="144"/>
      <c r="E20" s="143"/>
      <c r="F20" s="143"/>
      <c r="G20" s="143"/>
      <c r="H20" s="143"/>
      <c r="I20" s="143"/>
      <c r="J20" s="143"/>
      <c r="K20" s="143"/>
      <c r="L20" s="143"/>
      <c r="M20" s="143"/>
      <c r="N20" s="143"/>
      <c r="O20" s="143"/>
      <c r="P20" s="143"/>
      <c r="Q20" s="144"/>
      <c r="R20" s="143"/>
      <c r="S20" s="143"/>
      <c r="T20" s="143"/>
      <c r="U20" s="64"/>
      <c r="V20" s="66"/>
      <c r="W20" s="64"/>
      <c r="X20" s="64"/>
      <c r="Y20" s="64"/>
      <c r="Z20" s="64"/>
      <c r="AA20" s="66"/>
      <c r="AB20" s="67"/>
    </row>
    <row r="21" spans="1:28" x14ac:dyDescent="0.25">
      <c r="A21" s="143"/>
      <c r="B21" s="143"/>
      <c r="C21" s="143"/>
      <c r="D21" s="144"/>
      <c r="E21" s="143"/>
      <c r="F21" s="143"/>
      <c r="G21" s="143"/>
      <c r="H21" s="143"/>
      <c r="I21" s="143"/>
      <c r="J21" s="143"/>
      <c r="K21" s="143"/>
      <c r="L21" s="143"/>
      <c r="M21" s="143"/>
      <c r="N21" s="143"/>
      <c r="O21" s="143"/>
      <c r="P21" s="143"/>
      <c r="Q21" s="144"/>
      <c r="R21" s="143"/>
      <c r="S21" s="143"/>
      <c r="T21" s="143"/>
      <c r="U21" s="64"/>
      <c r="V21" s="66"/>
      <c r="W21" s="64"/>
      <c r="X21" s="64"/>
      <c r="Y21" s="64"/>
      <c r="Z21" s="64"/>
      <c r="AA21" s="66"/>
      <c r="AB21" s="67"/>
    </row>
    <row r="22" spans="1:28" x14ac:dyDescent="0.25">
      <c r="A22" s="143"/>
      <c r="B22" s="143"/>
      <c r="C22" s="143"/>
      <c r="D22" s="144"/>
      <c r="E22" s="143"/>
      <c r="F22" s="143"/>
      <c r="G22" s="143"/>
      <c r="H22" s="143"/>
      <c r="I22" s="143"/>
      <c r="J22" s="143"/>
      <c r="K22" s="143"/>
      <c r="L22" s="143"/>
      <c r="M22" s="143"/>
      <c r="N22" s="143"/>
      <c r="O22" s="143"/>
      <c r="P22" s="143"/>
      <c r="Q22" s="144"/>
      <c r="R22" s="143"/>
      <c r="S22" s="143"/>
      <c r="T22" s="143"/>
      <c r="U22" s="64"/>
      <c r="V22" s="66"/>
      <c r="W22" s="64"/>
      <c r="X22" s="64"/>
      <c r="Y22" s="64"/>
      <c r="Z22" s="64"/>
      <c r="AA22" s="66"/>
      <c r="AB22" s="67"/>
    </row>
    <row r="23" spans="1:28" x14ac:dyDescent="0.25">
      <c r="A23" s="143"/>
      <c r="B23" s="143"/>
      <c r="C23" s="143"/>
      <c r="D23" s="144"/>
      <c r="E23" s="143"/>
      <c r="F23" s="143"/>
      <c r="G23" s="143"/>
      <c r="H23" s="143"/>
      <c r="I23" s="143"/>
      <c r="J23" s="143"/>
      <c r="K23" s="143"/>
      <c r="L23" s="143"/>
      <c r="M23" s="143"/>
      <c r="N23" s="143"/>
      <c r="O23" s="143"/>
      <c r="P23" s="143"/>
      <c r="Q23" s="144"/>
      <c r="R23" s="143"/>
      <c r="S23" s="143"/>
      <c r="T23" s="143"/>
      <c r="U23" s="64"/>
      <c r="V23" s="66"/>
      <c r="W23" s="64"/>
      <c r="X23" s="64"/>
      <c r="Y23" s="64"/>
      <c r="Z23" s="64"/>
      <c r="AA23" s="66"/>
      <c r="AB23" s="67"/>
    </row>
    <row r="24" spans="1:28" x14ac:dyDescent="0.25">
      <c r="A24" s="143"/>
      <c r="B24" s="143"/>
      <c r="C24" s="143"/>
      <c r="D24" s="144"/>
      <c r="E24" s="143"/>
      <c r="F24" s="143"/>
      <c r="G24" s="143"/>
      <c r="H24" s="143"/>
      <c r="I24" s="143"/>
      <c r="J24" s="143"/>
      <c r="K24" s="143"/>
      <c r="L24" s="143"/>
      <c r="M24" s="143"/>
      <c r="N24" s="143"/>
      <c r="O24" s="143"/>
      <c r="P24" s="143"/>
      <c r="Q24" s="144"/>
      <c r="R24" s="143"/>
      <c r="S24" s="143"/>
      <c r="T24" s="143"/>
      <c r="U24" s="64"/>
      <c r="V24" s="66"/>
      <c r="W24" s="64"/>
      <c r="X24" s="64"/>
      <c r="Y24" s="64"/>
      <c r="Z24" s="64"/>
      <c r="AA24" s="66"/>
      <c r="AB24" s="67"/>
    </row>
    <row r="25" spans="1:28" x14ac:dyDescent="0.25">
      <c r="A25" s="143"/>
      <c r="B25" s="143"/>
      <c r="C25" s="143"/>
      <c r="D25" s="144"/>
      <c r="E25" s="143"/>
      <c r="F25" s="143"/>
      <c r="G25" s="143"/>
      <c r="H25" s="143"/>
      <c r="I25" s="143"/>
      <c r="J25" s="143"/>
      <c r="K25" s="143"/>
      <c r="L25" s="143"/>
      <c r="M25" s="143"/>
      <c r="N25" s="143"/>
      <c r="O25" s="143"/>
      <c r="P25" s="143"/>
      <c r="Q25" s="144"/>
      <c r="R25" s="143"/>
      <c r="S25" s="143"/>
      <c r="T25" s="143"/>
      <c r="U25" s="64"/>
      <c r="V25" s="66"/>
      <c r="W25" s="64"/>
      <c r="X25" s="64"/>
      <c r="Y25" s="64"/>
      <c r="Z25" s="64"/>
      <c r="AA25" s="66"/>
      <c r="AB25" s="67"/>
    </row>
    <row r="26" spans="1:28" x14ac:dyDescent="0.25">
      <c r="A26" s="143"/>
      <c r="B26" s="143"/>
      <c r="C26" s="143"/>
      <c r="D26" s="144"/>
      <c r="E26" s="143"/>
      <c r="F26" s="143"/>
      <c r="G26" s="143"/>
      <c r="H26" s="143"/>
      <c r="I26" s="143"/>
      <c r="J26" s="143"/>
      <c r="K26" s="143"/>
      <c r="L26" s="143"/>
      <c r="M26" s="143"/>
      <c r="N26" s="143"/>
      <c r="O26" s="143"/>
      <c r="P26" s="143"/>
      <c r="Q26" s="144"/>
      <c r="R26" s="143"/>
      <c r="S26" s="143"/>
      <c r="T26" s="143"/>
      <c r="U26" s="64"/>
      <c r="V26" s="66"/>
      <c r="W26" s="64"/>
      <c r="X26" s="64"/>
      <c r="Y26" s="64"/>
      <c r="Z26" s="64"/>
      <c r="AA26" s="66"/>
      <c r="AB26" s="67"/>
    </row>
    <row r="27" spans="1:28" x14ac:dyDescent="0.25">
      <c r="A27" s="143"/>
      <c r="B27" s="143"/>
      <c r="C27" s="143"/>
      <c r="D27" s="144"/>
      <c r="E27" s="143"/>
      <c r="F27" s="143"/>
      <c r="G27" s="143"/>
      <c r="H27" s="143"/>
      <c r="I27" s="143"/>
      <c r="J27" s="143"/>
      <c r="K27" s="143"/>
      <c r="L27" s="143"/>
      <c r="M27" s="143"/>
      <c r="N27" s="143"/>
      <c r="O27" s="143"/>
      <c r="P27" s="143"/>
      <c r="Q27" s="144"/>
      <c r="R27" s="143"/>
      <c r="S27" s="143"/>
      <c r="T27" s="143"/>
      <c r="U27" s="64"/>
      <c r="V27" s="66"/>
      <c r="W27" s="64"/>
      <c r="X27" s="64"/>
      <c r="Y27" s="64"/>
      <c r="Z27" s="64"/>
      <c r="AA27" s="66"/>
      <c r="AB27" s="67"/>
    </row>
    <row r="28" spans="1:28" x14ac:dyDescent="0.25">
      <c r="A28" s="143"/>
      <c r="B28" s="143"/>
      <c r="C28" s="143"/>
      <c r="D28" s="144"/>
      <c r="E28" s="143"/>
      <c r="F28" s="143"/>
      <c r="G28" s="143"/>
      <c r="H28" s="143"/>
      <c r="I28" s="143"/>
      <c r="J28" s="143"/>
      <c r="K28" s="143"/>
      <c r="L28" s="143"/>
      <c r="M28" s="143"/>
      <c r="N28" s="143"/>
      <c r="O28" s="143"/>
      <c r="P28" s="143"/>
      <c r="Q28" s="144"/>
      <c r="R28" s="143"/>
      <c r="S28" s="143"/>
      <c r="T28" s="143"/>
      <c r="U28" s="64"/>
      <c r="V28" s="66"/>
      <c r="W28" s="64"/>
      <c r="X28" s="64"/>
      <c r="Y28" s="64"/>
      <c r="Z28" s="64"/>
      <c r="AA28" s="66"/>
      <c r="AB28" s="67"/>
    </row>
    <row r="29" spans="1:28" x14ac:dyDescent="0.25">
      <c r="A29" s="143"/>
      <c r="B29" s="143"/>
      <c r="C29" s="143"/>
      <c r="D29" s="144"/>
      <c r="E29" s="143"/>
      <c r="F29" s="143"/>
      <c r="G29" s="143"/>
      <c r="H29" s="143"/>
      <c r="I29" s="143"/>
      <c r="J29" s="143"/>
      <c r="K29" s="143"/>
      <c r="L29" s="143"/>
      <c r="M29" s="143"/>
      <c r="N29" s="143"/>
      <c r="O29" s="143"/>
      <c r="P29" s="143"/>
      <c r="Q29" s="144"/>
      <c r="R29" s="143"/>
      <c r="S29" s="143"/>
      <c r="T29" s="143"/>
      <c r="U29" s="64"/>
      <c r="V29" s="66"/>
      <c r="W29" s="64"/>
      <c r="X29" s="64"/>
      <c r="Y29" s="64"/>
      <c r="Z29" s="64"/>
      <c r="AA29" s="66"/>
      <c r="AB29" s="67"/>
    </row>
    <row r="30" spans="1:28" x14ac:dyDescent="0.25">
      <c r="A30" s="143"/>
      <c r="B30" s="143"/>
      <c r="C30" s="143"/>
      <c r="D30" s="144"/>
      <c r="E30" s="143"/>
      <c r="F30" s="143"/>
      <c r="G30" s="143"/>
      <c r="H30" s="143"/>
      <c r="I30" s="143"/>
      <c r="J30" s="143"/>
      <c r="K30" s="143"/>
      <c r="L30" s="143"/>
      <c r="M30" s="143"/>
      <c r="N30" s="143"/>
      <c r="O30" s="143"/>
      <c r="P30" s="143"/>
      <c r="Q30" s="144"/>
      <c r="R30" s="143"/>
      <c r="S30" s="143"/>
      <c r="T30" s="143"/>
      <c r="U30" s="64"/>
      <c r="V30" s="66"/>
      <c r="W30" s="64"/>
      <c r="X30" s="64"/>
      <c r="Y30" s="64"/>
      <c r="Z30" s="64"/>
      <c r="AA30" s="66"/>
      <c r="AB30" s="67"/>
    </row>
    <row r="31" spans="1:28" x14ac:dyDescent="0.25">
      <c r="A31" s="143"/>
      <c r="B31" s="143"/>
      <c r="C31" s="143"/>
      <c r="D31" s="144"/>
      <c r="E31" s="143"/>
      <c r="F31" s="143"/>
      <c r="G31" s="143"/>
      <c r="H31" s="143"/>
      <c r="I31" s="143"/>
      <c r="J31" s="143"/>
      <c r="K31" s="143"/>
      <c r="L31" s="143"/>
      <c r="M31" s="143"/>
      <c r="N31" s="143"/>
      <c r="O31" s="143"/>
      <c r="P31" s="143"/>
      <c r="Q31" s="144"/>
      <c r="R31" s="143"/>
      <c r="S31" s="143"/>
      <c r="T31" s="143"/>
      <c r="U31" s="64"/>
      <c r="V31" s="66"/>
      <c r="W31" s="64"/>
      <c r="X31" s="64"/>
      <c r="Y31" s="64"/>
      <c r="Z31" s="64"/>
      <c r="AA31" s="66"/>
      <c r="AB31" s="67"/>
    </row>
    <row r="32" spans="1:28" x14ac:dyDescent="0.25">
      <c r="A32" s="143"/>
      <c r="B32" s="143"/>
      <c r="C32" s="143"/>
      <c r="D32" s="144"/>
      <c r="E32" s="143"/>
      <c r="F32" s="143"/>
      <c r="G32" s="143"/>
      <c r="H32" s="143"/>
      <c r="I32" s="143"/>
      <c r="J32" s="143"/>
      <c r="K32" s="143"/>
      <c r="L32" s="143"/>
      <c r="M32" s="143"/>
      <c r="N32" s="143"/>
      <c r="O32" s="143"/>
      <c r="P32" s="143"/>
      <c r="Q32" s="144"/>
      <c r="R32" s="143"/>
      <c r="S32" s="143"/>
      <c r="T32" s="143"/>
      <c r="U32" s="64"/>
      <c r="V32" s="66"/>
      <c r="W32" s="64"/>
      <c r="X32" s="64"/>
      <c r="Y32" s="64"/>
      <c r="Z32" s="64"/>
      <c r="AA32" s="66"/>
      <c r="AB32" s="67"/>
    </row>
    <row r="33" spans="1:28" x14ac:dyDescent="0.25">
      <c r="A33" s="143"/>
      <c r="B33" s="143"/>
      <c r="C33" s="143"/>
      <c r="D33" s="144"/>
      <c r="E33" s="143"/>
      <c r="F33" s="143"/>
      <c r="G33" s="143"/>
      <c r="H33" s="143"/>
      <c r="I33" s="143"/>
      <c r="J33" s="143"/>
      <c r="K33" s="143"/>
      <c r="L33" s="143"/>
      <c r="M33" s="143"/>
      <c r="N33" s="143"/>
      <c r="O33" s="143"/>
      <c r="P33" s="143"/>
      <c r="Q33" s="144"/>
      <c r="R33" s="143"/>
      <c r="S33" s="143"/>
      <c r="T33" s="143"/>
      <c r="U33" s="64"/>
      <c r="V33" s="66"/>
      <c r="W33" s="64"/>
      <c r="X33" s="64"/>
      <c r="Y33" s="64"/>
      <c r="Z33" s="64"/>
      <c r="AA33" s="66"/>
      <c r="AB33" s="67"/>
    </row>
    <row r="34" spans="1:28" x14ac:dyDescent="0.25">
      <c r="A34" s="143"/>
      <c r="B34" s="143"/>
      <c r="C34" s="143"/>
      <c r="D34" s="144"/>
      <c r="E34" s="143"/>
      <c r="F34" s="143"/>
      <c r="G34" s="143"/>
      <c r="H34" s="143"/>
      <c r="I34" s="143"/>
      <c r="J34" s="143"/>
      <c r="K34" s="143"/>
      <c r="L34" s="143"/>
      <c r="M34" s="143"/>
      <c r="N34" s="143"/>
      <c r="O34" s="143"/>
      <c r="P34" s="143"/>
      <c r="Q34" s="144"/>
      <c r="R34" s="143"/>
      <c r="S34" s="143"/>
      <c r="T34" s="143"/>
      <c r="U34" s="64"/>
      <c r="V34" s="66"/>
      <c r="W34" s="64"/>
      <c r="X34" s="64"/>
      <c r="Y34" s="64"/>
      <c r="Z34" s="64"/>
      <c r="AA34" s="66"/>
      <c r="AB34" s="67"/>
    </row>
    <row r="35" spans="1:28" x14ac:dyDescent="0.25">
      <c r="A35" s="143"/>
      <c r="B35" s="143"/>
      <c r="C35" s="143"/>
      <c r="D35" s="144"/>
      <c r="E35" s="143"/>
      <c r="F35" s="143"/>
      <c r="G35" s="143"/>
      <c r="H35" s="143"/>
      <c r="I35" s="143"/>
      <c r="J35" s="143"/>
      <c r="K35" s="143"/>
      <c r="L35" s="143"/>
      <c r="M35" s="143"/>
      <c r="N35" s="143"/>
      <c r="O35" s="143"/>
      <c r="P35" s="143"/>
      <c r="Q35" s="144"/>
      <c r="R35" s="143"/>
      <c r="S35" s="143"/>
      <c r="T35" s="143"/>
      <c r="U35" s="64"/>
      <c r="V35" s="66"/>
      <c r="W35" s="64"/>
      <c r="X35" s="64"/>
      <c r="Y35" s="64"/>
      <c r="Z35" s="64"/>
      <c r="AA35" s="66"/>
      <c r="AB35" s="67"/>
    </row>
    <row r="36" spans="1:28" x14ac:dyDescent="0.25">
      <c r="A36" s="143"/>
      <c r="B36" s="143"/>
      <c r="C36" s="143"/>
      <c r="D36" s="144"/>
      <c r="E36" s="143"/>
      <c r="F36" s="143"/>
      <c r="G36" s="143"/>
      <c r="H36" s="143"/>
      <c r="I36" s="143"/>
      <c r="J36" s="143"/>
      <c r="K36" s="143"/>
      <c r="L36" s="143"/>
      <c r="M36" s="143"/>
      <c r="N36" s="143"/>
      <c r="O36" s="143"/>
      <c r="P36" s="143"/>
      <c r="Q36" s="144"/>
      <c r="R36" s="143"/>
      <c r="S36" s="143"/>
      <c r="T36" s="143"/>
      <c r="U36" s="64"/>
      <c r="V36" s="66"/>
      <c r="W36" s="64"/>
      <c r="X36" s="64"/>
      <c r="Y36" s="64"/>
      <c r="Z36" s="64"/>
      <c r="AA36" s="66"/>
      <c r="AB36" s="67"/>
    </row>
    <row r="37" spans="1:28" x14ac:dyDescent="0.25">
      <c r="A37" s="143"/>
      <c r="B37" s="143"/>
      <c r="C37" s="143"/>
      <c r="D37" s="144"/>
      <c r="E37" s="143"/>
      <c r="F37" s="143"/>
      <c r="G37" s="143"/>
      <c r="H37" s="143"/>
      <c r="I37" s="143"/>
      <c r="J37" s="143"/>
      <c r="K37" s="143"/>
      <c r="L37" s="143"/>
      <c r="M37" s="143"/>
      <c r="N37" s="143"/>
      <c r="O37" s="143"/>
      <c r="P37" s="143"/>
      <c r="Q37" s="144"/>
      <c r="R37" s="143"/>
      <c r="S37" s="143"/>
      <c r="T37" s="143"/>
      <c r="U37" s="64"/>
      <c r="V37" s="66"/>
      <c r="W37" s="64"/>
      <c r="X37" s="64"/>
      <c r="Y37" s="64"/>
      <c r="Z37" s="64"/>
      <c r="AA37" s="66"/>
      <c r="AB37" s="67"/>
    </row>
    <row r="38" spans="1:28" x14ac:dyDescent="0.25">
      <c r="A38" s="143"/>
      <c r="B38" s="143"/>
      <c r="C38" s="143"/>
      <c r="D38" s="144"/>
      <c r="E38" s="143"/>
      <c r="F38" s="143"/>
      <c r="G38" s="143"/>
      <c r="H38" s="143"/>
      <c r="I38" s="143"/>
      <c r="J38" s="143"/>
      <c r="K38" s="143"/>
      <c r="L38" s="143"/>
      <c r="M38" s="143"/>
      <c r="N38" s="143"/>
      <c r="O38" s="143"/>
      <c r="P38" s="143"/>
      <c r="Q38" s="144"/>
      <c r="R38" s="143"/>
      <c r="S38" s="143"/>
      <c r="T38" s="143"/>
      <c r="U38" s="64"/>
      <c r="V38" s="66"/>
      <c r="W38" s="64"/>
      <c r="X38" s="64"/>
      <c r="Y38" s="64"/>
      <c r="Z38" s="64"/>
      <c r="AA38" s="66"/>
      <c r="AB38" s="67"/>
    </row>
    <row r="39" spans="1:28" x14ac:dyDescent="0.25">
      <c r="A39" s="143"/>
      <c r="B39" s="143"/>
      <c r="C39" s="143"/>
      <c r="D39" s="144"/>
      <c r="E39" s="143"/>
      <c r="F39" s="143"/>
      <c r="G39" s="143"/>
      <c r="H39" s="143"/>
      <c r="I39" s="143"/>
      <c r="J39" s="143"/>
      <c r="K39" s="143"/>
      <c r="L39" s="143"/>
      <c r="M39" s="143"/>
      <c r="N39" s="143"/>
      <c r="O39" s="143"/>
      <c r="P39" s="143"/>
      <c r="Q39" s="144"/>
      <c r="R39" s="143"/>
      <c r="S39" s="143"/>
      <c r="T39" s="143"/>
      <c r="U39" s="64"/>
      <c r="V39" s="66"/>
      <c r="W39" s="64"/>
      <c r="X39" s="64"/>
      <c r="Y39" s="64"/>
      <c r="Z39" s="64"/>
      <c r="AA39" s="66"/>
      <c r="AB39" s="67"/>
    </row>
    <row r="40" spans="1:28" x14ac:dyDescent="0.25">
      <c r="A40" s="143"/>
      <c r="B40" s="143"/>
      <c r="C40" s="143"/>
      <c r="D40" s="144"/>
      <c r="E40" s="143"/>
      <c r="F40" s="143"/>
      <c r="G40" s="143"/>
      <c r="H40" s="143"/>
      <c r="I40" s="143"/>
      <c r="J40" s="143"/>
      <c r="K40" s="143"/>
      <c r="L40" s="143"/>
      <c r="M40" s="143"/>
      <c r="N40" s="143"/>
      <c r="O40" s="143"/>
      <c r="P40" s="143"/>
      <c r="Q40" s="144"/>
      <c r="R40" s="143"/>
      <c r="S40" s="143"/>
      <c r="T40" s="143"/>
      <c r="U40" s="64"/>
      <c r="V40" s="66"/>
      <c r="W40" s="64"/>
      <c r="X40" s="64"/>
      <c r="Y40" s="64"/>
      <c r="Z40" s="64"/>
      <c r="AA40" s="66"/>
      <c r="AB40" s="67"/>
    </row>
    <row r="41" spans="1:28" x14ac:dyDescent="0.25">
      <c r="A41" s="143"/>
      <c r="B41" s="143"/>
      <c r="C41" s="143"/>
      <c r="D41" s="144"/>
      <c r="E41" s="143"/>
      <c r="F41" s="143"/>
      <c r="G41" s="143"/>
      <c r="H41" s="143"/>
      <c r="I41" s="143"/>
      <c r="J41" s="143"/>
      <c r="K41" s="143"/>
      <c r="L41" s="143"/>
      <c r="M41" s="143"/>
      <c r="N41" s="143"/>
      <c r="O41" s="143"/>
      <c r="P41" s="143"/>
      <c r="Q41" s="144"/>
      <c r="R41" s="143"/>
      <c r="S41" s="143"/>
      <c r="T41" s="143"/>
      <c r="U41" s="64"/>
      <c r="V41" s="66"/>
      <c r="W41" s="64"/>
      <c r="X41" s="64"/>
      <c r="Y41" s="64"/>
      <c r="Z41" s="64"/>
      <c r="AA41" s="66"/>
      <c r="AB41" s="67"/>
    </row>
    <row r="42" spans="1:28" x14ac:dyDescent="0.25">
      <c r="A42" s="143"/>
      <c r="B42" s="143"/>
      <c r="C42" s="143"/>
      <c r="D42" s="144"/>
      <c r="E42" s="143"/>
      <c r="F42" s="143"/>
      <c r="G42" s="143"/>
      <c r="H42" s="143"/>
      <c r="I42" s="143"/>
      <c r="J42" s="143"/>
      <c r="K42" s="143"/>
      <c r="L42" s="143"/>
      <c r="M42" s="143"/>
      <c r="N42" s="143"/>
      <c r="O42" s="143"/>
      <c r="P42" s="143"/>
      <c r="Q42" s="144"/>
      <c r="R42" s="143"/>
      <c r="S42" s="143"/>
      <c r="T42" s="143"/>
      <c r="U42" s="64"/>
      <c r="V42" s="66"/>
      <c r="W42" s="64"/>
      <c r="X42" s="64"/>
      <c r="Y42" s="64"/>
      <c r="Z42" s="64"/>
      <c r="AA42" s="66"/>
      <c r="AB42" s="67"/>
    </row>
    <row r="43" spans="1:28" x14ac:dyDescent="0.25">
      <c r="A43" s="143"/>
      <c r="B43" s="143"/>
      <c r="C43" s="143"/>
      <c r="D43" s="144"/>
      <c r="E43" s="143"/>
      <c r="F43" s="143"/>
      <c r="G43" s="143"/>
      <c r="H43" s="143"/>
      <c r="I43" s="143"/>
      <c r="J43" s="143"/>
      <c r="K43" s="143"/>
      <c r="L43" s="143"/>
      <c r="M43" s="143"/>
      <c r="N43" s="143"/>
      <c r="O43" s="143"/>
      <c r="P43" s="143"/>
      <c r="Q43" s="144"/>
      <c r="R43" s="143"/>
      <c r="S43" s="143"/>
      <c r="T43" s="143"/>
      <c r="U43" s="64"/>
      <c r="V43" s="66"/>
      <c r="W43" s="64"/>
      <c r="X43" s="64"/>
      <c r="Y43" s="64"/>
      <c r="Z43" s="64"/>
      <c r="AA43" s="66"/>
      <c r="AB43" s="67"/>
    </row>
    <row r="44" spans="1:28" x14ac:dyDescent="0.25">
      <c r="A44" s="143"/>
      <c r="B44" s="143"/>
      <c r="C44" s="143"/>
      <c r="D44" s="144"/>
      <c r="E44" s="143"/>
      <c r="F44" s="143"/>
      <c r="G44" s="143"/>
      <c r="H44" s="143"/>
      <c r="I44" s="143"/>
      <c r="J44" s="143"/>
      <c r="K44" s="143"/>
      <c r="L44" s="143"/>
      <c r="M44" s="143"/>
      <c r="N44" s="143"/>
      <c r="O44" s="143"/>
      <c r="P44" s="143"/>
      <c r="Q44" s="144"/>
      <c r="R44" s="143"/>
      <c r="S44" s="143"/>
      <c r="T44" s="143"/>
      <c r="U44" s="64"/>
      <c r="V44" s="66"/>
      <c r="W44" s="64"/>
      <c r="X44" s="64"/>
      <c r="Y44" s="64"/>
      <c r="Z44" s="64"/>
      <c r="AA44" s="66"/>
      <c r="AB44" s="67"/>
    </row>
    <row r="45" spans="1:28" x14ac:dyDescent="0.25">
      <c r="A45" s="143"/>
      <c r="B45" s="143"/>
      <c r="C45" s="143"/>
      <c r="D45" s="144"/>
      <c r="E45" s="143"/>
      <c r="F45" s="143"/>
      <c r="G45" s="143"/>
      <c r="H45" s="143"/>
      <c r="I45" s="143"/>
      <c r="J45" s="143"/>
      <c r="K45" s="143"/>
      <c r="L45" s="143"/>
      <c r="M45" s="143"/>
      <c r="N45" s="143"/>
      <c r="O45" s="143"/>
      <c r="P45" s="143"/>
      <c r="Q45" s="144"/>
      <c r="R45" s="143"/>
      <c r="S45" s="143"/>
      <c r="T45" s="143"/>
      <c r="U45" s="64"/>
      <c r="V45" s="66"/>
      <c r="W45" s="64"/>
      <c r="X45" s="64"/>
      <c r="Y45" s="64"/>
      <c r="Z45" s="64"/>
      <c r="AA45" s="66"/>
      <c r="AB45" s="67"/>
    </row>
    <row r="46" spans="1:28" x14ac:dyDescent="0.25">
      <c r="A46" s="143"/>
      <c r="B46" s="143"/>
      <c r="C46" s="143"/>
      <c r="D46" s="144"/>
      <c r="E46" s="143"/>
      <c r="F46" s="143"/>
      <c r="G46" s="143"/>
      <c r="H46" s="143"/>
      <c r="I46" s="143"/>
      <c r="J46" s="143"/>
      <c r="K46" s="143"/>
      <c r="L46" s="143"/>
      <c r="M46" s="143"/>
      <c r="N46" s="143"/>
      <c r="O46" s="143"/>
      <c r="P46" s="143"/>
      <c r="Q46" s="144"/>
      <c r="R46" s="143"/>
      <c r="S46" s="143"/>
      <c r="T46" s="143"/>
      <c r="U46" s="64"/>
      <c r="V46" s="66"/>
      <c r="W46" s="64"/>
      <c r="X46" s="64"/>
      <c r="Y46" s="64"/>
      <c r="Z46" s="64"/>
      <c r="AA46" s="66"/>
      <c r="AB46" s="67"/>
    </row>
    <row r="47" spans="1:28" x14ac:dyDescent="0.25">
      <c r="A47" s="143"/>
      <c r="B47" s="143"/>
      <c r="C47" s="143"/>
      <c r="D47" s="144"/>
      <c r="E47" s="143"/>
      <c r="F47" s="143"/>
      <c r="G47" s="143"/>
      <c r="H47" s="143"/>
      <c r="I47" s="143"/>
      <c r="J47" s="143"/>
      <c r="K47" s="143"/>
      <c r="L47" s="143"/>
      <c r="M47" s="143"/>
      <c r="N47" s="143"/>
      <c r="O47" s="143"/>
      <c r="P47" s="143"/>
      <c r="Q47" s="144"/>
      <c r="R47" s="143"/>
      <c r="S47" s="143"/>
      <c r="T47" s="143"/>
      <c r="U47" s="64"/>
      <c r="V47" s="66"/>
      <c r="W47" s="64"/>
      <c r="X47" s="64"/>
      <c r="Y47" s="64"/>
      <c r="Z47" s="64"/>
      <c r="AA47" s="66"/>
      <c r="AB47" s="67"/>
    </row>
    <row r="48" spans="1:28" x14ac:dyDescent="0.25">
      <c r="A48" s="143"/>
      <c r="B48" s="143"/>
      <c r="C48" s="143"/>
      <c r="D48" s="144"/>
      <c r="E48" s="143"/>
      <c r="F48" s="143"/>
      <c r="G48" s="143"/>
      <c r="H48" s="143"/>
      <c r="I48" s="143"/>
      <c r="J48" s="143"/>
      <c r="K48" s="143"/>
      <c r="L48" s="143"/>
      <c r="M48" s="143"/>
      <c r="N48" s="143"/>
      <c r="O48" s="143"/>
      <c r="P48" s="143"/>
      <c r="Q48" s="144"/>
      <c r="R48" s="143"/>
      <c r="S48" s="143"/>
      <c r="T48" s="143"/>
      <c r="U48" s="64"/>
      <c r="V48" s="66"/>
      <c r="W48" s="64"/>
      <c r="X48" s="64"/>
      <c r="Y48" s="64"/>
      <c r="Z48" s="64"/>
      <c r="AA48" s="66"/>
      <c r="AB48" s="67"/>
    </row>
    <row r="49" spans="1:28" x14ac:dyDescent="0.25">
      <c r="A49" s="143"/>
      <c r="B49" s="143"/>
      <c r="C49" s="143"/>
      <c r="D49" s="144"/>
      <c r="E49" s="143"/>
      <c r="F49" s="143"/>
      <c r="G49" s="143"/>
      <c r="H49" s="143"/>
      <c r="I49" s="143"/>
      <c r="J49" s="143"/>
      <c r="K49" s="143"/>
      <c r="L49" s="143"/>
      <c r="M49" s="143"/>
      <c r="N49" s="143"/>
      <c r="O49" s="143"/>
      <c r="P49" s="143"/>
      <c r="Q49" s="144"/>
      <c r="R49" s="143"/>
      <c r="S49" s="143"/>
      <c r="T49" s="143"/>
      <c r="U49" s="64"/>
      <c r="V49" s="66"/>
      <c r="W49" s="64"/>
      <c r="X49" s="64"/>
      <c r="Y49" s="64"/>
      <c r="Z49" s="64"/>
      <c r="AA49" s="66"/>
      <c r="AB49" s="67"/>
    </row>
    <row r="50" spans="1:28" x14ac:dyDescent="0.25">
      <c r="A50" s="143"/>
      <c r="B50" s="143"/>
      <c r="C50" s="143"/>
      <c r="D50" s="144"/>
      <c r="E50" s="143"/>
      <c r="F50" s="143"/>
      <c r="G50" s="143"/>
      <c r="H50" s="143"/>
      <c r="I50" s="143"/>
      <c r="J50" s="143"/>
      <c r="K50" s="143"/>
      <c r="L50" s="143"/>
      <c r="M50" s="143"/>
      <c r="N50" s="143"/>
      <c r="O50" s="143"/>
      <c r="P50" s="143"/>
      <c r="Q50" s="144"/>
      <c r="R50" s="143"/>
      <c r="S50" s="143"/>
      <c r="T50" s="143"/>
      <c r="U50" s="64"/>
      <c r="V50" s="66"/>
      <c r="W50" s="64"/>
      <c r="X50" s="64"/>
      <c r="Y50" s="64"/>
      <c r="Z50" s="64"/>
      <c r="AA50" s="66"/>
      <c r="AB50" s="67"/>
    </row>
    <row r="51" spans="1:28" x14ac:dyDescent="0.25">
      <c r="A51" s="143"/>
      <c r="B51" s="143"/>
      <c r="C51" s="143"/>
      <c r="D51" s="144"/>
      <c r="E51" s="143"/>
      <c r="F51" s="143"/>
      <c r="G51" s="143"/>
      <c r="H51" s="143"/>
      <c r="I51" s="143"/>
      <c r="J51" s="143"/>
      <c r="K51" s="143"/>
      <c r="L51" s="143"/>
      <c r="M51" s="143"/>
      <c r="N51" s="143"/>
      <c r="O51" s="143"/>
      <c r="P51" s="143"/>
      <c r="Q51" s="144"/>
      <c r="R51" s="143"/>
      <c r="S51" s="143"/>
      <c r="T51" s="143"/>
      <c r="U51" s="64"/>
      <c r="V51" s="66"/>
      <c r="W51" s="64"/>
      <c r="X51" s="64"/>
      <c r="Y51" s="64"/>
      <c r="Z51" s="64"/>
      <c r="AA51" s="66"/>
      <c r="AB51" s="67"/>
    </row>
    <row r="52" spans="1:28" x14ac:dyDescent="0.25">
      <c r="A52" s="143"/>
      <c r="B52" s="143"/>
      <c r="C52" s="143"/>
      <c r="D52" s="144"/>
      <c r="E52" s="143"/>
      <c r="F52" s="143"/>
      <c r="G52" s="143"/>
      <c r="H52" s="143"/>
      <c r="I52" s="143"/>
      <c r="J52" s="143"/>
      <c r="K52" s="143"/>
      <c r="L52" s="143"/>
      <c r="M52" s="143"/>
      <c r="N52" s="143"/>
      <c r="O52" s="143"/>
      <c r="P52" s="143"/>
      <c r="Q52" s="144"/>
      <c r="R52" s="143"/>
      <c r="S52" s="143"/>
      <c r="T52" s="143"/>
      <c r="U52" s="64"/>
      <c r="V52" s="66"/>
      <c r="W52" s="64"/>
      <c r="X52" s="64"/>
      <c r="Y52" s="64"/>
      <c r="Z52" s="64"/>
      <c r="AA52" s="66"/>
      <c r="AB52" s="67"/>
    </row>
    <row r="53" spans="1:28" x14ac:dyDescent="0.25">
      <c r="A53" s="143"/>
      <c r="B53" s="143"/>
      <c r="C53" s="143"/>
      <c r="D53" s="144"/>
      <c r="E53" s="143"/>
      <c r="F53" s="143"/>
      <c r="G53" s="143"/>
      <c r="H53" s="143"/>
      <c r="I53" s="143"/>
      <c r="J53" s="143"/>
      <c r="K53" s="143"/>
      <c r="L53" s="143"/>
      <c r="M53" s="143"/>
      <c r="N53" s="143"/>
      <c r="O53" s="143"/>
      <c r="P53" s="143"/>
      <c r="Q53" s="144"/>
      <c r="R53" s="143"/>
      <c r="S53" s="143"/>
      <c r="T53" s="143"/>
      <c r="U53" s="64"/>
      <c r="V53" s="66"/>
      <c r="W53" s="64"/>
      <c r="X53" s="64"/>
      <c r="Y53" s="64"/>
      <c r="Z53" s="64"/>
      <c r="AA53" s="66"/>
      <c r="AB53" s="67"/>
    </row>
    <row r="54" spans="1:28" x14ac:dyDescent="0.25">
      <c r="A54" s="143"/>
      <c r="B54" s="143"/>
      <c r="C54" s="143"/>
      <c r="D54" s="144"/>
      <c r="E54" s="143"/>
      <c r="F54" s="143"/>
      <c r="G54" s="143"/>
      <c r="H54" s="143"/>
      <c r="I54" s="143"/>
      <c r="J54" s="143"/>
      <c r="K54" s="143"/>
      <c r="L54" s="143"/>
      <c r="M54" s="143"/>
      <c r="N54" s="143"/>
      <c r="O54" s="143"/>
      <c r="P54" s="143"/>
      <c r="Q54" s="144"/>
      <c r="R54" s="143"/>
      <c r="S54" s="143"/>
      <c r="T54" s="143"/>
      <c r="U54" s="64"/>
      <c r="V54" s="66"/>
      <c r="W54" s="64"/>
      <c r="X54" s="64"/>
      <c r="Y54" s="64"/>
      <c r="Z54" s="64"/>
      <c r="AA54" s="66"/>
      <c r="AB54" s="67"/>
    </row>
    <row r="55" spans="1:28" x14ac:dyDescent="0.25">
      <c r="A55" s="143"/>
      <c r="B55" s="143"/>
      <c r="C55" s="143"/>
      <c r="D55" s="144"/>
      <c r="E55" s="143"/>
      <c r="F55" s="143"/>
      <c r="G55" s="143"/>
      <c r="H55" s="143"/>
      <c r="I55" s="143"/>
      <c r="J55" s="143"/>
      <c r="K55" s="143"/>
      <c r="L55" s="143"/>
      <c r="M55" s="143"/>
      <c r="N55" s="143"/>
      <c r="O55" s="143"/>
      <c r="P55" s="143"/>
      <c r="Q55" s="144"/>
      <c r="R55" s="143"/>
      <c r="S55" s="143"/>
      <c r="T55" s="143"/>
      <c r="U55" s="64"/>
      <c r="V55" s="66"/>
      <c r="W55" s="64"/>
      <c r="X55" s="64"/>
      <c r="Y55" s="64"/>
      <c r="Z55" s="64"/>
      <c r="AA55" s="66"/>
      <c r="AB55" s="67"/>
    </row>
    <row r="56" spans="1:28" x14ac:dyDescent="0.25">
      <c r="A56" s="143"/>
      <c r="B56" s="143"/>
      <c r="C56" s="143"/>
      <c r="D56" s="144"/>
      <c r="E56" s="143"/>
      <c r="F56" s="143"/>
      <c r="G56" s="143"/>
      <c r="H56" s="143"/>
      <c r="I56" s="143"/>
      <c r="J56" s="143"/>
      <c r="K56" s="143"/>
      <c r="L56" s="143"/>
      <c r="M56" s="143"/>
      <c r="N56" s="143"/>
      <c r="O56" s="143"/>
      <c r="P56" s="143"/>
      <c r="Q56" s="144"/>
      <c r="R56" s="143"/>
      <c r="S56" s="143"/>
      <c r="T56" s="143"/>
      <c r="U56" s="64"/>
      <c r="V56" s="66"/>
      <c r="W56" s="64"/>
      <c r="X56" s="64"/>
      <c r="Y56" s="64"/>
      <c r="Z56" s="64"/>
      <c r="AA56" s="66"/>
      <c r="AB56" s="67"/>
    </row>
    <row r="57" spans="1:28" x14ac:dyDescent="0.25">
      <c r="A57" s="143"/>
      <c r="B57" s="143"/>
      <c r="C57" s="143"/>
      <c r="D57" s="144"/>
      <c r="E57" s="143"/>
      <c r="F57" s="143"/>
      <c r="G57" s="143"/>
      <c r="H57" s="143"/>
      <c r="I57" s="143"/>
      <c r="J57" s="143"/>
      <c r="K57" s="143"/>
      <c r="L57" s="143"/>
      <c r="M57" s="143"/>
      <c r="N57" s="143"/>
      <c r="O57" s="143"/>
      <c r="P57" s="143"/>
      <c r="Q57" s="144"/>
      <c r="R57" s="143"/>
      <c r="S57" s="143"/>
      <c r="T57" s="143"/>
      <c r="U57" s="64"/>
      <c r="V57" s="66"/>
      <c r="W57" s="64"/>
      <c r="X57" s="64"/>
      <c r="Y57" s="64"/>
      <c r="Z57" s="64"/>
      <c r="AA57" s="66"/>
      <c r="AB57" s="67"/>
    </row>
    <row r="58" spans="1:28" x14ac:dyDescent="0.25">
      <c r="A58" s="143"/>
      <c r="B58" s="143"/>
      <c r="C58" s="143"/>
      <c r="D58" s="144"/>
      <c r="E58" s="143"/>
      <c r="F58" s="143"/>
      <c r="G58" s="143"/>
      <c r="H58" s="143"/>
      <c r="I58" s="143"/>
      <c r="J58" s="143"/>
      <c r="K58" s="143"/>
      <c r="L58" s="143"/>
      <c r="M58" s="143"/>
      <c r="N58" s="143"/>
      <c r="O58" s="143"/>
      <c r="P58" s="143"/>
      <c r="Q58" s="144"/>
      <c r="R58" s="143"/>
      <c r="S58" s="143"/>
      <c r="T58" s="143"/>
      <c r="U58" s="64"/>
      <c r="V58" s="66"/>
      <c r="W58" s="64"/>
      <c r="X58" s="64"/>
      <c r="Y58" s="64"/>
      <c r="Z58" s="64"/>
      <c r="AA58" s="66"/>
      <c r="AB58" s="67"/>
    </row>
  </sheetData>
  <autoFilter ref="A1:AC45" xr:uid="{2E9B5816-CAEA-4686-8228-6804AF54BF7C}"/>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71D4-02BF-4135-ABF1-33280DB1B6BD}">
  <sheetPr>
    <tabColor theme="6" tint="-0.249977111117893"/>
  </sheetPr>
  <dimension ref="A1:BM218"/>
  <sheetViews>
    <sheetView topLeftCell="BB1" zoomScaleNormal="100" workbookViewId="0">
      <pane ySplit="1" topLeftCell="A2" activePane="bottomLeft" state="frozen"/>
      <selection pane="bottomLeft" activeCell="BI1" sqref="BI1"/>
    </sheetView>
  </sheetViews>
  <sheetFormatPr defaultColWidth="9.109375" defaultRowHeight="13.2" x14ac:dyDescent="0.25"/>
  <cols>
    <col min="1" max="1" width="31.5546875" style="363" bestFit="1" customWidth="1"/>
    <col min="2" max="2" width="34.109375" style="363" bestFit="1" customWidth="1"/>
    <col min="3" max="3" width="26.44140625" style="363" bestFit="1" customWidth="1"/>
    <col min="4" max="4" width="28.44140625" style="363" bestFit="1" customWidth="1"/>
    <col min="5" max="5" width="24.44140625" style="363" bestFit="1" customWidth="1"/>
    <col min="6" max="6" width="23.88671875" style="363" bestFit="1" customWidth="1"/>
    <col min="7" max="7" width="19.109375" style="363" bestFit="1" customWidth="1"/>
    <col min="8" max="8" width="25.109375" style="363" bestFit="1" customWidth="1"/>
    <col min="9" max="9" width="29.109375" style="363" bestFit="1" customWidth="1"/>
    <col min="10" max="10" width="25.44140625" style="363" bestFit="1" customWidth="1"/>
    <col min="11" max="12" width="24.88671875" style="363" bestFit="1" customWidth="1"/>
    <col min="13" max="13" width="22.109375" style="363" bestFit="1" customWidth="1"/>
    <col min="14" max="14" width="24.5546875" style="363" bestFit="1" customWidth="1"/>
    <col min="15" max="15" width="28.88671875" style="363" bestFit="1" customWidth="1"/>
    <col min="16" max="16" width="20.88671875" style="363" bestFit="1" customWidth="1"/>
    <col min="17" max="17" width="35" style="363" bestFit="1" customWidth="1"/>
    <col min="18" max="18" width="24.109375" style="363" bestFit="1" customWidth="1"/>
    <col min="19" max="19" width="22.109375" style="363" bestFit="1" customWidth="1"/>
    <col min="20" max="20" width="21.5546875" style="363" bestFit="1" customWidth="1"/>
    <col min="21" max="21" width="21.6640625" style="363" bestFit="1" customWidth="1"/>
    <col min="22" max="22" width="35.88671875" style="363" bestFit="1" customWidth="1"/>
    <col min="23" max="23" width="32.5546875" style="363" bestFit="1" customWidth="1"/>
    <col min="24" max="24" width="30.44140625" style="363" bestFit="1" customWidth="1"/>
    <col min="25" max="25" width="29.88671875" style="363" bestFit="1" customWidth="1"/>
    <col min="26" max="26" width="27" style="363" bestFit="1" customWidth="1"/>
    <col min="27" max="27" width="33.109375" style="363" bestFit="1" customWidth="1"/>
    <col min="28" max="28" width="35.109375" style="363" bestFit="1" customWidth="1"/>
    <col min="29" max="29" width="33.44140625" style="363" bestFit="1" customWidth="1"/>
    <col min="30" max="30" width="35.88671875" style="363" bestFit="1" customWidth="1"/>
    <col min="31" max="31" width="41.88671875" style="363" bestFit="1" customWidth="1"/>
    <col min="32" max="32" width="24" style="363" bestFit="1" customWidth="1"/>
    <col min="33" max="33" width="27.44140625" style="363" bestFit="1" customWidth="1"/>
    <col min="34" max="34" width="28.5546875" style="363" customWidth="1"/>
    <col min="35" max="35" width="31.88671875" style="363" customWidth="1"/>
    <col min="36" max="36" width="22.88671875" style="363" customWidth="1"/>
    <col min="37" max="37" width="30.6640625" style="363" customWidth="1"/>
    <col min="38" max="38" width="58" style="355" customWidth="1"/>
    <col min="39" max="39" width="32.5546875" style="350" customWidth="1"/>
    <col min="40" max="40" width="27.109375" style="350" customWidth="1"/>
    <col min="41" max="41" width="25.109375" style="350" customWidth="1"/>
    <col min="42" max="42" width="31.33203125" style="350" customWidth="1"/>
    <col min="43" max="43" width="32.44140625" style="108" customWidth="1"/>
    <col min="44" max="44" width="32" style="108" customWidth="1"/>
    <col min="45" max="45" width="28.5546875" style="108" customWidth="1"/>
    <col min="46" max="46" width="32.6640625" style="350" customWidth="1"/>
    <col min="47" max="47" width="34.88671875" style="68" customWidth="1"/>
    <col min="48" max="48" width="26.44140625" style="363" customWidth="1"/>
    <col min="49" max="49" width="20.5546875" style="363" customWidth="1"/>
    <col min="50" max="50" width="32.5546875" style="363" customWidth="1"/>
    <col min="51" max="51" width="34.6640625" style="363" customWidth="1"/>
    <col min="52" max="52" width="22.88671875" style="363" customWidth="1"/>
    <col min="53" max="53" width="45.44140625" style="363" customWidth="1"/>
    <col min="54" max="54" width="30.88671875" style="363" customWidth="1"/>
    <col min="55" max="56" width="9.109375" style="33" customWidth="1"/>
    <col min="57" max="57" width="16" style="33" customWidth="1"/>
    <col min="58" max="58" width="19.5546875" style="33" customWidth="1"/>
    <col min="59" max="59" width="23.88671875" style="33" customWidth="1"/>
    <col min="60" max="60" width="21.5546875" style="33" customWidth="1"/>
    <col min="61" max="61" width="21.5546875" style="357" customWidth="1"/>
    <col min="62" max="62" width="17.88671875" style="33" customWidth="1"/>
    <col min="63" max="63" width="22.5546875" style="33" bestFit="1" customWidth="1"/>
    <col min="64" max="64" width="9.109375" style="33"/>
    <col min="65" max="65" width="9.6640625" style="33" bestFit="1" customWidth="1"/>
    <col min="66" max="16384" width="9.109375" style="33"/>
  </cols>
  <sheetData>
    <row r="1" spans="1:65" s="25" customFormat="1" ht="26.4" x14ac:dyDescent="0.25">
      <c r="A1" s="374" t="s">
        <v>155</v>
      </c>
      <c r="B1" s="374" t="s">
        <v>156</v>
      </c>
      <c r="C1" s="374" t="s">
        <v>157</v>
      </c>
      <c r="D1" s="374" t="s">
        <v>158</v>
      </c>
      <c r="E1" s="374" t="s">
        <v>159</v>
      </c>
      <c r="F1" s="374" t="s">
        <v>160</v>
      </c>
      <c r="G1" s="374" t="s">
        <v>161</v>
      </c>
      <c r="H1" s="374" t="s">
        <v>162</v>
      </c>
      <c r="I1" s="374" t="s">
        <v>163</v>
      </c>
      <c r="J1" s="374" t="s">
        <v>164</v>
      </c>
      <c r="K1" s="374" t="s">
        <v>165</v>
      </c>
      <c r="L1" s="374" t="s">
        <v>166</v>
      </c>
      <c r="M1" s="374" t="s">
        <v>167</v>
      </c>
      <c r="N1" s="374" t="s">
        <v>168</v>
      </c>
      <c r="O1" s="374" t="s">
        <v>169</v>
      </c>
      <c r="P1" s="374" t="s">
        <v>170</v>
      </c>
      <c r="Q1" s="374" t="s">
        <v>171</v>
      </c>
      <c r="R1" s="374" t="s">
        <v>172</v>
      </c>
      <c r="S1" s="374" t="s">
        <v>173</v>
      </c>
      <c r="T1" s="374" t="s">
        <v>174</v>
      </c>
      <c r="U1" s="374" t="s">
        <v>175</v>
      </c>
      <c r="V1" s="374" t="s">
        <v>176</v>
      </c>
      <c r="W1" s="374" t="s">
        <v>177</v>
      </c>
      <c r="X1" s="374" t="s">
        <v>178</v>
      </c>
      <c r="Y1" s="374" t="s">
        <v>179</v>
      </c>
      <c r="Z1" s="374" t="s">
        <v>180</v>
      </c>
      <c r="AA1" s="374" t="s">
        <v>181</v>
      </c>
      <c r="AB1" s="374" t="s">
        <v>182</v>
      </c>
      <c r="AC1" s="374" t="s">
        <v>183</v>
      </c>
      <c r="AD1" s="374" t="s">
        <v>184</v>
      </c>
      <c r="AE1" s="374" t="s">
        <v>185</v>
      </c>
      <c r="AF1" s="374" t="s">
        <v>186</v>
      </c>
      <c r="AG1" s="374" t="s">
        <v>187</v>
      </c>
      <c r="AH1" s="374" t="s">
        <v>188</v>
      </c>
      <c r="AI1" s="374" t="s">
        <v>189</v>
      </c>
      <c r="AJ1" s="374" t="s">
        <v>190</v>
      </c>
      <c r="AK1" s="374" t="s">
        <v>191</v>
      </c>
      <c r="AL1" s="374" t="s">
        <v>192</v>
      </c>
      <c r="AM1" s="374" t="s">
        <v>193</v>
      </c>
      <c r="AN1" s="374" t="s">
        <v>194</v>
      </c>
      <c r="AO1" s="374" t="s">
        <v>195</v>
      </c>
      <c r="AP1" s="374" t="s">
        <v>196</v>
      </c>
      <c r="AQ1" s="374" t="s">
        <v>197</v>
      </c>
      <c r="AR1" s="374" t="s">
        <v>198</v>
      </c>
      <c r="AS1" s="374" t="s">
        <v>199</v>
      </c>
      <c r="AT1" s="374" t="s">
        <v>200</v>
      </c>
      <c r="AU1" s="374" t="s">
        <v>201</v>
      </c>
      <c r="AV1" s="374" t="s">
        <v>202</v>
      </c>
      <c r="AW1" s="374" t="s">
        <v>203</v>
      </c>
      <c r="AX1" s="374" t="s">
        <v>204</v>
      </c>
      <c r="AY1" s="374" t="s">
        <v>205</v>
      </c>
      <c r="AZ1" s="374" t="s">
        <v>206</v>
      </c>
      <c r="BA1" s="374" t="s">
        <v>207</v>
      </c>
      <c r="BB1" s="374" t="s">
        <v>208</v>
      </c>
      <c r="BE1" s="376" t="s">
        <v>1922</v>
      </c>
      <c r="BF1" s="376" t="s">
        <v>1923</v>
      </c>
      <c r="BG1" s="377" t="s">
        <v>1924</v>
      </c>
      <c r="BH1" s="377" t="s">
        <v>1925</v>
      </c>
      <c r="BI1" s="370" t="s">
        <v>269</v>
      </c>
      <c r="BJ1" s="372" t="s">
        <v>1926</v>
      </c>
      <c r="BK1" s="372" t="s">
        <v>1927</v>
      </c>
      <c r="BL1" s="138"/>
      <c r="BM1" s="375" t="s">
        <v>117</v>
      </c>
    </row>
    <row r="2" spans="1:65" ht="15" customHeight="1" x14ac:dyDescent="0.25">
      <c r="AL2" s="363"/>
      <c r="AM2" s="363"/>
      <c r="AN2" s="363"/>
      <c r="AO2" s="363"/>
      <c r="AP2" s="363"/>
      <c r="AQ2" s="363"/>
      <c r="AR2" s="363"/>
      <c r="AS2" s="363"/>
      <c r="AT2" s="363"/>
      <c r="AU2" s="363"/>
      <c r="BE2" s="301" t="str">
        <f>RIGHT(L2,2)&amp;"/"&amp;MID(L2,5,2)&amp;"/"&amp;LEFT(L2,4)</f>
        <v>//</v>
      </c>
      <c r="BF2" s="301" t="str">
        <f>RIGHT(AI2,2)&amp;"/"&amp;MID(AI2,5,2)&amp;"/"&amp;LEFT(AI2,4)</f>
        <v>//</v>
      </c>
      <c r="BG2" s="302" t="e">
        <f>EDATE(BF2,AJ2)</f>
        <v>#VALUE!</v>
      </c>
      <c r="BH2" s="303" t="str">
        <f>IF(AL2="E",RIGHT(AR2,2)&amp;"/"&amp;MID(AR2,5,2)&amp;"/"&amp;LEFT(AR2,4),IF(AL2="A",RIGHT(AR2,2)&amp;"/"&amp;MID(AR2,5,2)&amp;"/"&amp;LEFT(AR2,4),"0"))</f>
        <v>0</v>
      </c>
      <c r="BI2" s="370" t="str">
        <f>IF(AL2="V","VARIAZIONE","NO")</f>
        <v>NO</v>
      </c>
      <c r="BJ2" s="304" t="e">
        <f>IF(AW2=1,_xlfn.XLOOKUP((B2&amp;AJ2),'Product Map'!$K$50:$K$94,'Product Map'!$H$50:$H$94),_xlfn.XLOOKUP((B2&amp;AJ2),'Product Map'!$K$5:$K$49,'Product Map'!$H$5:$H$49))=AF2/100</f>
        <v>#N/A</v>
      </c>
      <c r="BK2" s="304" t="e">
        <f>IF(AW2=1,_xlfn.XLOOKUP((B2&amp;AJ2),'Product Map'!$K$50:$K$94,'Product Map'!$J$50:$J$94),_xlfn.XLOOKUP((B2&amp;AJ2),'Product Map'!$K$5:$K$49,'Product Map'!$J$5:$J$49))-ROUND((AF2/100)*36.3%,2)</f>
        <v>#N/A</v>
      </c>
      <c r="BL2" s="62"/>
      <c r="BM2" s="373" t="str">
        <f>IF(LEN(G2)="5",G2,_xlfn.CONCAT(REPT("0",5-LEN(G2)),G2))</f>
        <v>00000</v>
      </c>
    </row>
    <row r="3" spans="1:65" ht="15" customHeight="1" x14ac:dyDescent="0.25">
      <c r="AL3" s="364"/>
      <c r="AM3" s="363"/>
      <c r="AN3" s="363"/>
      <c r="AO3" s="363"/>
      <c r="AP3" s="363"/>
      <c r="AQ3" s="363"/>
      <c r="AR3" s="363"/>
      <c r="AS3" s="363"/>
      <c r="AT3" s="363"/>
      <c r="AU3" s="363"/>
      <c r="BE3" s="301" t="str">
        <f t="shared" ref="BE3:BE4" si="0">RIGHT(L3,2)&amp;"/"&amp;MID(L3,5,2)&amp;"/"&amp;LEFT(L3,4)</f>
        <v>//</v>
      </c>
      <c r="BF3" s="301" t="str">
        <f t="shared" ref="BF3:BF4" si="1">RIGHT(AI3,2)&amp;"/"&amp;MID(AI3,5,2)&amp;"/"&amp;LEFT(AI3,4)</f>
        <v>//</v>
      </c>
      <c r="BG3" s="302" t="e">
        <f t="shared" ref="BG3:BG4" si="2">EDATE(BF3,AJ3)</f>
        <v>#VALUE!</v>
      </c>
      <c r="BH3" s="303" t="str">
        <f t="shared" ref="BH3:BH4" si="3">IF(AL3="E",RIGHT(AR3,2)&amp;"/"&amp;MID(AR3,5,2)&amp;"/"&amp;LEFT(AR3,4),IF(AL3="A",RIGHT(AR3,2)&amp;"/"&amp;MID(AR3,5,2)&amp;"/"&amp;LEFT(AR3,4),"0"))</f>
        <v>0</v>
      </c>
      <c r="BI3" s="370" t="str">
        <f t="shared" ref="BI3:BI4" si="4">IF(AL3="V","VARIAZIONE","NO")</f>
        <v>NO</v>
      </c>
      <c r="BJ3" s="304" t="e">
        <f>IF(AW3=1,_xlfn.XLOOKUP((B3&amp;AJ3),'Product Map'!$K$50:$K$94,'Product Map'!$H$50:$H$94),_xlfn.XLOOKUP((B3&amp;AJ3),'Product Map'!$K$5:$K$49,'Product Map'!$H$5:$H$49))=AF3/100</f>
        <v>#N/A</v>
      </c>
      <c r="BK3" s="304" t="e">
        <f>IF(AW3=1,_xlfn.XLOOKUP((B3&amp;AJ3),'Product Map'!$K$50:$K$94,'Product Map'!$J$50:$J$94),_xlfn.XLOOKUP((B3&amp;AJ3),'Product Map'!$K$5:$K$49,'Product Map'!$J$5:$J$49))-ROUND((AF3/100)*36.3%,2)</f>
        <v>#N/A</v>
      </c>
      <c r="BL3" s="62"/>
      <c r="BM3" s="373" t="str">
        <f t="shared" ref="BM3:BM4" si="5">IF(LEN(G3)="5",G3,_xlfn.CONCAT(REPT("0",5-LEN(G3)),G3))</f>
        <v>00000</v>
      </c>
    </row>
    <row r="4" spans="1:65" ht="15" customHeight="1" x14ac:dyDescent="0.25">
      <c r="AL4" s="363"/>
      <c r="AM4" s="363"/>
      <c r="AN4" s="363"/>
      <c r="AO4" s="363"/>
      <c r="AP4" s="363"/>
      <c r="AQ4" s="363"/>
      <c r="AR4" s="363"/>
      <c r="AS4" s="363"/>
      <c r="AT4" s="363"/>
      <c r="AU4" s="363"/>
      <c r="BE4" s="301" t="str">
        <f t="shared" si="0"/>
        <v>//</v>
      </c>
      <c r="BF4" s="301" t="str">
        <f t="shared" si="1"/>
        <v>//</v>
      </c>
      <c r="BG4" s="302" t="e">
        <f t="shared" si="2"/>
        <v>#VALUE!</v>
      </c>
      <c r="BH4" s="303" t="str">
        <f t="shared" si="3"/>
        <v>0</v>
      </c>
      <c r="BI4" s="370" t="str">
        <f t="shared" si="4"/>
        <v>NO</v>
      </c>
      <c r="BJ4" s="304" t="e">
        <f>IF(AW4=1,_xlfn.XLOOKUP((B4&amp;AJ4),'Product Map'!$K$50:$K$94,'Product Map'!$H$50:$H$94),_xlfn.XLOOKUP((B4&amp;AJ4),'Product Map'!$K$5:$K$49,'Product Map'!$H$5:$H$49))=AF4/100</f>
        <v>#N/A</v>
      </c>
      <c r="BK4" s="304" t="e">
        <f>IF(AW4=1,_xlfn.XLOOKUP((B4&amp;AJ4),'Product Map'!$K$50:$K$94,'Product Map'!$J$50:$J$94),_xlfn.XLOOKUP((B4&amp;AJ4),'Product Map'!$K$5:$K$49,'Product Map'!$J$5:$J$49))-ROUND((AF4/100)*36.3%,2)</f>
        <v>#N/A</v>
      </c>
      <c r="BL4" s="62"/>
      <c r="BM4" s="373" t="str">
        <f t="shared" si="5"/>
        <v>00000</v>
      </c>
    </row>
    <row r="5" spans="1:65" ht="15" customHeight="1" x14ac:dyDescent="0.25">
      <c r="AL5" s="363"/>
      <c r="AM5" s="363"/>
      <c r="AN5" s="363"/>
      <c r="AO5" s="363"/>
      <c r="AP5" s="363"/>
      <c r="AQ5" s="363"/>
      <c r="AR5" s="363"/>
      <c r="AS5" s="363"/>
      <c r="AT5" s="363"/>
      <c r="AU5" s="363"/>
    </row>
    <row r="6" spans="1:65" ht="15" customHeight="1" x14ac:dyDescent="0.25">
      <c r="AL6" s="363"/>
      <c r="AM6" s="363"/>
      <c r="AN6" s="363"/>
      <c r="AO6" s="363"/>
      <c r="AP6" s="363"/>
      <c r="AQ6" s="363"/>
      <c r="AR6" s="363"/>
      <c r="AS6" s="363"/>
      <c r="AT6" s="363"/>
      <c r="AU6" s="363"/>
    </row>
    <row r="7" spans="1:65" ht="15" customHeight="1" x14ac:dyDescent="0.3">
      <c r="A7" s="365"/>
      <c r="B7" s="365"/>
      <c r="C7" s="365"/>
      <c r="D7" s="365"/>
      <c r="E7" s="365"/>
      <c r="F7" s="365"/>
      <c r="G7" s="365"/>
      <c r="H7" s="365"/>
      <c r="I7" s="365"/>
      <c r="J7" s="365"/>
      <c r="K7" s="365"/>
      <c r="L7" s="365"/>
      <c r="M7" s="365"/>
      <c r="N7" s="365"/>
      <c r="O7" s="365"/>
      <c r="P7" s="365"/>
      <c r="Q7" s="365"/>
      <c r="R7" s="365"/>
      <c r="S7" s="365"/>
      <c r="T7" s="365"/>
      <c r="U7" s="365"/>
      <c r="V7" s="366"/>
      <c r="W7" s="366"/>
      <c r="X7" s="366"/>
      <c r="Y7" s="366"/>
      <c r="Z7" s="366"/>
      <c r="AA7" s="366"/>
      <c r="AB7" s="366"/>
      <c r="AC7" s="366"/>
      <c r="AD7" s="366"/>
      <c r="AE7" s="366"/>
      <c r="AF7" s="365"/>
      <c r="AG7" s="365"/>
      <c r="AH7" s="365"/>
      <c r="AI7" s="365"/>
      <c r="AJ7" s="365"/>
      <c r="AK7" s="365"/>
      <c r="AL7" s="365"/>
      <c r="AM7" s="365"/>
      <c r="AN7" s="365"/>
      <c r="AO7" s="365"/>
      <c r="AP7" s="365"/>
      <c r="AQ7" s="363"/>
      <c r="AR7" s="363"/>
      <c r="AS7" s="365"/>
      <c r="AT7" s="365"/>
      <c r="AU7" s="365"/>
      <c r="AV7" s="365"/>
      <c r="AW7" s="365"/>
      <c r="AX7" s="365"/>
      <c r="AY7" s="365"/>
      <c r="AZ7" s="365"/>
      <c r="BA7" s="365"/>
      <c r="BB7" s="365"/>
    </row>
    <row r="8" spans="1:65" ht="15" customHeight="1" x14ac:dyDescent="0.3">
      <c r="A8" s="367"/>
      <c r="B8" s="368"/>
      <c r="C8" s="367"/>
      <c r="D8" s="367"/>
      <c r="E8" s="367"/>
      <c r="F8" s="367"/>
      <c r="G8" s="367"/>
      <c r="H8" s="367"/>
      <c r="I8" s="367"/>
      <c r="J8" s="367"/>
      <c r="K8" s="367"/>
      <c r="L8" s="367"/>
      <c r="M8" s="367"/>
      <c r="N8" s="367"/>
      <c r="O8" s="367"/>
      <c r="P8" s="367"/>
      <c r="Q8" s="367"/>
      <c r="R8" s="367"/>
      <c r="S8" s="367"/>
      <c r="T8" s="367"/>
      <c r="U8" s="367"/>
      <c r="V8" s="369"/>
      <c r="W8" s="369"/>
      <c r="X8" s="369"/>
      <c r="Y8" s="369"/>
      <c r="Z8" s="369"/>
      <c r="AA8" s="369"/>
      <c r="AB8" s="369"/>
      <c r="AC8" s="369"/>
      <c r="AD8" s="369"/>
      <c r="AE8" s="369"/>
      <c r="AF8" s="367"/>
      <c r="AG8" s="367"/>
      <c r="AH8" s="369"/>
      <c r="AI8" s="367"/>
      <c r="AJ8" s="367"/>
      <c r="AK8" s="367"/>
      <c r="AL8" s="368"/>
      <c r="AM8" s="367"/>
      <c r="AN8" s="367"/>
      <c r="AO8" s="368"/>
      <c r="AP8" s="367"/>
      <c r="AQ8" s="363"/>
      <c r="AR8" s="363"/>
      <c r="AS8" s="367"/>
      <c r="AT8" s="367"/>
      <c r="AU8" s="367"/>
      <c r="AV8" s="367"/>
      <c r="AW8" s="367"/>
      <c r="AX8" s="367"/>
      <c r="AY8" s="367"/>
      <c r="AZ8" s="367"/>
      <c r="BA8" s="367"/>
      <c r="BB8" s="367"/>
      <c r="BF8" s="137"/>
      <c r="BG8" s="137"/>
    </row>
    <row r="9" spans="1:65" ht="15" customHeight="1" x14ac:dyDescent="0.25">
      <c r="A9" s="367"/>
      <c r="B9" s="367"/>
      <c r="C9" s="367"/>
      <c r="D9" s="367"/>
      <c r="E9" s="367"/>
      <c r="F9" s="367"/>
      <c r="G9" s="367"/>
      <c r="H9" s="367"/>
      <c r="I9" s="367"/>
      <c r="J9" s="367"/>
      <c r="K9" s="367"/>
      <c r="L9" s="367"/>
      <c r="M9" s="367"/>
      <c r="N9" s="367"/>
      <c r="O9" s="367"/>
      <c r="P9" s="367"/>
      <c r="Q9" s="367"/>
      <c r="R9" s="367"/>
      <c r="S9" s="367"/>
      <c r="T9" s="367"/>
      <c r="U9" s="367"/>
      <c r="V9" s="367"/>
      <c r="W9" s="367"/>
      <c r="X9" s="367"/>
      <c r="Y9" s="367"/>
      <c r="Z9" s="367"/>
      <c r="AA9" s="367"/>
      <c r="AB9" s="367"/>
      <c r="AC9" s="367"/>
      <c r="AD9" s="367"/>
      <c r="AE9" s="367"/>
      <c r="AF9" s="367"/>
      <c r="AG9" s="367"/>
      <c r="AH9" s="367"/>
      <c r="AI9" s="367"/>
      <c r="AJ9" s="367"/>
      <c r="AK9" s="367"/>
      <c r="AL9" s="367"/>
      <c r="AM9" s="367"/>
      <c r="AN9" s="367"/>
      <c r="AO9" s="367"/>
      <c r="AP9" s="367"/>
      <c r="AQ9" s="363"/>
      <c r="AR9" s="363"/>
      <c r="AS9" s="367"/>
      <c r="AT9" s="367"/>
      <c r="AU9" s="367"/>
      <c r="AV9" s="367"/>
      <c r="AW9" s="367"/>
      <c r="AX9" s="367"/>
      <c r="AY9" s="367"/>
      <c r="AZ9" s="367"/>
      <c r="BA9" s="367"/>
      <c r="BB9" s="367"/>
    </row>
    <row r="10" spans="1:65" s="149" customFormat="1" ht="15" customHeight="1" x14ac:dyDescent="0.3">
      <c r="A10" s="369"/>
      <c r="B10" s="369"/>
      <c r="C10" s="369"/>
      <c r="D10" s="369"/>
      <c r="E10" s="369"/>
      <c r="F10" s="369"/>
      <c r="G10" s="369"/>
      <c r="H10" s="369"/>
      <c r="I10" s="369"/>
      <c r="J10" s="369"/>
      <c r="K10" s="369"/>
      <c r="L10" s="369"/>
      <c r="M10" s="369"/>
      <c r="N10" s="369"/>
      <c r="O10" s="369"/>
      <c r="P10" s="369"/>
      <c r="Q10" s="369"/>
      <c r="R10" s="369"/>
      <c r="S10" s="369"/>
      <c r="T10" s="369"/>
      <c r="U10" s="369"/>
      <c r="V10" s="369"/>
      <c r="W10" s="369"/>
      <c r="X10" s="369"/>
      <c r="Y10" s="369"/>
      <c r="Z10" s="369"/>
      <c r="AA10" s="369"/>
      <c r="AB10" s="369"/>
      <c r="AC10" s="369"/>
      <c r="AD10" s="369"/>
      <c r="AE10" s="369"/>
      <c r="AF10" s="369"/>
      <c r="AG10" s="369"/>
      <c r="AH10" s="369"/>
      <c r="AI10" s="369"/>
      <c r="AJ10" s="369"/>
      <c r="AK10" s="369"/>
      <c r="AL10" s="369"/>
      <c r="AM10" s="369"/>
      <c r="AN10" s="369"/>
      <c r="AO10" s="369"/>
      <c r="AP10" s="369"/>
      <c r="AQ10" s="363"/>
      <c r="AR10" s="108"/>
      <c r="AS10" s="369"/>
      <c r="AT10" s="369"/>
      <c r="AU10" s="369"/>
      <c r="AV10" s="369"/>
      <c r="AW10" s="369"/>
      <c r="AX10" s="369"/>
      <c r="AY10" s="369"/>
      <c r="AZ10" s="369"/>
      <c r="BA10" s="369"/>
      <c r="BB10" s="369"/>
      <c r="BI10" s="371"/>
    </row>
    <row r="11" spans="1:65" ht="15" customHeight="1" x14ac:dyDescent="0.25"/>
    <row r="12" spans="1:65" ht="15" customHeight="1" x14ac:dyDescent="0.25"/>
    <row r="13" spans="1:65" ht="15" customHeight="1" x14ac:dyDescent="0.25"/>
    <row r="14" spans="1:65" ht="15" customHeight="1" x14ac:dyDescent="0.25"/>
    <row r="15" spans="1:65" ht="15" customHeight="1" x14ac:dyDescent="0.25"/>
    <row r="16" spans="1:65"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sheetData>
  <autoFilter ref="A1:BM1" xr:uid="{00000000-0001-0000-0400-000000000000}"/>
  <conditionalFormatting sqref="AQ1:AS1 AQ2:AR4 BJ2:BJ4">
    <cfRule type="cellIs" dxfId="3" priority="4" operator="equal">
      <formula>FALSE</formula>
    </cfRule>
  </conditionalFormatting>
  <conditionalFormatting sqref="BK2:BK4">
    <cfRule type="cellIs" dxfId="2" priority="3" operator="equal">
      <formula>FALSE</formula>
    </cfRule>
  </conditionalFormatting>
  <conditionalFormatting sqref="BI2:BI4">
    <cfRule type="cellIs" dxfId="1" priority="2" operator="equal">
      <formula>"VARIAZIONE"</formula>
    </cfRule>
  </conditionalFormatting>
  <conditionalFormatting sqref="BJ2:BJ4">
    <cfRule type="cellIs" dxfId="0" priority="1" operator="equal">
      <formula>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3:P19"/>
  <sheetViews>
    <sheetView zoomScale="90" zoomScaleNormal="90" workbookViewId="0">
      <selection activeCell="J18" sqref="J18"/>
    </sheetView>
  </sheetViews>
  <sheetFormatPr defaultColWidth="9.109375" defaultRowHeight="14.4" x14ac:dyDescent="0.3"/>
  <cols>
    <col min="1" max="1" width="7.6640625" style="7" customWidth="1"/>
    <col min="2" max="2" width="15.33203125" style="7" customWidth="1"/>
    <col min="3" max="3" width="28.33203125" style="7" customWidth="1"/>
    <col min="4" max="15" width="20.6640625" style="7" customWidth="1"/>
    <col min="16" max="16" width="20.6640625" style="37" customWidth="1"/>
    <col min="17" max="16384" width="9.109375" style="7"/>
  </cols>
  <sheetData>
    <row r="3" spans="1:16" s="41" customFormat="1" ht="15" customHeight="1" x14ac:dyDescent="0.3">
      <c r="A3" s="395" t="s">
        <v>74</v>
      </c>
      <c r="B3" s="392" t="s">
        <v>154</v>
      </c>
      <c r="C3" s="106" t="s">
        <v>58</v>
      </c>
      <c r="D3" s="109" t="s">
        <v>84</v>
      </c>
      <c r="E3" s="110" t="s">
        <v>90</v>
      </c>
      <c r="F3" s="109" t="s">
        <v>85</v>
      </c>
      <c r="G3" s="110" t="s">
        <v>83</v>
      </c>
      <c r="H3" s="109" t="s">
        <v>86</v>
      </c>
      <c r="I3" s="110" t="s">
        <v>91</v>
      </c>
      <c r="J3" s="109" t="s">
        <v>87</v>
      </c>
      <c r="K3" s="110" t="s">
        <v>92</v>
      </c>
      <c r="L3" s="109" t="s">
        <v>88</v>
      </c>
      <c r="M3" s="110" t="s">
        <v>93</v>
      </c>
      <c r="N3" s="109" t="s">
        <v>89</v>
      </c>
      <c r="O3" s="110" t="s">
        <v>94</v>
      </c>
      <c r="P3" s="111" t="s">
        <v>61</v>
      </c>
    </row>
    <row r="4" spans="1:16" ht="15" customHeight="1" x14ac:dyDescent="0.3">
      <c r="A4" s="396"/>
      <c r="B4" s="393"/>
      <c r="C4" s="8" t="s">
        <v>148</v>
      </c>
      <c r="D4" s="43">
        <v>16721.05</v>
      </c>
      <c r="E4" s="43">
        <v>59129.210000000014</v>
      </c>
      <c r="F4" s="43">
        <v>4467.8499999999995</v>
      </c>
      <c r="G4" s="43">
        <v>45236.19</v>
      </c>
      <c r="H4" s="43">
        <v>0</v>
      </c>
      <c r="I4" s="43">
        <v>0</v>
      </c>
      <c r="J4" s="43">
        <v>0</v>
      </c>
      <c r="K4" s="43">
        <v>0</v>
      </c>
      <c r="L4" s="43">
        <v>5692.51</v>
      </c>
      <c r="M4" s="43">
        <v>12313.98</v>
      </c>
      <c r="N4" s="43">
        <v>6623.9400000000014</v>
      </c>
      <c r="O4" s="43">
        <v>1023.6600000000001</v>
      </c>
      <c r="P4" s="111">
        <v>151208.39000000001</v>
      </c>
    </row>
    <row r="5" spans="1:16" ht="15" customHeight="1" x14ac:dyDescent="0.3">
      <c r="A5" s="396"/>
      <c r="B5" s="393"/>
      <c r="C5" s="8" t="s">
        <v>149</v>
      </c>
      <c r="D5" s="43">
        <v>0</v>
      </c>
      <c r="E5" s="43">
        <v>0</v>
      </c>
      <c r="F5" s="43">
        <v>0</v>
      </c>
      <c r="G5" s="43">
        <v>0</v>
      </c>
      <c r="H5" s="43">
        <v>0</v>
      </c>
      <c r="I5" s="43">
        <v>0</v>
      </c>
      <c r="J5" s="43">
        <v>0</v>
      </c>
      <c r="K5" s="43">
        <v>0</v>
      </c>
      <c r="L5" s="43">
        <v>0</v>
      </c>
      <c r="M5" s="43">
        <v>0</v>
      </c>
      <c r="N5" s="43">
        <v>0</v>
      </c>
      <c r="O5" s="43">
        <v>0</v>
      </c>
      <c r="P5" s="111">
        <v>0</v>
      </c>
    </row>
    <row r="6" spans="1:16" x14ac:dyDescent="0.3">
      <c r="A6" s="396"/>
      <c r="B6" s="393"/>
      <c r="C6" s="8" t="s">
        <v>150</v>
      </c>
      <c r="D6" s="43">
        <v>0</v>
      </c>
      <c r="E6" s="43">
        <v>1341.39</v>
      </c>
      <c r="F6" s="43">
        <v>0</v>
      </c>
      <c r="G6" s="43">
        <v>0</v>
      </c>
      <c r="H6" s="43">
        <v>0</v>
      </c>
      <c r="I6" s="43">
        <v>0</v>
      </c>
      <c r="J6" s="43">
        <v>0</v>
      </c>
      <c r="K6" s="43">
        <v>0</v>
      </c>
      <c r="L6" s="43">
        <v>0</v>
      </c>
      <c r="M6" s="43">
        <v>0</v>
      </c>
      <c r="N6" s="43">
        <v>0</v>
      </c>
      <c r="O6" s="43">
        <v>0</v>
      </c>
      <c r="P6" s="111">
        <v>1341.39</v>
      </c>
    </row>
    <row r="7" spans="1:16" x14ac:dyDescent="0.3">
      <c r="A7" s="396"/>
      <c r="B7" s="393"/>
      <c r="C7" s="9" t="s">
        <v>151</v>
      </c>
      <c r="D7" s="105">
        <v>0</v>
      </c>
      <c r="E7" s="105">
        <v>993.85</v>
      </c>
      <c r="F7" s="105">
        <v>0</v>
      </c>
      <c r="G7" s="105">
        <v>0</v>
      </c>
      <c r="H7" s="105">
        <v>0</v>
      </c>
      <c r="I7" s="105">
        <v>0</v>
      </c>
      <c r="J7" s="105">
        <v>0</v>
      </c>
      <c r="K7" s="105">
        <v>0</v>
      </c>
      <c r="L7" s="105">
        <v>0</v>
      </c>
      <c r="M7" s="105">
        <v>0</v>
      </c>
      <c r="N7" s="105">
        <v>0</v>
      </c>
      <c r="O7" s="105">
        <v>0</v>
      </c>
      <c r="P7" s="112">
        <v>993.85</v>
      </c>
    </row>
    <row r="8" spans="1:16" x14ac:dyDescent="0.3">
      <c r="A8" s="396"/>
      <c r="B8" s="394"/>
      <c r="C8" s="9" t="s">
        <v>60</v>
      </c>
      <c r="D8" s="109">
        <v>16721.05</v>
      </c>
      <c r="E8" s="110">
        <v>59129.210000000014</v>
      </c>
      <c r="F8" s="109">
        <v>4467.8499999999995</v>
      </c>
      <c r="G8" s="110">
        <v>45236.19</v>
      </c>
      <c r="H8" s="109">
        <v>0</v>
      </c>
      <c r="I8" s="110">
        <v>0</v>
      </c>
      <c r="J8" s="109">
        <v>0</v>
      </c>
      <c r="K8" s="110">
        <v>0</v>
      </c>
      <c r="L8" s="109">
        <v>5692.51</v>
      </c>
      <c r="M8" s="110">
        <v>12313.98</v>
      </c>
      <c r="N8" s="109">
        <v>6623.9400000000014</v>
      </c>
      <c r="O8" s="110">
        <v>1023.6600000000001</v>
      </c>
      <c r="P8" s="112">
        <v>151208.39000000001</v>
      </c>
    </row>
    <row r="10" spans="1:16" s="37" customFormat="1" x14ac:dyDescent="0.3">
      <c r="D10" s="36"/>
      <c r="E10" s="36"/>
      <c r="F10" s="36"/>
      <c r="G10" s="36"/>
      <c r="H10" s="36"/>
      <c r="I10" s="36"/>
      <c r="J10" s="36"/>
      <c r="K10" s="36"/>
      <c r="L10" s="36"/>
      <c r="M10" s="36"/>
      <c r="N10" s="36"/>
      <c r="O10" s="36"/>
      <c r="P10" s="36"/>
    </row>
    <row r="13" spans="1:16" x14ac:dyDescent="0.3">
      <c r="P13" s="7"/>
    </row>
    <row r="14" spans="1:16" x14ac:dyDescent="0.3">
      <c r="D14" s="37"/>
      <c r="P14" s="7"/>
    </row>
    <row r="15" spans="1:16" x14ac:dyDescent="0.3">
      <c r="D15" s="37"/>
      <c r="P15" s="7"/>
    </row>
    <row r="16" spans="1:16" x14ac:dyDescent="0.3">
      <c r="D16" s="37"/>
      <c r="P16" s="7"/>
    </row>
    <row r="17" spans="4:16" x14ac:dyDescent="0.3">
      <c r="D17" s="37"/>
      <c r="P17" s="7"/>
    </row>
    <row r="18" spans="4:16" x14ac:dyDescent="0.3">
      <c r="D18" s="37"/>
      <c r="P18" s="7"/>
    </row>
    <row r="19" spans="4:16" x14ac:dyDescent="0.3">
      <c r="D19" s="37"/>
      <c r="P19" s="7"/>
    </row>
  </sheetData>
  <mergeCells count="2">
    <mergeCell ref="B3:B8"/>
    <mergeCell ref="A3:A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35"/>
  <sheetViews>
    <sheetView topLeftCell="A3" zoomScaleNormal="100" workbookViewId="0">
      <selection activeCell="B15" sqref="B15"/>
    </sheetView>
  </sheetViews>
  <sheetFormatPr defaultColWidth="9.109375" defaultRowHeight="14.4" x14ac:dyDescent="0.3"/>
  <cols>
    <col min="1" max="1" width="32.109375" style="12" customWidth="1"/>
    <col min="2" max="7" width="13.5546875" style="12" customWidth="1"/>
    <col min="8" max="8" width="15.44140625" style="12" customWidth="1"/>
    <col min="9" max="12" width="13.5546875" style="12" customWidth="1"/>
    <col min="13" max="13" width="18.5546875" style="12" customWidth="1"/>
    <col min="14" max="14" width="9.109375" style="12"/>
    <col min="15" max="15" width="10.33203125" style="12" bestFit="1" customWidth="1"/>
    <col min="16" max="16384" width="9.109375" style="12"/>
  </cols>
  <sheetData>
    <row r="1" spans="1:15" ht="16.2" thickBot="1" x14ac:dyDescent="0.35">
      <c r="A1" s="10" t="s">
        <v>62</v>
      </c>
      <c r="B1" s="11"/>
      <c r="C1" s="42"/>
      <c r="D1" s="42"/>
      <c r="E1" s="42"/>
      <c r="F1" s="42"/>
      <c r="I1" s="11"/>
      <c r="J1" s="11"/>
      <c r="K1" s="11"/>
      <c r="L1" s="11"/>
    </row>
    <row r="2" spans="1:15" ht="15" thickBot="1" x14ac:dyDescent="0.35">
      <c r="A2" s="31">
        <v>44713</v>
      </c>
      <c r="B2" s="11"/>
      <c r="C2" s="11"/>
      <c r="D2" s="11"/>
      <c r="E2" s="11"/>
      <c r="F2" s="11"/>
      <c r="G2" s="11"/>
      <c r="H2" s="11"/>
      <c r="I2" s="11"/>
      <c r="J2" s="11"/>
      <c r="K2" s="11"/>
      <c r="L2" s="11"/>
    </row>
    <row r="3" spans="1:15" ht="15" thickBot="1" x14ac:dyDescent="0.35">
      <c r="A3" s="13"/>
      <c r="B3" s="11"/>
      <c r="C3" s="11"/>
      <c r="D3" s="11"/>
      <c r="E3" s="11"/>
      <c r="F3" s="11"/>
      <c r="G3" s="11"/>
      <c r="H3" s="11"/>
      <c r="I3" s="11"/>
      <c r="J3" s="11"/>
      <c r="K3" s="11"/>
      <c r="L3" s="11"/>
    </row>
    <row r="4" spans="1:15" s="14" customFormat="1" ht="80.400000000000006" thickTop="1" thickBot="1" x14ac:dyDescent="0.3">
      <c r="A4" s="78"/>
      <c r="B4" s="73" t="s">
        <v>63</v>
      </c>
      <c r="C4" s="80" t="s">
        <v>64</v>
      </c>
      <c r="D4" s="80" t="s">
        <v>65</v>
      </c>
      <c r="E4" s="80" t="s">
        <v>66</v>
      </c>
      <c r="F4" s="74" t="s">
        <v>67</v>
      </c>
      <c r="G4" s="73" t="s">
        <v>68</v>
      </c>
      <c r="H4" s="74" t="s">
        <v>69</v>
      </c>
      <c r="I4" s="93" t="s">
        <v>70</v>
      </c>
      <c r="J4" s="94" t="s">
        <v>71</v>
      </c>
      <c r="K4" s="73" t="s">
        <v>72</v>
      </c>
      <c r="L4" s="74" t="s">
        <v>73</v>
      </c>
    </row>
    <row r="5" spans="1:15" ht="15" thickBot="1" x14ac:dyDescent="0.35">
      <c r="A5" s="79" t="s">
        <v>257</v>
      </c>
      <c r="B5" s="75">
        <f>COUNTIF('ZERO CL POS'!AG:AG,"N")</f>
        <v>0</v>
      </c>
      <c r="C5" s="29">
        <f>B5</f>
        <v>0</v>
      </c>
      <c r="D5" s="30">
        <f>H10</f>
        <v>0</v>
      </c>
      <c r="E5" s="30">
        <f>D5</f>
        <v>0</v>
      </c>
      <c r="F5" s="81">
        <f>E5</f>
        <v>0</v>
      </c>
      <c r="G5" s="113">
        <v>0</v>
      </c>
      <c r="H5" s="76">
        <v>0</v>
      </c>
      <c r="I5" s="95">
        <f>COUNTIF('ZERO CL POS'!AG:AG,"I")</f>
        <v>0</v>
      </c>
      <c r="J5" s="96">
        <f>I5</f>
        <v>0</v>
      </c>
      <c r="K5" s="77">
        <f>SUMIF('Tactical ZERO CL POS'!I:I,"E",'Tactical ZERO CL POS'!V:V)+SUMIF('Tactical ZERO CL POS'!I:I,"A",'Tactical ZERO CL POS'!V:V)</f>
        <v>0</v>
      </c>
      <c r="L5" s="76">
        <f>COUNTIF('ZERO CL POS'!AG:AG,"E")+COUNTIF('ZERO CL POS'!AG:AG,"A")</f>
        <v>0</v>
      </c>
    </row>
    <row r="6" spans="1:15" ht="15" thickBot="1" x14ac:dyDescent="0.35">
      <c r="A6" s="79" t="s">
        <v>258</v>
      </c>
      <c r="B6" s="75">
        <f>COUNTIF('ZERO CL POS'!AG:AG,"N")</f>
        <v>0</v>
      </c>
      <c r="C6" s="29">
        <f>B6</f>
        <v>0</v>
      </c>
      <c r="D6" s="30">
        <f>H11</f>
        <v>33505.35</v>
      </c>
      <c r="E6" s="30">
        <f>D6</f>
        <v>33505.35</v>
      </c>
      <c r="F6" s="81">
        <f>E6</f>
        <v>33505.35</v>
      </c>
      <c r="G6" s="113">
        <v>0</v>
      </c>
      <c r="H6" s="76">
        <v>0</v>
      </c>
      <c r="I6" s="95">
        <f>COUNTIF('ZERO CL POS'!AG:AG,"I")</f>
        <v>0</v>
      </c>
      <c r="J6" s="96">
        <f>I6</f>
        <v>0</v>
      </c>
      <c r="K6" s="77">
        <f>SUMIF('Tactical ZERO CL POS'!I:I,"E",'Tactical ZERO CL POS'!V:V)+SUMIF('Tactical ZERO CL POS'!I:I,"A",'Tactical ZERO CL POS'!V:V)</f>
        <v>0</v>
      </c>
      <c r="L6" s="76">
        <f>COUNTIF('ZERO CL POS'!AG:AG,"E")+COUNTIF('ZERO CL POS'!AG:AG,"A")</f>
        <v>0</v>
      </c>
    </row>
    <row r="7" spans="1:15" ht="15" thickBot="1" x14ac:dyDescent="0.35">
      <c r="A7" s="15"/>
    </row>
    <row r="8" spans="1:15" ht="15" thickBot="1" x14ac:dyDescent="0.35">
      <c r="A8" s="16" t="s">
        <v>257</v>
      </c>
      <c r="B8" s="17" t="s">
        <v>84</v>
      </c>
      <c r="C8" s="18" t="s">
        <v>85</v>
      </c>
      <c r="D8" s="18" t="s">
        <v>86</v>
      </c>
      <c r="E8" s="18" t="s">
        <v>87</v>
      </c>
      <c r="F8" s="18" t="s">
        <v>88</v>
      </c>
      <c r="G8" s="18" t="s">
        <v>89</v>
      </c>
      <c r="H8" s="83" t="s">
        <v>61</v>
      </c>
    </row>
    <row r="9" spans="1:15" x14ac:dyDescent="0.3">
      <c r="A9" s="19" t="s">
        <v>75</v>
      </c>
      <c r="B9" s="27">
        <f>HLOOKUP(B$8,'SUMMARY ZERO DEDUCTIBLE'!$D$3:$P$4,2,FALSE)</f>
        <v>16721.05</v>
      </c>
      <c r="C9" s="26">
        <f>HLOOKUP(C$8,'SUMMARY ZERO DEDUCTIBLE'!$D$3:$P$4,2,FALSE)</f>
        <v>4467.8499999999995</v>
      </c>
      <c r="D9" s="26">
        <f>HLOOKUP(D$8,'SUMMARY ZERO DEDUCTIBLE'!$D$3:$P$4,2,FALSE)</f>
        <v>0</v>
      </c>
      <c r="E9" s="26">
        <f>HLOOKUP(E$8,'SUMMARY ZERO DEDUCTIBLE'!$D$3:$P$4,2,FALSE)</f>
        <v>0</v>
      </c>
      <c r="F9" s="26">
        <f>HLOOKUP(F$8,'SUMMARY ZERO DEDUCTIBLE'!$D$3:$P$4,2,FALSE)</f>
        <v>5692.51</v>
      </c>
      <c r="G9" s="26">
        <f>HLOOKUP(G$8,'SUMMARY ZERO DEDUCTIBLE'!$D$3:$P$4,2,FALSE)</f>
        <v>6623.9400000000014</v>
      </c>
      <c r="H9" s="69">
        <f>SUM(B9:G9)</f>
        <v>33505.35</v>
      </c>
      <c r="O9" s="38"/>
    </row>
    <row r="10" spans="1:15" ht="15" thickBot="1" x14ac:dyDescent="0.35">
      <c r="A10" s="87" t="s">
        <v>76</v>
      </c>
      <c r="B10" s="88">
        <f>SUMIFS('Tactical ZERO CL POS'!$T:$T,'Tactical ZERO CL POS'!$I:$I,"N",'Tactical ZERO CL POS'!$K:$K,reconciliation!B8)</f>
        <v>0</v>
      </c>
      <c r="C10" s="85">
        <f>SUMIFS('Tactical ZERO CL POS'!$T:$T,'Tactical ZERO CL POS'!$I:$I,"N",'Tactical ZERO CL POS'!$K:$K,reconciliation!C8)</f>
        <v>0</v>
      </c>
      <c r="D10" s="85">
        <f>SUMIFS('Tactical ZERO CL POS'!$T:$T,'Tactical ZERO CL POS'!$I:$I,"N",'Tactical ZERO CL POS'!$K:$K,reconciliation!D8)</f>
        <v>0</v>
      </c>
      <c r="E10" s="85">
        <f>SUMIFS('Tactical ZERO CL POS'!$T:$T,'Tactical ZERO CL POS'!$I:$I,"N",'Tactical ZERO CL POS'!$K:$K,reconciliation!E8)</f>
        <v>0</v>
      </c>
      <c r="F10" s="85">
        <f>SUMIFS('Tactical ZERO CL POS'!$T:$T,'Tactical ZERO CL POS'!$I:$I,"N",'Tactical ZERO CL POS'!$K:$K,reconciliation!F8)</f>
        <v>0</v>
      </c>
      <c r="G10" s="85">
        <f>SUMIFS('Tactical ZERO CL POS'!$T:$T,'Tactical ZERO CL POS'!$I:$I,"N",'Tactical ZERO CL POS'!$K:$K,reconciliation!G8)</f>
        <v>0</v>
      </c>
      <c r="H10" s="86">
        <f>SUM(B10:G10)</f>
        <v>0</v>
      </c>
    </row>
    <row r="11" spans="1:15" ht="15" thickBot="1" x14ac:dyDescent="0.35">
      <c r="A11" s="92" t="s">
        <v>57</v>
      </c>
      <c r="B11" s="122">
        <f>B9-B10</f>
        <v>16721.05</v>
      </c>
      <c r="C11" s="123">
        <f t="shared" ref="C11:E11" si="0">C9-C10</f>
        <v>4467.8499999999995</v>
      </c>
      <c r="D11" s="123">
        <f t="shared" si="0"/>
        <v>0</v>
      </c>
      <c r="E11" s="123">
        <f t="shared" si="0"/>
        <v>0</v>
      </c>
      <c r="F11" s="123">
        <f t="shared" ref="F11" si="1">F9-F10</f>
        <v>5692.51</v>
      </c>
      <c r="G11" s="123">
        <f>G9-G10</f>
        <v>6623.9400000000014</v>
      </c>
      <c r="H11" s="124">
        <f>H9-H10</f>
        <v>33505.35</v>
      </c>
    </row>
    <row r="12" spans="1:15" ht="15" thickBot="1" x14ac:dyDescent="0.35">
      <c r="A12" s="89" t="s">
        <v>77</v>
      </c>
      <c r="B12" s="90">
        <f>SUMIFS('Tactical ZERO CL POS'!$V:$V,'Tactical ZERO CL POS'!$I:$I,"N",'Tactical ZERO CL POS'!$K:$K,reconciliation!B8)</f>
        <v>0</v>
      </c>
      <c r="C12" s="91">
        <f>SUMIFS('Tactical ZERO CL POS'!$V:$V,'Tactical ZERO CL POS'!$I:$I,"N",'Tactical ZERO CL POS'!$K:$K,reconciliation!C8)</f>
        <v>0</v>
      </c>
      <c r="D12" s="91">
        <f>SUMIFS('Tactical ZERO CL POS'!$V:$V,'Tactical ZERO CL POS'!$I:$I,"N",'Tactical ZERO CL POS'!$K:$K,reconciliation!D8)</f>
        <v>0</v>
      </c>
      <c r="E12" s="91">
        <f>SUMIFS('Tactical ZERO CL POS'!$V:$V,'Tactical ZERO CL POS'!$I:$I,"N",'Tactical ZERO CL POS'!$K:$K,reconciliation!E8)</f>
        <v>0</v>
      </c>
      <c r="F12" s="91">
        <f>SUMIFS('Tactical ZERO CL POS'!$V:$V,'Tactical ZERO CL POS'!$I:$I,"N",'Tactical ZERO CL POS'!$K:$K,reconciliation!F8)</f>
        <v>0</v>
      </c>
      <c r="G12" s="91">
        <f>SUMIFS('Tactical ZERO CL POS'!$V:$V,'Tactical ZERO CL POS'!$I:$I,"N",'Tactical ZERO CL POS'!$K:$K,reconciliation!G8)</f>
        <v>0</v>
      </c>
      <c r="H12" s="82">
        <f>SUM(B12:G12)</f>
        <v>0</v>
      </c>
    </row>
    <row r="13" spans="1:15" ht="15" thickBot="1" x14ac:dyDescent="0.35">
      <c r="A13" s="11"/>
      <c r="B13" s="20"/>
      <c r="C13" s="20"/>
      <c r="D13" s="20"/>
      <c r="E13" s="20"/>
      <c r="H13" s="70"/>
    </row>
    <row r="14" spans="1:15" x14ac:dyDescent="0.3">
      <c r="A14" s="128" t="s">
        <v>78</v>
      </c>
      <c r="B14" s="28">
        <f>HLOOKUP(B8,'SUMMARY ZERO DEDUCTIBLE'!$D$3:$P$8,3,0)+HLOOKUP(B8,'SUMMARY ZERO DEDUCTIBLE'!$D$3:$P$8,4,0)+HLOOKUP(B8,'SUMMARY ZERO DEDUCTIBLE'!$D$3:$P$8,5,0)</f>
        <v>0</v>
      </c>
      <c r="C14" s="28">
        <f>HLOOKUP(C8,'SUMMARY ZERO DEDUCTIBLE'!$D$3:$P$8,3,0)+HLOOKUP(C8,'SUMMARY ZERO DEDUCTIBLE'!$D$3:$P$8,4,0)+HLOOKUP(C8,'SUMMARY ZERO DEDUCTIBLE'!$D$3:$P$8,5,0)</f>
        <v>0</v>
      </c>
      <c r="D14" s="28">
        <f>HLOOKUP(D8,'SUMMARY ZERO DEDUCTIBLE'!$D$3:$P$8,3,0)+HLOOKUP(D8,'SUMMARY ZERO DEDUCTIBLE'!$D$3:$P$8,4,0)+HLOOKUP(D8,'SUMMARY ZERO DEDUCTIBLE'!$D$3:$P$8,5,0)</f>
        <v>0</v>
      </c>
      <c r="E14" s="28">
        <f>HLOOKUP(E8,'SUMMARY ZERO DEDUCTIBLE'!$D$3:$P$8,3,0)+HLOOKUP(E8,'SUMMARY ZERO DEDUCTIBLE'!$D$3:$P$8,4,0)+HLOOKUP(E8,'SUMMARY ZERO DEDUCTIBLE'!$D$3:$P$8,5,0)</f>
        <v>0</v>
      </c>
      <c r="F14" s="28">
        <f>HLOOKUP(F8,'SUMMARY ZERO DEDUCTIBLE'!$D$3:$P$8,3,0)+HLOOKUP(F8,'SUMMARY ZERO DEDUCTIBLE'!$D$3:$P$8,4,0)+HLOOKUP(F8,'SUMMARY ZERO DEDUCTIBLE'!$D$3:$P$8,5,0)</f>
        <v>0</v>
      </c>
      <c r="G14" s="28">
        <f>HLOOKUP(G8,'SUMMARY ZERO DEDUCTIBLE'!$D$3:$P$8,3,0)+HLOOKUP(G8,'SUMMARY ZERO DEDUCTIBLE'!$D$3:$P$8,4,0)+HLOOKUP(G8,'SUMMARY ZERO DEDUCTIBLE'!$D$3:$P$8,5,0)</f>
        <v>0</v>
      </c>
      <c r="H14" s="69">
        <f>SUM(B14:G14)</f>
        <v>0</v>
      </c>
    </row>
    <row r="15" spans="1:15" ht="15" thickBot="1" x14ac:dyDescent="0.35">
      <c r="A15" s="129" t="s">
        <v>79</v>
      </c>
      <c r="B15" s="84">
        <f>SUMIFS('Tactical ZERO CL POS'!$T:$T,'Tactical ZERO CL POS'!$I:$I,"E",'Tactical ZERO CL POS'!$K:$K,reconciliation!B8)+SUMIFS('Tactical ZERO CL POS'!$T:$T,'Tactical ZERO CL POS'!$I:$I,"I",'Tactical ZERO CL POS'!$K:$K,reconciliation!B8)+SUMIFS('Tactical ZERO CL POS'!$T:$T,'Tactical ZERO CL POS'!$I:$I,"A",'Tactical ZERO CL POS'!$K:$K,reconciliation!B8)</f>
        <v>0</v>
      </c>
      <c r="C15" s="84">
        <f>SUMIFS('Tactical ZERO CL POS'!$T:$T,'Tactical ZERO CL POS'!$I:$I,"E",'Tactical ZERO CL POS'!$K:$K,reconciliation!C8)+SUMIFS('Tactical ZERO CL POS'!$T:$T,'Tactical ZERO CL POS'!$I:$I,"I",'Tactical ZERO CL POS'!$K:$K,reconciliation!C8)+SUMIFS('Tactical ZERO CL POS'!$T:$T,'Tactical ZERO CL POS'!$I:$I,"A",'Tactical ZERO CL POS'!$K:$K,reconciliation!C8)</f>
        <v>0</v>
      </c>
      <c r="D15" s="84">
        <f>SUMIFS('Tactical ZERO CL POS'!$T:$T,'Tactical ZERO CL POS'!$I:$I,"E",'Tactical ZERO CL POS'!$K:$K,reconciliation!D8)+SUMIFS('Tactical ZERO CL POS'!$T:$T,'Tactical ZERO CL POS'!$I:$I,"I",'Tactical ZERO CL POS'!$K:$K,reconciliation!D8)+SUMIFS('Tactical ZERO CL POS'!$T:$T,'Tactical ZERO CL POS'!$I:$I,"A",'Tactical ZERO CL POS'!$K:$K,reconciliation!D8)</f>
        <v>0</v>
      </c>
      <c r="E15" s="84">
        <f>SUMIFS('Tactical ZERO CL POS'!$T:$T,'Tactical ZERO CL POS'!$I:$I,"E",'Tactical ZERO CL POS'!$K:$K,reconciliation!E8)+SUMIFS('Tactical ZERO CL POS'!$T:$T,'Tactical ZERO CL POS'!$I:$I,"I",'Tactical ZERO CL POS'!$K:$K,reconciliation!E8)+SUMIFS('Tactical ZERO CL POS'!$T:$T,'Tactical ZERO CL POS'!$I:$I,"A",'Tactical ZERO CL POS'!$K:$K,reconciliation!E8)</f>
        <v>0</v>
      </c>
      <c r="F15" s="84">
        <f>SUMIFS('Tactical ZERO CL POS'!$T:$T,'Tactical ZERO CL POS'!$I:$I,"E",'Tactical ZERO CL POS'!$K:$K,reconciliation!F8)+SUMIFS('Tactical ZERO CL POS'!$T:$T,'Tactical ZERO CL POS'!$I:$I,"I",'Tactical ZERO CL POS'!$K:$K,reconciliation!F8)+SUMIFS('Tactical ZERO CL POS'!$T:$T,'Tactical ZERO CL POS'!$I:$I,"A",'Tactical ZERO CL POS'!$K:$K,reconciliation!F8)</f>
        <v>0</v>
      </c>
      <c r="G15" s="84">
        <f>SUMIFS('Tactical ZERO CL POS'!$T:$T,'Tactical ZERO CL POS'!$I:$I,"E",'Tactical ZERO CL POS'!$K:$K,reconciliation!G8)+SUMIFS('Tactical ZERO CL POS'!$T:$T,'Tactical ZERO CL POS'!$I:$I,"I",'Tactical ZERO CL POS'!$K:$K,reconciliation!G8)+SUMIFS('Tactical ZERO CL POS'!$T:$T,'Tactical ZERO CL POS'!$I:$I,"A",'Tactical ZERO CL POS'!$K:$K,reconciliation!G8)</f>
        <v>0</v>
      </c>
      <c r="H15" s="86">
        <f>SUM(B15:G15)</f>
        <v>0</v>
      </c>
    </row>
    <row r="16" spans="1:15" ht="15" thickBot="1" x14ac:dyDescent="0.35">
      <c r="A16" s="130" t="s">
        <v>57</v>
      </c>
      <c r="B16" s="125">
        <f>B14-B15</f>
        <v>0</v>
      </c>
      <c r="C16" s="126">
        <f>C14-C15</f>
        <v>0</v>
      </c>
      <c r="D16" s="126">
        <f t="shared" ref="D16:E16" si="2">D14-D15</f>
        <v>0</v>
      </c>
      <c r="E16" s="126">
        <f t="shared" si="2"/>
        <v>0</v>
      </c>
      <c r="F16" s="126">
        <f t="shared" ref="F16:G16" si="3">F14-F15</f>
        <v>0</v>
      </c>
      <c r="G16" s="126">
        <f t="shared" si="3"/>
        <v>0</v>
      </c>
      <c r="H16" s="127">
        <f>SUM(B16:G16)</f>
        <v>0</v>
      </c>
    </row>
    <row r="17" spans="1:12" ht="15" thickBot="1" x14ac:dyDescent="0.35">
      <c r="A17" s="11"/>
      <c r="B17" s="20"/>
      <c r="C17" s="20"/>
      <c r="D17" s="20"/>
      <c r="E17" s="20"/>
      <c r="H17" s="70"/>
    </row>
    <row r="18" spans="1:12" x14ac:dyDescent="0.3">
      <c r="A18" s="131" t="s">
        <v>80</v>
      </c>
      <c r="B18" s="28">
        <f>B9-B14</f>
        <v>16721.05</v>
      </c>
      <c r="C18" s="26">
        <f t="shared" ref="C18:E19" si="4">C9-C14</f>
        <v>4467.8499999999995</v>
      </c>
      <c r="D18" s="26">
        <f t="shared" si="4"/>
        <v>0</v>
      </c>
      <c r="E18" s="26">
        <f t="shared" si="4"/>
        <v>0</v>
      </c>
      <c r="F18" s="26">
        <f t="shared" ref="F18:G18" si="5">F9-F14</f>
        <v>5692.51</v>
      </c>
      <c r="G18" s="26">
        <f t="shared" si="5"/>
        <v>6623.9400000000014</v>
      </c>
      <c r="H18" s="69">
        <f>SUM(B18:G18)</f>
        <v>33505.35</v>
      </c>
    </row>
    <row r="19" spans="1:12" ht="15" thickBot="1" x14ac:dyDescent="0.35">
      <c r="A19" s="132" t="s">
        <v>81</v>
      </c>
      <c r="B19" s="84">
        <f>B10-B15</f>
        <v>0</v>
      </c>
      <c r="C19" s="85">
        <f t="shared" si="4"/>
        <v>0</v>
      </c>
      <c r="D19" s="85">
        <f t="shared" si="4"/>
        <v>0</v>
      </c>
      <c r="E19" s="85">
        <f t="shared" si="4"/>
        <v>0</v>
      </c>
      <c r="F19" s="85">
        <f t="shared" ref="F19:G19" si="6">F10-F15</f>
        <v>0</v>
      </c>
      <c r="G19" s="85">
        <f t="shared" si="6"/>
        <v>0</v>
      </c>
      <c r="H19" s="86">
        <f>SUM(B19:G19)</f>
        <v>0</v>
      </c>
    </row>
    <row r="20" spans="1:12" ht="15" thickBot="1" x14ac:dyDescent="0.35">
      <c r="A20" s="133" t="s">
        <v>57</v>
      </c>
      <c r="B20" s="134">
        <f>B18-B19</f>
        <v>16721.05</v>
      </c>
      <c r="C20" s="135">
        <f t="shared" ref="C20:E20" si="7">C18-C19</f>
        <v>4467.8499999999995</v>
      </c>
      <c r="D20" s="135">
        <f t="shared" si="7"/>
        <v>0</v>
      </c>
      <c r="E20" s="135">
        <f t="shared" si="7"/>
        <v>0</v>
      </c>
      <c r="F20" s="135">
        <f t="shared" ref="F20:G20" si="8">F18-F19</f>
        <v>5692.51</v>
      </c>
      <c r="G20" s="135">
        <f t="shared" si="8"/>
        <v>6623.9400000000014</v>
      </c>
      <c r="H20" s="136">
        <f>H18-H19</f>
        <v>33505.35</v>
      </c>
    </row>
    <row r="21" spans="1:12" x14ac:dyDescent="0.3">
      <c r="A21" s="11"/>
      <c r="B21" s="32"/>
      <c r="C21" s="32"/>
      <c r="D21" s="32"/>
      <c r="E21" s="32"/>
      <c r="F21" s="32"/>
      <c r="G21" s="32"/>
      <c r="H21" s="71"/>
      <c r="I21" s="32"/>
      <c r="J21" s="32"/>
      <c r="K21" s="32"/>
      <c r="L21" s="32"/>
    </row>
    <row r="22" spans="1:12" ht="15" thickBot="1" x14ac:dyDescent="0.35">
      <c r="A22" s="11"/>
      <c r="B22" s="21"/>
      <c r="C22" s="21"/>
      <c r="D22" s="11"/>
      <c r="E22" s="11"/>
      <c r="F22" s="11"/>
      <c r="G22" s="11"/>
      <c r="H22" s="72"/>
      <c r="J22" s="11"/>
      <c r="K22" s="11"/>
      <c r="L22" s="11"/>
    </row>
    <row r="23" spans="1:12" ht="15" thickBot="1" x14ac:dyDescent="0.35">
      <c r="A23" s="16" t="s">
        <v>258</v>
      </c>
      <c r="B23" s="17" t="s">
        <v>84</v>
      </c>
      <c r="C23" s="18" t="s">
        <v>85</v>
      </c>
      <c r="D23" s="18" t="s">
        <v>86</v>
      </c>
      <c r="E23" s="18" t="s">
        <v>87</v>
      </c>
      <c r="F23" s="18" t="s">
        <v>88</v>
      </c>
      <c r="G23" s="18" t="s">
        <v>89</v>
      </c>
      <c r="H23" s="83" t="s">
        <v>61</v>
      </c>
    </row>
    <row r="24" spans="1:12" x14ac:dyDescent="0.3">
      <c r="A24" s="19" t="s">
        <v>75</v>
      </c>
      <c r="B24" s="27">
        <f>HLOOKUP(B$8,'SUMMARY ZERO DEDUCTIBLE'!$D$3:$P$4,2,FALSE)</f>
        <v>16721.05</v>
      </c>
      <c r="C24" s="26">
        <f>HLOOKUP(C$8,'SUMMARY ZERO DEDUCTIBLE'!$D$3:$P$4,2,FALSE)</f>
        <v>4467.8499999999995</v>
      </c>
      <c r="D24" s="26">
        <f>HLOOKUP(D$8,'SUMMARY ZERO DEDUCTIBLE'!$D$3:$P$4,2,FALSE)</f>
        <v>0</v>
      </c>
      <c r="E24" s="26">
        <f>HLOOKUP(E$8,'SUMMARY ZERO DEDUCTIBLE'!$D$3:$P$4,2,FALSE)</f>
        <v>0</v>
      </c>
      <c r="F24" s="26">
        <f>HLOOKUP(F$8,'SUMMARY ZERO DEDUCTIBLE'!$D$3:$P$4,2,FALSE)</f>
        <v>5692.51</v>
      </c>
      <c r="G24" s="26">
        <f>HLOOKUP(G$8,'SUMMARY ZERO DEDUCTIBLE'!$D$3:$P$4,2,FALSE)</f>
        <v>6623.9400000000014</v>
      </c>
      <c r="H24" s="69">
        <f>SUM(B24:G24)</f>
        <v>33505.35</v>
      </c>
    </row>
    <row r="25" spans="1:12" ht="15" thickBot="1" x14ac:dyDescent="0.35">
      <c r="A25" s="87" t="s">
        <v>76</v>
      </c>
      <c r="B25" s="88">
        <f>SUMIFS('Tactical ZERO CL POS'!$T:$T,'Tactical ZERO CL POS'!$I:$I,"N",'Tactical ZERO CL POS'!$K:$K,reconciliation!B23)</f>
        <v>0</v>
      </c>
      <c r="C25" s="85">
        <f>SUMIFS('Tactical ZERO CL POS'!$T:$T,'Tactical ZERO CL POS'!$I:$I,"N",'Tactical ZERO CL POS'!$K:$K,reconciliation!C23)</f>
        <v>0</v>
      </c>
      <c r="D25" s="85">
        <f>SUMIFS('Tactical ZERO CL POS'!$T:$T,'Tactical ZERO CL POS'!$I:$I,"N",'Tactical ZERO CL POS'!$K:$K,reconciliation!D23)</f>
        <v>0</v>
      </c>
      <c r="E25" s="85">
        <f>SUMIFS('Tactical ZERO CL POS'!$T:$T,'Tactical ZERO CL POS'!$I:$I,"N",'Tactical ZERO CL POS'!$K:$K,reconciliation!E23)</f>
        <v>0</v>
      </c>
      <c r="F25" s="85">
        <f>SUMIFS('Tactical ZERO CL POS'!$T:$T,'Tactical ZERO CL POS'!$I:$I,"N",'Tactical ZERO CL POS'!$K:$K,reconciliation!F23)</f>
        <v>0</v>
      </c>
      <c r="G25" s="85">
        <f>SUMIFS('Tactical ZERO CL POS'!$T:$T,'Tactical ZERO CL POS'!$I:$I,"N",'Tactical ZERO CL POS'!$K:$K,reconciliation!G23)</f>
        <v>0</v>
      </c>
      <c r="H25" s="86">
        <f>SUM(B25:G25)</f>
        <v>0</v>
      </c>
    </row>
    <row r="26" spans="1:12" ht="15" thickBot="1" x14ac:dyDescent="0.35">
      <c r="A26" s="92" t="s">
        <v>57</v>
      </c>
      <c r="B26" s="122">
        <f>B24-B25</f>
        <v>16721.05</v>
      </c>
      <c r="C26" s="123">
        <f t="shared" ref="C26:F26" si="9">C24-C25</f>
        <v>4467.8499999999995</v>
      </c>
      <c r="D26" s="123">
        <f t="shared" si="9"/>
        <v>0</v>
      </c>
      <c r="E26" s="123">
        <f t="shared" si="9"/>
        <v>0</v>
      </c>
      <c r="F26" s="123">
        <f t="shared" si="9"/>
        <v>5692.51</v>
      </c>
      <c r="G26" s="123">
        <f>G24-G25</f>
        <v>6623.9400000000014</v>
      </c>
      <c r="H26" s="124">
        <f>H24-H25</f>
        <v>33505.35</v>
      </c>
    </row>
    <row r="27" spans="1:12" ht="15" thickBot="1" x14ac:dyDescent="0.35">
      <c r="A27" s="89" t="s">
        <v>77</v>
      </c>
      <c r="B27" s="90">
        <f>SUMIFS('Tactical ZERO CL POS'!$V:$V,'Tactical ZERO CL POS'!$I:$I,"N",'Tactical ZERO CL POS'!$K:$K,reconciliation!B23)</f>
        <v>0</v>
      </c>
      <c r="C27" s="91">
        <f>SUMIFS('Tactical ZERO CL POS'!$V:$V,'Tactical ZERO CL POS'!$I:$I,"N",'Tactical ZERO CL POS'!$K:$K,reconciliation!C23)</f>
        <v>0</v>
      </c>
      <c r="D27" s="91">
        <f>SUMIFS('Tactical ZERO CL POS'!$V:$V,'Tactical ZERO CL POS'!$I:$I,"N",'Tactical ZERO CL POS'!$K:$K,reconciliation!D23)</f>
        <v>0</v>
      </c>
      <c r="E27" s="91">
        <f>SUMIFS('Tactical ZERO CL POS'!$V:$V,'Tactical ZERO CL POS'!$I:$I,"N",'Tactical ZERO CL POS'!$K:$K,reconciliation!E23)</f>
        <v>0</v>
      </c>
      <c r="F27" s="91">
        <f>SUMIFS('Tactical ZERO CL POS'!$V:$V,'Tactical ZERO CL POS'!$I:$I,"N",'Tactical ZERO CL POS'!$K:$K,reconciliation!F23)</f>
        <v>0</v>
      </c>
      <c r="G27" s="91">
        <f>SUMIFS('Tactical ZERO CL POS'!$V:$V,'Tactical ZERO CL POS'!$I:$I,"N",'Tactical ZERO CL POS'!$K:$K,reconciliation!G23)</f>
        <v>0</v>
      </c>
      <c r="H27" s="82">
        <f>SUM(B27:G27)</f>
        <v>0</v>
      </c>
    </row>
    <row r="28" spans="1:12" ht="15" thickBot="1" x14ac:dyDescent="0.35">
      <c r="A28" s="11"/>
      <c r="B28" s="20"/>
      <c r="C28" s="20"/>
      <c r="D28" s="20"/>
      <c r="E28" s="20"/>
      <c r="H28" s="70"/>
    </row>
    <row r="29" spans="1:12" x14ac:dyDescent="0.3">
      <c r="A29" s="128" t="s">
        <v>78</v>
      </c>
      <c r="B29" s="28">
        <f>HLOOKUP(B23,'SUMMARY ZERO DEDUCTIBLE'!$D$3:$P$8,3,0)+HLOOKUP(B23,'SUMMARY ZERO DEDUCTIBLE'!$D$3:$P$8,4,0)+HLOOKUP(B23,'SUMMARY ZERO DEDUCTIBLE'!$D$3:$P$8,5,0)</f>
        <v>0</v>
      </c>
      <c r="C29" s="28">
        <f>HLOOKUP(C23,'SUMMARY ZERO DEDUCTIBLE'!$D$3:$P$8,3,0)+HLOOKUP(C23,'SUMMARY ZERO DEDUCTIBLE'!$D$3:$P$8,4,0)+HLOOKUP(C23,'SUMMARY ZERO DEDUCTIBLE'!$D$3:$P$8,5,0)</f>
        <v>0</v>
      </c>
      <c r="D29" s="28">
        <f>HLOOKUP(D23,'SUMMARY ZERO DEDUCTIBLE'!$D$3:$P$8,3,0)+HLOOKUP(D23,'SUMMARY ZERO DEDUCTIBLE'!$D$3:$P$8,4,0)+HLOOKUP(D23,'SUMMARY ZERO DEDUCTIBLE'!$D$3:$P$8,5,0)</f>
        <v>0</v>
      </c>
      <c r="E29" s="28">
        <f>HLOOKUP(E23,'SUMMARY ZERO DEDUCTIBLE'!$D$3:$P$8,3,0)+HLOOKUP(E23,'SUMMARY ZERO DEDUCTIBLE'!$D$3:$P$8,4,0)+HLOOKUP(E23,'SUMMARY ZERO DEDUCTIBLE'!$D$3:$P$8,5,0)</f>
        <v>0</v>
      </c>
      <c r="F29" s="28">
        <f>HLOOKUP(F23,'SUMMARY ZERO DEDUCTIBLE'!$D$3:$P$8,3,0)+HLOOKUP(F23,'SUMMARY ZERO DEDUCTIBLE'!$D$3:$P$8,4,0)+HLOOKUP(F23,'SUMMARY ZERO DEDUCTIBLE'!$D$3:$P$8,5,0)</f>
        <v>0</v>
      </c>
      <c r="G29" s="28">
        <f>HLOOKUP(G23,'SUMMARY ZERO DEDUCTIBLE'!$D$3:$P$8,3,0)+HLOOKUP(G23,'SUMMARY ZERO DEDUCTIBLE'!$D$3:$P$8,4,0)+HLOOKUP(G23,'SUMMARY ZERO DEDUCTIBLE'!$D$3:$P$8,5,0)</f>
        <v>0</v>
      </c>
      <c r="H29" s="69">
        <f>SUM(B29:G29)</f>
        <v>0</v>
      </c>
    </row>
    <row r="30" spans="1:12" ht="15" thickBot="1" x14ac:dyDescent="0.35">
      <c r="A30" s="129" t="s">
        <v>79</v>
      </c>
      <c r="B30" s="84">
        <f>SUMIFS('Tactical ZERO CL POS'!$T:$T,'Tactical ZERO CL POS'!$I:$I,"E",'Tactical ZERO CL POS'!$K:$K,reconciliation!B23)+SUMIFS('Tactical ZERO CL POS'!$T:$T,'Tactical ZERO CL POS'!$I:$I,"I",'Tactical ZERO CL POS'!$K:$K,reconciliation!B23)+SUMIFS('Tactical ZERO CL POS'!$T:$T,'Tactical ZERO CL POS'!$I:$I,"A",'Tactical ZERO CL POS'!$K:$K,reconciliation!B23)</f>
        <v>0</v>
      </c>
      <c r="C30" s="84">
        <f>SUMIFS('Tactical ZERO CL POS'!$T:$T,'Tactical ZERO CL POS'!$I:$I,"E",'Tactical ZERO CL POS'!$K:$K,reconciliation!C23)+SUMIFS('Tactical ZERO CL POS'!$T:$T,'Tactical ZERO CL POS'!$I:$I,"I",'Tactical ZERO CL POS'!$K:$K,reconciliation!C23)+SUMIFS('Tactical ZERO CL POS'!$T:$T,'Tactical ZERO CL POS'!$I:$I,"A",'Tactical ZERO CL POS'!$K:$K,reconciliation!C23)</f>
        <v>0</v>
      </c>
      <c r="D30" s="84">
        <f>SUMIFS('Tactical ZERO CL POS'!$T:$T,'Tactical ZERO CL POS'!$I:$I,"E",'Tactical ZERO CL POS'!$K:$K,reconciliation!D23)+SUMIFS('Tactical ZERO CL POS'!$T:$T,'Tactical ZERO CL POS'!$I:$I,"I",'Tactical ZERO CL POS'!$K:$K,reconciliation!D23)+SUMIFS('Tactical ZERO CL POS'!$T:$T,'Tactical ZERO CL POS'!$I:$I,"A",'Tactical ZERO CL POS'!$K:$K,reconciliation!D23)</f>
        <v>0</v>
      </c>
      <c r="E30" s="84">
        <f>SUMIFS('Tactical ZERO CL POS'!$T:$T,'Tactical ZERO CL POS'!$I:$I,"E",'Tactical ZERO CL POS'!$K:$K,reconciliation!E23)+SUMIFS('Tactical ZERO CL POS'!$T:$T,'Tactical ZERO CL POS'!$I:$I,"I",'Tactical ZERO CL POS'!$K:$K,reconciliation!E23)+SUMIFS('Tactical ZERO CL POS'!$T:$T,'Tactical ZERO CL POS'!$I:$I,"A",'Tactical ZERO CL POS'!$K:$K,reconciliation!E23)</f>
        <v>0</v>
      </c>
      <c r="F30" s="84">
        <f>SUMIFS('Tactical ZERO CL POS'!$T:$T,'Tactical ZERO CL POS'!$I:$I,"E",'Tactical ZERO CL POS'!$K:$K,reconciliation!F23)+SUMIFS('Tactical ZERO CL POS'!$T:$T,'Tactical ZERO CL POS'!$I:$I,"I",'Tactical ZERO CL POS'!$K:$K,reconciliation!F23)+SUMIFS('Tactical ZERO CL POS'!$T:$T,'Tactical ZERO CL POS'!$I:$I,"A",'Tactical ZERO CL POS'!$K:$K,reconciliation!F23)</f>
        <v>0</v>
      </c>
      <c r="G30" s="84">
        <f>SUMIFS('Tactical ZERO CL POS'!$T:$T,'Tactical ZERO CL POS'!$I:$I,"E",'Tactical ZERO CL POS'!$K:$K,reconciliation!G23)+SUMIFS('Tactical ZERO CL POS'!$T:$T,'Tactical ZERO CL POS'!$I:$I,"I",'Tactical ZERO CL POS'!$K:$K,reconciliation!G23)+SUMIFS('Tactical ZERO CL POS'!$T:$T,'Tactical ZERO CL POS'!$I:$I,"A",'Tactical ZERO CL POS'!$K:$K,reconciliation!G23)</f>
        <v>0</v>
      </c>
      <c r="H30" s="86">
        <f>SUM(B30:G30)</f>
        <v>0</v>
      </c>
    </row>
    <row r="31" spans="1:12" ht="15" thickBot="1" x14ac:dyDescent="0.35">
      <c r="A31" s="130" t="s">
        <v>57</v>
      </c>
      <c r="B31" s="125">
        <f>B29-B30</f>
        <v>0</v>
      </c>
      <c r="C31" s="126">
        <f>C29-C30</f>
        <v>0</v>
      </c>
      <c r="D31" s="126">
        <f t="shared" ref="D31:G31" si="10">D29-D30</f>
        <v>0</v>
      </c>
      <c r="E31" s="126">
        <f t="shared" si="10"/>
        <v>0</v>
      </c>
      <c r="F31" s="126">
        <f t="shared" si="10"/>
        <v>0</v>
      </c>
      <c r="G31" s="126">
        <f t="shared" si="10"/>
        <v>0</v>
      </c>
      <c r="H31" s="127">
        <f>SUM(B31:G31)</f>
        <v>0</v>
      </c>
    </row>
    <row r="32" spans="1:12" ht="15" thickBot="1" x14ac:dyDescent="0.35">
      <c r="A32" s="11"/>
      <c r="B32" s="20"/>
      <c r="C32" s="20"/>
      <c r="D32" s="20"/>
      <c r="E32" s="20"/>
      <c r="H32" s="70"/>
    </row>
    <row r="33" spans="1:8" x14ac:dyDescent="0.3">
      <c r="A33" s="131" t="s">
        <v>80</v>
      </c>
      <c r="B33" s="28">
        <f>B24-B29</f>
        <v>16721.05</v>
      </c>
      <c r="C33" s="26">
        <f t="shared" ref="C33:G33" si="11">C24-C29</f>
        <v>4467.8499999999995</v>
      </c>
      <c r="D33" s="26">
        <f t="shared" si="11"/>
        <v>0</v>
      </c>
      <c r="E33" s="26">
        <f t="shared" si="11"/>
        <v>0</v>
      </c>
      <c r="F33" s="26">
        <f t="shared" si="11"/>
        <v>5692.51</v>
      </c>
      <c r="G33" s="26">
        <f t="shared" si="11"/>
        <v>6623.9400000000014</v>
      </c>
      <c r="H33" s="69">
        <f>SUM(B33:G33)</f>
        <v>33505.35</v>
      </c>
    </row>
    <row r="34" spans="1:8" ht="15" thickBot="1" x14ac:dyDescent="0.35">
      <c r="A34" s="132" t="s">
        <v>81</v>
      </c>
      <c r="B34" s="84">
        <f>B25-B30</f>
        <v>0</v>
      </c>
      <c r="C34" s="85">
        <f t="shared" ref="C34:G34" si="12">C25-C30</f>
        <v>0</v>
      </c>
      <c r="D34" s="85">
        <f t="shared" si="12"/>
        <v>0</v>
      </c>
      <c r="E34" s="85">
        <f t="shared" si="12"/>
        <v>0</v>
      </c>
      <c r="F34" s="85">
        <f t="shared" si="12"/>
        <v>0</v>
      </c>
      <c r="G34" s="85">
        <f t="shared" si="12"/>
        <v>0</v>
      </c>
      <c r="H34" s="86">
        <f>SUM(B34:G34)</f>
        <v>0</v>
      </c>
    </row>
    <row r="35" spans="1:8" ht="15" thickBot="1" x14ac:dyDescent="0.35">
      <c r="A35" s="133" t="s">
        <v>57</v>
      </c>
      <c r="B35" s="134">
        <f>B33-B34</f>
        <v>16721.05</v>
      </c>
      <c r="C35" s="135">
        <f t="shared" ref="C35:G35" si="13">C33-C34</f>
        <v>4467.8499999999995</v>
      </c>
      <c r="D35" s="135">
        <f t="shared" si="13"/>
        <v>0</v>
      </c>
      <c r="E35" s="135">
        <f t="shared" si="13"/>
        <v>0</v>
      </c>
      <c r="F35" s="135">
        <f t="shared" si="13"/>
        <v>5692.51</v>
      </c>
      <c r="G35" s="135">
        <f t="shared" si="13"/>
        <v>6623.9400000000014</v>
      </c>
      <c r="H35" s="136">
        <f>H33-H34</f>
        <v>33505.35</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CJ225"/>
  <sheetViews>
    <sheetView topLeftCell="B1" zoomScale="90" zoomScaleNormal="90" zoomScaleSheetLayoutView="70" workbookViewId="0">
      <pane xSplit="1" ySplit="4" topLeftCell="C5" activePane="bottomRight" state="frozen"/>
      <selection activeCell="B1" sqref="B1"/>
      <selection pane="topRight" activeCell="C1" sqref="C1"/>
      <selection pane="bottomLeft" activeCell="B5" sqref="B5"/>
      <selection pane="bottomRight" activeCell="J26" sqref="J26"/>
    </sheetView>
  </sheetViews>
  <sheetFormatPr defaultColWidth="8.88671875" defaultRowHeight="14.4" x14ac:dyDescent="0.25"/>
  <cols>
    <col min="1" max="1" width="2" style="2" customWidth="1"/>
    <col min="2" max="2" width="25.44140625" style="55" bestFit="1" customWidth="1"/>
    <col min="3" max="3" width="14.33203125" style="55" customWidth="1"/>
    <col min="4" max="4" width="11.33203125" style="2" customWidth="1"/>
    <col min="5" max="5" width="20.33203125" style="55" customWidth="1"/>
    <col min="6" max="6" width="13.109375" style="59" bestFit="1" customWidth="1"/>
    <col min="7" max="7" width="13.109375" style="275" customWidth="1"/>
    <col min="8" max="11" width="13.109375" style="55" customWidth="1"/>
    <col min="12" max="13" width="24.6640625" style="2" customWidth="1"/>
    <col min="14" max="14" width="26.88671875" style="2" customWidth="1"/>
    <col min="15" max="15" width="13.6640625" style="2" customWidth="1"/>
    <col min="16" max="16" width="13.6640625" style="55" customWidth="1"/>
    <col min="17" max="17" width="13.6640625" style="2" customWidth="1"/>
    <col min="18" max="18" width="12.6640625" style="39" customWidth="1"/>
    <col min="19" max="19" width="15.44140625" style="2" customWidth="1"/>
    <col min="20" max="20" width="16" style="40" customWidth="1"/>
    <col min="21" max="21" width="15.5546875" style="2" customWidth="1"/>
    <col min="22" max="22" width="17.44140625" style="175" customWidth="1"/>
    <col min="23" max="23" width="27.6640625" style="2" customWidth="1"/>
    <col min="24" max="24" width="46.44140625" style="2" customWidth="1"/>
    <col min="25" max="25" width="18.88671875" style="171" customWidth="1"/>
    <col min="26" max="26" width="21" style="35" customWidth="1"/>
    <col min="27" max="27" width="19.109375" style="59" bestFit="1" customWidth="1"/>
    <col min="28" max="28" width="13" style="55" customWidth="1"/>
    <col min="29" max="29" width="14.44140625" style="2" customWidth="1"/>
    <col min="30" max="30" width="14.88671875" style="2" customWidth="1"/>
    <col min="31" max="31" width="29.44140625" style="2" customWidth="1"/>
    <col min="32" max="32" width="26.44140625" style="2" customWidth="1"/>
    <col min="33" max="33" width="12.33203125" style="55" customWidth="1"/>
    <col min="34" max="34" width="13.109375" style="55" customWidth="1"/>
    <col min="35" max="35" width="14.88671875" style="55" customWidth="1"/>
    <col min="36" max="36" width="13.88671875" style="59" customWidth="1"/>
    <col min="37" max="37" width="32.5546875" style="35" customWidth="1"/>
    <col min="38" max="38" width="23.44140625" style="59" customWidth="1"/>
    <col min="39" max="39" width="13.6640625" style="59" customWidth="1"/>
    <col min="40" max="40" width="24.109375" style="59" customWidth="1"/>
    <col min="41" max="41" width="22.44140625" style="35" customWidth="1"/>
    <col min="42" max="42" width="61.88671875" style="35" bestFit="1" customWidth="1"/>
    <col min="43" max="43" width="26.6640625" style="35" customWidth="1"/>
    <col min="44" max="44" width="11" style="35" customWidth="1"/>
    <col min="45" max="45" width="27.5546875" style="35" customWidth="1"/>
    <col min="46" max="46" width="14.44140625" style="35" customWidth="1"/>
    <col min="47" max="47" width="12.44140625" style="35" customWidth="1"/>
    <col min="48" max="48" width="56.33203125" style="35" customWidth="1"/>
    <col min="49" max="49" width="20" style="35" customWidth="1"/>
    <col min="50" max="50" width="21.5546875" style="35" customWidth="1"/>
    <col min="51" max="51" width="27.6640625" style="35" customWidth="1"/>
    <col min="52" max="52" width="14.88671875" style="35" customWidth="1"/>
    <col min="53" max="53" width="18.44140625" style="35" customWidth="1"/>
    <col min="54" max="54" width="24.6640625" style="35" customWidth="1"/>
    <col min="55" max="55" width="23.88671875" style="35" customWidth="1"/>
    <col min="56" max="56" width="40.33203125" style="35" customWidth="1"/>
    <col min="57" max="57" width="19.88671875" style="35" customWidth="1"/>
    <col min="58" max="58" width="25.33203125" style="35" customWidth="1"/>
    <col min="59" max="59" width="32.33203125" style="35" customWidth="1"/>
    <col min="60" max="60" width="32.44140625" style="35" customWidth="1"/>
    <col min="61" max="61" width="25.33203125" style="35" customWidth="1"/>
    <col min="62" max="62" width="18.5546875" style="35" customWidth="1"/>
    <col min="63" max="63" width="17.5546875" style="35" customWidth="1"/>
    <col min="64" max="64" width="17.44140625" style="35" customWidth="1"/>
    <col min="65" max="65" width="16.6640625" style="35" customWidth="1"/>
    <col min="66" max="66" width="21.33203125" style="35" customWidth="1"/>
    <col min="67" max="67" width="15.6640625" style="35" customWidth="1"/>
    <col min="68" max="68" width="17.5546875" style="35" customWidth="1"/>
    <col min="69" max="69" width="15" style="35" customWidth="1"/>
    <col min="70" max="70" width="19.6640625" style="35" customWidth="1"/>
    <col min="71" max="71" width="23.109375" style="35" customWidth="1"/>
    <col min="72" max="72" width="16.44140625" style="35" customWidth="1"/>
    <col min="73" max="73" width="18.44140625" style="35" customWidth="1"/>
    <col min="74" max="74" width="13.6640625" style="35" customWidth="1"/>
    <col min="75" max="75" width="20.88671875" style="35" customWidth="1"/>
    <col min="76" max="76" width="8.88671875" style="35"/>
    <col min="77" max="77" width="8.88671875" style="44"/>
    <col min="78" max="78" width="7.5546875" style="117" customWidth="1"/>
    <col min="79" max="79" width="6.109375" style="117" customWidth="1"/>
    <col min="80" max="80" width="7.44140625" style="117" bestFit="1" customWidth="1"/>
    <col min="81" max="81" width="9" style="117" bestFit="1" customWidth="1"/>
    <col min="82" max="87" width="8.88671875" style="118"/>
    <col min="88" max="255" width="8.88671875" style="44"/>
    <col min="256" max="256" width="2" style="44" customWidth="1"/>
    <col min="257" max="257" width="21.88671875" style="44" customWidth="1"/>
    <col min="258" max="258" width="16.109375" style="44" customWidth="1"/>
    <col min="259" max="259" width="28.6640625" style="44" customWidth="1"/>
    <col min="260" max="260" width="24.6640625" style="44" customWidth="1"/>
    <col min="261" max="261" width="26.88671875" style="44" customWidth="1"/>
    <col min="262" max="264" width="13.6640625" style="44" customWidth="1"/>
    <col min="265" max="265" width="12.6640625" style="44" customWidth="1"/>
    <col min="266" max="266" width="15.44140625" style="44" customWidth="1"/>
    <col min="267" max="267" width="16" style="44" customWidth="1"/>
    <col min="268" max="268" width="15.5546875" style="44" customWidth="1"/>
    <col min="269" max="269" width="17.44140625" style="44" customWidth="1"/>
    <col min="270" max="270" width="27.6640625" style="44" customWidth="1"/>
    <col min="271" max="271" width="15.88671875" style="44" customWidth="1"/>
    <col min="272" max="272" width="18.88671875" style="44" customWidth="1"/>
    <col min="273" max="273" width="21" style="44" customWidth="1"/>
    <col min="274" max="274" width="31" style="44" customWidth="1"/>
    <col min="275" max="275" width="13" style="44" customWidth="1"/>
    <col min="276" max="276" width="14.44140625" style="44" customWidth="1"/>
    <col min="277" max="277" width="14.88671875" style="44" customWidth="1"/>
    <col min="278" max="278" width="29.44140625" style="44" customWidth="1"/>
    <col min="279" max="279" width="21.88671875" style="44" customWidth="1"/>
    <col min="280" max="280" width="12.33203125" style="44" customWidth="1"/>
    <col min="281" max="281" width="13.109375" style="44" customWidth="1"/>
    <col min="282" max="282" width="14.88671875" style="44" customWidth="1"/>
    <col min="283" max="283" width="13.88671875" style="44" customWidth="1"/>
    <col min="284" max="284" width="32.5546875" style="44" customWidth="1"/>
    <col min="285" max="285" width="23.44140625" style="44" customWidth="1"/>
    <col min="286" max="286" width="13.6640625" style="44" customWidth="1"/>
    <col min="287" max="287" width="24.109375" style="44" customWidth="1"/>
    <col min="288" max="288" width="19.33203125" style="44" customWidth="1"/>
    <col min="289" max="289" width="12.6640625" style="44" customWidth="1"/>
    <col min="290" max="290" width="26.6640625" style="44" customWidth="1"/>
    <col min="291" max="291" width="11" style="44" customWidth="1"/>
    <col min="292" max="292" width="27.5546875" style="44" customWidth="1"/>
    <col min="293" max="293" width="14.44140625" style="44" customWidth="1"/>
    <col min="294" max="294" width="12.44140625" style="44" customWidth="1"/>
    <col min="295" max="295" width="56.33203125" style="44" customWidth="1"/>
    <col min="296" max="296" width="20" style="44" customWidth="1"/>
    <col min="297" max="297" width="21.5546875" style="44" customWidth="1"/>
    <col min="298" max="298" width="27.6640625" style="44" customWidth="1"/>
    <col min="299" max="299" width="14.88671875" style="44" customWidth="1"/>
    <col min="300" max="300" width="18.44140625" style="44" customWidth="1"/>
    <col min="301" max="301" width="24.6640625" style="44" customWidth="1"/>
    <col min="302" max="302" width="23.88671875" style="44" customWidth="1"/>
    <col min="303" max="303" width="40.33203125" style="44" customWidth="1"/>
    <col min="304" max="304" width="19.88671875" style="44" customWidth="1"/>
    <col min="305" max="305" width="25.33203125" style="44" customWidth="1"/>
    <col min="306" max="306" width="32.33203125" style="44" customWidth="1"/>
    <col min="307" max="307" width="32.44140625" style="44" customWidth="1"/>
    <col min="308" max="308" width="25.33203125" style="44" customWidth="1"/>
    <col min="309" max="309" width="18.5546875" style="44" customWidth="1"/>
    <col min="310" max="310" width="17.5546875" style="44" customWidth="1"/>
    <col min="311" max="311" width="17.44140625" style="44" customWidth="1"/>
    <col min="312" max="312" width="16.6640625" style="44" customWidth="1"/>
    <col min="313" max="313" width="21.33203125" style="44" customWidth="1"/>
    <col min="314" max="314" width="15.6640625" style="44" customWidth="1"/>
    <col min="315" max="315" width="17.5546875" style="44" customWidth="1"/>
    <col min="316" max="316" width="15" style="44" customWidth="1"/>
    <col min="317" max="317" width="19.6640625" style="44" customWidth="1"/>
    <col min="318" max="318" width="23.109375" style="44" customWidth="1"/>
    <col min="319" max="319" width="16.44140625" style="44" customWidth="1"/>
    <col min="320" max="320" width="18.44140625" style="44" customWidth="1"/>
    <col min="321" max="321" width="13.6640625" style="44" customWidth="1"/>
    <col min="322" max="322" width="20.88671875" style="44" customWidth="1"/>
    <col min="323" max="323" width="82.44140625" style="44" customWidth="1"/>
    <col min="324" max="511" width="8.88671875" style="44"/>
    <col min="512" max="512" width="2" style="44" customWidth="1"/>
    <col min="513" max="513" width="21.88671875" style="44" customWidth="1"/>
    <col min="514" max="514" width="16.109375" style="44" customWidth="1"/>
    <col min="515" max="515" width="28.6640625" style="44" customWidth="1"/>
    <col min="516" max="516" width="24.6640625" style="44" customWidth="1"/>
    <col min="517" max="517" width="26.88671875" style="44" customWidth="1"/>
    <col min="518" max="520" width="13.6640625" style="44" customWidth="1"/>
    <col min="521" max="521" width="12.6640625" style="44" customWidth="1"/>
    <col min="522" max="522" width="15.44140625" style="44" customWidth="1"/>
    <col min="523" max="523" width="16" style="44" customWidth="1"/>
    <col min="524" max="524" width="15.5546875" style="44" customWidth="1"/>
    <col min="525" max="525" width="17.44140625" style="44" customWidth="1"/>
    <col min="526" max="526" width="27.6640625" style="44" customWidth="1"/>
    <col min="527" max="527" width="15.88671875" style="44" customWidth="1"/>
    <col min="528" max="528" width="18.88671875" style="44" customWidth="1"/>
    <col min="529" max="529" width="21" style="44" customWidth="1"/>
    <col min="530" max="530" width="31" style="44" customWidth="1"/>
    <col min="531" max="531" width="13" style="44" customWidth="1"/>
    <col min="532" max="532" width="14.44140625" style="44" customWidth="1"/>
    <col min="533" max="533" width="14.88671875" style="44" customWidth="1"/>
    <col min="534" max="534" width="29.44140625" style="44" customWidth="1"/>
    <col min="535" max="535" width="21.88671875" style="44" customWidth="1"/>
    <col min="536" max="536" width="12.33203125" style="44" customWidth="1"/>
    <col min="537" max="537" width="13.109375" style="44" customWidth="1"/>
    <col min="538" max="538" width="14.88671875" style="44" customWidth="1"/>
    <col min="539" max="539" width="13.88671875" style="44" customWidth="1"/>
    <col min="540" max="540" width="32.5546875" style="44" customWidth="1"/>
    <col min="541" max="541" width="23.44140625" style="44" customWidth="1"/>
    <col min="542" max="542" width="13.6640625" style="44" customWidth="1"/>
    <col min="543" max="543" width="24.109375" style="44" customWidth="1"/>
    <col min="544" max="544" width="19.33203125" style="44" customWidth="1"/>
    <col min="545" max="545" width="12.6640625" style="44" customWidth="1"/>
    <col min="546" max="546" width="26.6640625" style="44" customWidth="1"/>
    <col min="547" max="547" width="11" style="44" customWidth="1"/>
    <col min="548" max="548" width="27.5546875" style="44" customWidth="1"/>
    <col min="549" max="549" width="14.44140625" style="44" customWidth="1"/>
    <col min="550" max="550" width="12.44140625" style="44" customWidth="1"/>
    <col min="551" max="551" width="56.33203125" style="44" customWidth="1"/>
    <col min="552" max="552" width="20" style="44" customWidth="1"/>
    <col min="553" max="553" width="21.5546875" style="44" customWidth="1"/>
    <col min="554" max="554" width="27.6640625" style="44" customWidth="1"/>
    <col min="555" max="555" width="14.88671875" style="44" customWidth="1"/>
    <col min="556" max="556" width="18.44140625" style="44" customWidth="1"/>
    <col min="557" max="557" width="24.6640625" style="44" customWidth="1"/>
    <col min="558" max="558" width="23.88671875" style="44" customWidth="1"/>
    <col min="559" max="559" width="40.33203125" style="44" customWidth="1"/>
    <col min="560" max="560" width="19.88671875" style="44" customWidth="1"/>
    <col min="561" max="561" width="25.33203125" style="44" customWidth="1"/>
    <col min="562" max="562" width="32.33203125" style="44" customWidth="1"/>
    <col min="563" max="563" width="32.44140625" style="44" customWidth="1"/>
    <col min="564" max="564" width="25.33203125" style="44" customWidth="1"/>
    <col min="565" max="565" width="18.5546875" style="44" customWidth="1"/>
    <col min="566" max="566" width="17.5546875" style="44" customWidth="1"/>
    <col min="567" max="567" width="17.44140625" style="44" customWidth="1"/>
    <col min="568" max="568" width="16.6640625" style="44" customWidth="1"/>
    <col min="569" max="569" width="21.33203125" style="44" customWidth="1"/>
    <col min="570" max="570" width="15.6640625" style="44" customWidth="1"/>
    <col min="571" max="571" width="17.5546875" style="44" customWidth="1"/>
    <col min="572" max="572" width="15" style="44" customWidth="1"/>
    <col min="573" max="573" width="19.6640625" style="44" customWidth="1"/>
    <col min="574" max="574" width="23.109375" style="44" customWidth="1"/>
    <col min="575" max="575" width="16.44140625" style="44" customWidth="1"/>
    <col min="576" max="576" width="18.44140625" style="44" customWidth="1"/>
    <col min="577" max="577" width="13.6640625" style="44" customWidth="1"/>
    <col min="578" max="578" width="20.88671875" style="44" customWidth="1"/>
    <col min="579" max="579" width="82.44140625" style="44" customWidth="1"/>
    <col min="580" max="767" width="8.88671875" style="44"/>
    <col min="768" max="768" width="2" style="44" customWidth="1"/>
    <col min="769" max="769" width="21.88671875" style="44" customWidth="1"/>
    <col min="770" max="770" width="16.109375" style="44" customWidth="1"/>
    <col min="771" max="771" width="28.6640625" style="44" customWidth="1"/>
    <col min="772" max="772" width="24.6640625" style="44" customWidth="1"/>
    <col min="773" max="773" width="26.88671875" style="44" customWidth="1"/>
    <col min="774" max="776" width="13.6640625" style="44" customWidth="1"/>
    <col min="777" max="777" width="12.6640625" style="44" customWidth="1"/>
    <col min="778" max="778" width="15.44140625" style="44" customWidth="1"/>
    <col min="779" max="779" width="16" style="44" customWidth="1"/>
    <col min="780" max="780" width="15.5546875" style="44" customWidth="1"/>
    <col min="781" max="781" width="17.44140625" style="44" customWidth="1"/>
    <col min="782" max="782" width="27.6640625" style="44" customWidth="1"/>
    <col min="783" max="783" width="15.88671875" style="44" customWidth="1"/>
    <col min="784" max="784" width="18.88671875" style="44" customWidth="1"/>
    <col min="785" max="785" width="21" style="44" customWidth="1"/>
    <col min="786" max="786" width="31" style="44" customWidth="1"/>
    <col min="787" max="787" width="13" style="44" customWidth="1"/>
    <col min="788" max="788" width="14.44140625" style="44" customWidth="1"/>
    <col min="789" max="789" width="14.88671875" style="44" customWidth="1"/>
    <col min="790" max="790" width="29.44140625" style="44" customWidth="1"/>
    <col min="791" max="791" width="21.88671875" style="44" customWidth="1"/>
    <col min="792" max="792" width="12.33203125" style="44" customWidth="1"/>
    <col min="793" max="793" width="13.109375" style="44" customWidth="1"/>
    <col min="794" max="794" width="14.88671875" style="44" customWidth="1"/>
    <col min="795" max="795" width="13.88671875" style="44" customWidth="1"/>
    <col min="796" max="796" width="32.5546875" style="44" customWidth="1"/>
    <col min="797" max="797" width="23.44140625" style="44" customWidth="1"/>
    <col min="798" max="798" width="13.6640625" style="44" customWidth="1"/>
    <col min="799" max="799" width="24.109375" style="44" customWidth="1"/>
    <col min="800" max="800" width="19.33203125" style="44" customWidth="1"/>
    <col min="801" max="801" width="12.6640625" style="44" customWidth="1"/>
    <col min="802" max="802" width="26.6640625" style="44" customWidth="1"/>
    <col min="803" max="803" width="11" style="44" customWidth="1"/>
    <col min="804" max="804" width="27.5546875" style="44" customWidth="1"/>
    <col min="805" max="805" width="14.44140625" style="44" customWidth="1"/>
    <col min="806" max="806" width="12.44140625" style="44" customWidth="1"/>
    <col min="807" max="807" width="56.33203125" style="44" customWidth="1"/>
    <col min="808" max="808" width="20" style="44" customWidth="1"/>
    <col min="809" max="809" width="21.5546875" style="44" customWidth="1"/>
    <col min="810" max="810" width="27.6640625" style="44" customWidth="1"/>
    <col min="811" max="811" width="14.88671875" style="44" customWidth="1"/>
    <col min="812" max="812" width="18.44140625" style="44" customWidth="1"/>
    <col min="813" max="813" width="24.6640625" style="44" customWidth="1"/>
    <col min="814" max="814" width="23.88671875" style="44" customWidth="1"/>
    <col min="815" max="815" width="40.33203125" style="44" customWidth="1"/>
    <col min="816" max="816" width="19.88671875" style="44" customWidth="1"/>
    <col min="817" max="817" width="25.33203125" style="44" customWidth="1"/>
    <col min="818" max="818" width="32.33203125" style="44" customWidth="1"/>
    <col min="819" max="819" width="32.44140625" style="44" customWidth="1"/>
    <col min="820" max="820" width="25.33203125" style="44" customWidth="1"/>
    <col min="821" max="821" width="18.5546875" style="44" customWidth="1"/>
    <col min="822" max="822" width="17.5546875" style="44" customWidth="1"/>
    <col min="823" max="823" width="17.44140625" style="44" customWidth="1"/>
    <col min="824" max="824" width="16.6640625" style="44" customWidth="1"/>
    <col min="825" max="825" width="21.33203125" style="44" customWidth="1"/>
    <col min="826" max="826" width="15.6640625" style="44" customWidth="1"/>
    <col min="827" max="827" width="17.5546875" style="44" customWidth="1"/>
    <col min="828" max="828" width="15" style="44" customWidth="1"/>
    <col min="829" max="829" width="19.6640625" style="44" customWidth="1"/>
    <col min="830" max="830" width="23.109375" style="44" customWidth="1"/>
    <col min="831" max="831" width="16.44140625" style="44" customWidth="1"/>
    <col min="832" max="832" width="18.44140625" style="44" customWidth="1"/>
    <col min="833" max="833" width="13.6640625" style="44" customWidth="1"/>
    <col min="834" max="834" width="20.88671875" style="44" customWidth="1"/>
    <col min="835" max="835" width="82.44140625" style="44" customWidth="1"/>
    <col min="836" max="1023" width="8.88671875" style="44"/>
    <col min="1024" max="1024" width="2" style="44" customWidth="1"/>
    <col min="1025" max="1025" width="21.88671875" style="44" customWidth="1"/>
    <col min="1026" max="1026" width="16.109375" style="44" customWidth="1"/>
    <col min="1027" max="1027" width="28.6640625" style="44" customWidth="1"/>
    <col min="1028" max="1028" width="24.6640625" style="44" customWidth="1"/>
    <col min="1029" max="1029" width="26.88671875" style="44" customWidth="1"/>
    <col min="1030" max="1032" width="13.6640625" style="44" customWidth="1"/>
    <col min="1033" max="1033" width="12.6640625" style="44" customWidth="1"/>
    <col min="1034" max="1034" width="15.44140625" style="44" customWidth="1"/>
    <col min="1035" max="1035" width="16" style="44" customWidth="1"/>
    <col min="1036" max="1036" width="15.5546875" style="44" customWidth="1"/>
    <col min="1037" max="1037" width="17.44140625" style="44" customWidth="1"/>
    <col min="1038" max="1038" width="27.6640625" style="44" customWidth="1"/>
    <col min="1039" max="1039" width="15.88671875" style="44" customWidth="1"/>
    <col min="1040" max="1040" width="18.88671875" style="44" customWidth="1"/>
    <col min="1041" max="1041" width="21" style="44" customWidth="1"/>
    <col min="1042" max="1042" width="31" style="44" customWidth="1"/>
    <col min="1043" max="1043" width="13" style="44" customWidth="1"/>
    <col min="1044" max="1044" width="14.44140625" style="44" customWidth="1"/>
    <col min="1045" max="1045" width="14.88671875" style="44" customWidth="1"/>
    <col min="1046" max="1046" width="29.44140625" style="44" customWidth="1"/>
    <col min="1047" max="1047" width="21.88671875" style="44" customWidth="1"/>
    <col min="1048" max="1048" width="12.33203125" style="44" customWidth="1"/>
    <col min="1049" max="1049" width="13.109375" style="44" customWidth="1"/>
    <col min="1050" max="1050" width="14.88671875" style="44" customWidth="1"/>
    <col min="1051" max="1051" width="13.88671875" style="44" customWidth="1"/>
    <col min="1052" max="1052" width="32.5546875" style="44" customWidth="1"/>
    <col min="1053" max="1053" width="23.44140625" style="44" customWidth="1"/>
    <col min="1054" max="1054" width="13.6640625" style="44" customWidth="1"/>
    <col min="1055" max="1055" width="24.109375" style="44" customWidth="1"/>
    <col min="1056" max="1056" width="19.33203125" style="44" customWidth="1"/>
    <col min="1057" max="1057" width="12.6640625" style="44" customWidth="1"/>
    <col min="1058" max="1058" width="26.6640625" style="44" customWidth="1"/>
    <col min="1059" max="1059" width="11" style="44" customWidth="1"/>
    <col min="1060" max="1060" width="27.5546875" style="44" customWidth="1"/>
    <col min="1061" max="1061" width="14.44140625" style="44" customWidth="1"/>
    <col min="1062" max="1062" width="12.44140625" style="44" customWidth="1"/>
    <col min="1063" max="1063" width="56.33203125" style="44" customWidth="1"/>
    <col min="1064" max="1064" width="20" style="44" customWidth="1"/>
    <col min="1065" max="1065" width="21.5546875" style="44" customWidth="1"/>
    <col min="1066" max="1066" width="27.6640625" style="44" customWidth="1"/>
    <col min="1067" max="1067" width="14.88671875" style="44" customWidth="1"/>
    <col min="1068" max="1068" width="18.44140625" style="44" customWidth="1"/>
    <col min="1069" max="1069" width="24.6640625" style="44" customWidth="1"/>
    <col min="1070" max="1070" width="23.88671875" style="44" customWidth="1"/>
    <col min="1071" max="1071" width="40.33203125" style="44" customWidth="1"/>
    <col min="1072" max="1072" width="19.88671875" style="44" customWidth="1"/>
    <col min="1073" max="1073" width="25.33203125" style="44" customWidth="1"/>
    <col min="1074" max="1074" width="32.33203125" style="44" customWidth="1"/>
    <col min="1075" max="1075" width="32.44140625" style="44" customWidth="1"/>
    <col min="1076" max="1076" width="25.33203125" style="44" customWidth="1"/>
    <col min="1077" max="1077" width="18.5546875" style="44" customWidth="1"/>
    <col min="1078" max="1078" width="17.5546875" style="44" customWidth="1"/>
    <col min="1079" max="1079" width="17.44140625" style="44" customWidth="1"/>
    <col min="1080" max="1080" width="16.6640625" style="44" customWidth="1"/>
    <col min="1081" max="1081" width="21.33203125" style="44" customWidth="1"/>
    <col min="1082" max="1082" width="15.6640625" style="44" customWidth="1"/>
    <col min="1083" max="1083" width="17.5546875" style="44" customWidth="1"/>
    <col min="1084" max="1084" width="15" style="44" customWidth="1"/>
    <col min="1085" max="1085" width="19.6640625" style="44" customWidth="1"/>
    <col min="1086" max="1086" width="23.109375" style="44" customWidth="1"/>
    <col min="1087" max="1087" width="16.44140625" style="44" customWidth="1"/>
    <col min="1088" max="1088" width="18.44140625" style="44" customWidth="1"/>
    <col min="1089" max="1089" width="13.6640625" style="44" customWidth="1"/>
    <col min="1090" max="1090" width="20.88671875" style="44" customWidth="1"/>
    <col min="1091" max="1091" width="82.44140625" style="44" customWidth="1"/>
    <col min="1092" max="1279" width="8.88671875" style="44"/>
    <col min="1280" max="1280" width="2" style="44" customWidth="1"/>
    <col min="1281" max="1281" width="21.88671875" style="44" customWidth="1"/>
    <col min="1282" max="1282" width="16.109375" style="44" customWidth="1"/>
    <col min="1283" max="1283" width="28.6640625" style="44" customWidth="1"/>
    <col min="1284" max="1284" width="24.6640625" style="44" customWidth="1"/>
    <col min="1285" max="1285" width="26.88671875" style="44" customWidth="1"/>
    <col min="1286" max="1288" width="13.6640625" style="44" customWidth="1"/>
    <col min="1289" max="1289" width="12.6640625" style="44" customWidth="1"/>
    <col min="1290" max="1290" width="15.44140625" style="44" customWidth="1"/>
    <col min="1291" max="1291" width="16" style="44" customWidth="1"/>
    <col min="1292" max="1292" width="15.5546875" style="44" customWidth="1"/>
    <col min="1293" max="1293" width="17.44140625" style="44" customWidth="1"/>
    <col min="1294" max="1294" width="27.6640625" style="44" customWidth="1"/>
    <col min="1295" max="1295" width="15.88671875" style="44" customWidth="1"/>
    <col min="1296" max="1296" width="18.88671875" style="44" customWidth="1"/>
    <col min="1297" max="1297" width="21" style="44" customWidth="1"/>
    <col min="1298" max="1298" width="31" style="44" customWidth="1"/>
    <col min="1299" max="1299" width="13" style="44" customWidth="1"/>
    <col min="1300" max="1300" width="14.44140625" style="44" customWidth="1"/>
    <col min="1301" max="1301" width="14.88671875" style="44" customWidth="1"/>
    <col min="1302" max="1302" width="29.44140625" style="44" customWidth="1"/>
    <col min="1303" max="1303" width="21.88671875" style="44" customWidth="1"/>
    <col min="1304" max="1304" width="12.33203125" style="44" customWidth="1"/>
    <col min="1305" max="1305" width="13.109375" style="44" customWidth="1"/>
    <col min="1306" max="1306" width="14.88671875" style="44" customWidth="1"/>
    <col min="1307" max="1307" width="13.88671875" style="44" customWidth="1"/>
    <col min="1308" max="1308" width="32.5546875" style="44" customWidth="1"/>
    <col min="1309" max="1309" width="23.44140625" style="44" customWidth="1"/>
    <col min="1310" max="1310" width="13.6640625" style="44" customWidth="1"/>
    <col min="1311" max="1311" width="24.109375" style="44" customWidth="1"/>
    <col min="1312" max="1312" width="19.33203125" style="44" customWidth="1"/>
    <col min="1313" max="1313" width="12.6640625" style="44" customWidth="1"/>
    <col min="1314" max="1314" width="26.6640625" style="44" customWidth="1"/>
    <col min="1315" max="1315" width="11" style="44" customWidth="1"/>
    <col min="1316" max="1316" width="27.5546875" style="44" customWidth="1"/>
    <col min="1317" max="1317" width="14.44140625" style="44" customWidth="1"/>
    <col min="1318" max="1318" width="12.44140625" style="44" customWidth="1"/>
    <col min="1319" max="1319" width="56.33203125" style="44" customWidth="1"/>
    <col min="1320" max="1320" width="20" style="44" customWidth="1"/>
    <col min="1321" max="1321" width="21.5546875" style="44" customWidth="1"/>
    <col min="1322" max="1322" width="27.6640625" style="44" customWidth="1"/>
    <col min="1323" max="1323" width="14.88671875" style="44" customWidth="1"/>
    <col min="1324" max="1324" width="18.44140625" style="44" customWidth="1"/>
    <col min="1325" max="1325" width="24.6640625" style="44" customWidth="1"/>
    <col min="1326" max="1326" width="23.88671875" style="44" customWidth="1"/>
    <col min="1327" max="1327" width="40.33203125" style="44" customWidth="1"/>
    <col min="1328" max="1328" width="19.88671875" style="44" customWidth="1"/>
    <col min="1329" max="1329" width="25.33203125" style="44" customWidth="1"/>
    <col min="1330" max="1330" width="32.33203125" style="44" customWidth="1"/>
    <col min="1331" max="1331" width="32.44140625" style="44" customWidth="1"/>
    <col min="1332" max="1332" width="25.33203125" style="44" customWidth="1"/>
    <col min="1333" max="1333" width="18.5546875" style="44" customWidth="1"/>
    <col min="1334" max="1334" width="17.5546875" style="44" customWidth="1"/>
    <col min="1335" max="1335" width="17.44140625" style="44" customWidth="1"/>
    <col min="1336" max="1336" width="16.6640625" style="44" customWidth="1"/>
    <col min="1337" max="1337" width="21.33203125" style="44" customWidth="1"/>
    <col min="1338" max="1338" width="15.6640625" style="44" customWidth="1"/>
    <col min="1339" max="1339" width="17.5546875" style="44" customWidth="1"/>
    <col min="1340" max="1340" width="15" style="44" customWidth="1"/>
    <col min="1341" max="1341" width="19.6640625" style="44" customWidth="1"/>
    <col min="1342" max="1342" width="23.109375" style="44" customWidth="1"/>
    <col min="1343" max="1343" width="16.44140625" style="44" customWidth="1"/>
    <col min="1344" max="1344" width="18.44140625" style="44" customWidth="1"/>
    <col min="1345" max="1345" width="13.6640625" style="44" customWidth="1"/>
    <col min="1346" max="1346" width="20.88671875" style="44" customWidth="1"/>
    <col min="1347" max="1347" width="82.44140625" style="44" customWidth="1"/>
    <col min="1348" max="1535" width="8.88671875" style="44"/>
    <col min="1536" max="1536" width="2" style="44" customWidth="1"/>
    <col min="1537" max="1537" width="21.88671875" style="44" customWidth="1"/>
    <col min="1538" max="1538" width="16.109375" style="44" customWidth="1"/>
    <col min="1539" max="1539" width="28.6640625" style="44" customWidth="1"/>
    <col min="1540" max="1540" width="24.6640625" style="44" customWidth="1"/>
    <col min="1541" max="1541" width="26.88671875" style="44" customWidth="1"/>
    <col min="1542" max="1544" width="13.6640625" style="44" customWidth="1"/>
    <col min="1545" max="1545" width="12.6640625" style="44" customWidth="1"/>
    <col min="1546" max="1546" width="15.44140625" style="44" customWidth="1"/>
    <col min="1547" max="1547" width="16" style="44" customWidth="1"/>
    <col min="1548" max="1548" width="15.5546875" style="44" customWidth="1"/>
    <col min="1549" max="1549" width="17.44140625" style="44" customWidth="1"/>
    <col min="1550" max="1550" width="27.6640625" style="44" customWidth="1"/>
    <col min="1551" max="1551" width="15.88671875" style="44" customWidth="1"/>
    <col min="1552" max="1552" width="18.88671875" style="44" customWidth="1"/>
    <col min="1553" max="1553" width="21" style="44" customWidth="1"/>
    <col min="1554" max="1554" width="31" style="44" customWidth="1"/>
    <col min="1555" max="1555" width="13" style="44" customWidth="1"/>
    <col min="1556" max="1556" width="14.44140625" style="44" customWidth="1"/>
    <col min="1557" max="1557" width="14.88671875" style="44" customWidth="1"/>
    <col min="1558" max="1558" width="29.44140625" style="44" customWidth="1"/>
    <col min="1559" max="1559" width="21.88671875" style="44" customWidth="1"/>
    <col min="1560" max="1560" width="12.33203125" style="44" customWidth="1"/>
    <col min="1561" max="1561" width="13.109375" style="44" customWidth="1"/>
    <col min="1562" max="1562" width="14.88671875" style="44" customWidth="1"/>
    <col min="1563" max="1563" width="13.88671875" style="44" customWidth="1"/>
    <col min="1564" max="1564" width="32.5546875" style="44" customWidth="1"/>
    <col min="1565" max="1565" width="23.44140625" style="44" customWidth="1"/>
    <col min="1566" max="1566" width="13.6640625" style="44" customWidth="1"/>
    <col min="1567" max="1567" width="24.109375" style="44" customWidth="1"/>
    <col min="1568" max="1568" width="19.33203125" style="44" customWidth="1"/>
    <col min="1569" max="1569" width="12.6640625" style="44" customWidth="1"/>
    <col min="1570" max="1570" width="26.6640625" style="44" customWidth="1"/>
    <col min="1571" max="1571" width="11" style="44" customWidth="1"/>
    <col min="1572" max="1572" width="27.5546875" style="44" customWidth="1"/>
    <col min="1573" max="1573" width="14.44140625" style="44" customWidth="1"/>
    <col min="1574" max="1574" width="12.44140625" style="44" customWidth="1"/>
    <col min="1575" max="1575" width="56.33203125" style="44" customWidth="1"/>
    <col min="1576" max="1576" width="20" style="44" customWidth="1"/>
    <col min="1577" max="1577" width="21.5546875" style="44" customWidth="1"/>
    <col min="1578" max="1578" width="27.6640625" style="44" customWidth="1"/>
    <col min="1579" max="1579" width="14.88671875" style="44" customWidth="1"/>
    <col min="1580" max="1580" width="18.44140625" style="44" customWidth="1"/>
    <col min="1581" max="1581" width="24.6640625" style="44" customWidth="1"/>
    <col min="1582" max="1582" width="23.88671875" style="44" customWidth="1"/>
    <col min="1583" max="1583" width="40.33203125" style="44" customWidth="1"/>
    <col min="1584" max="1584" width="19.88671875" style="44" customWidth="1"/>
    <col min="1585" max="1585" width="25.33203125" style="44" customWidth="1"/>
    <col min="1586" max="1586" width="32.33203125" style="44" customWidth="1"/>
    <col min="1587" max="1587" width="32.44140625" style="44" customWidth="1"/>
    <col min="1588" max="1588" width="25.33203125" style="44" customWidth="1"/>
    <col min="1589" max="1589" width="18.5546875" style="44" customWidth="1"/>
    <col min="1590" max="1590" width="17.5546875" style="44" customWidth="1"/>
    <col min="1591" max="1591" width="17.44140625" style="44" customWidth="1"/>
    <col min="1592" max="1592" width="16.6640625" style="44" customWidth="1"/>
    <col min="1593" max="1593" width="21.33203125" style="44" customWidth="1"/>
    <col min="1594" max="1594" width="15.6640625" style="44" customWidth="1"/>
    <col min="1595" max="1595" width="17.5546875" style="44" customWidth="1"/>
    <col min="1596" max="1596" width="15" style="44" customWidth="1"/>
    <col min="1597" max="1597" width="19.6640625" style="44" customWidth="1"/>
    <col min="1598" max="1598" width="23.109375" style="44" customWidth="1"/>
    <col min="1599" max="1599" width="16.44140625" style="44" customWidth="1"/>
    <col min="1600" max="1600" width="18.44140625" style="44" customWidth="1"/>
    <col min="1601" max="1601" width="13.6640625" style="44" customWidth="1"/>
    <col min="1602" max="1602" width="20.88671875" style="44" customWidth="1"/>
    <col min="1603" max="1603" width="82.44140625" style="44" customWidth="1"/>
    <col min="1604" max="1791" width="8.88671875" style="44"/>
    <col min="1792" max="1792" width="2" style="44" customWidth="1"/>
    <col min="1793" max="1793" width="21.88671875" style="44" customWidth="1"/>
    <col min="1794" max="1794" width="16.109375" style="44" customWidth="1"/>
    <col min="1795" max="1795" width="28.6640625" style="44" customWidth="1"/>
    <col min="1796" max="1796" width="24.6640625" style="44" customWidth="1"/>
    <col min="1797" max="1797" width="26.88671875" style="44" customWidth="1"/>
    <col min="1798" max="1800" width="13.6640625" style="44" customWidth="1"/>
    <col min="1801" max="1801" width="12.6640625" style="44" customWidth="1"/>
    <col min="1802" max="1802" width="15.44140625" style="44" customWidth="1"/>
    <col min="1803" max="1803" width="16" style="44" customWidth="1"/>
    <col min="1804" max="1804" width="15.5546875" style="44" customWidth="1"/>
    <col min="1805" max="1805" width="17.44140625" style="44" customWidth="1"/>
    <col min="1806" max="1806" width="27.6640625" style="44" customWidth="1"/>
    <col min="1807" max="1807" width="15.88671875" style="44" customWidth="1"/>
    <col min="1808" max="1808" width="18.88671875" style="44" customWidth="1"/>
    <col min="1809" max="1809" width="21" style="44" customWidth="1"/>
    <col min="1810" max="1810" width="31" style="44" customWidth="1"/>
    <col min="1811" max="1811" width="13" style="44" customWidth="1"/>
    <col min="1812" max="1812" width="14.44140625" style="44" customWidth="1"/>
    <col min="1813" max="1813" width="14.88671875" style="44" customWidth="1"/>
    <col min="1814" max="1814" width="29.44140625" style="44" customWidth="1"/>
    <col min="1815" max="1815" width="21.88671875" style="44" customWidth="1"/>
    <col min="1816" max="1816" width="12.33203125" style="44" customWidth="1"/>
    <col min="1817" max="1817" width="13.109375" style="44" customWidth="1"/>
    <col min="1818" max="1818" width="14.88671875" style="44" customWidth="1"/>
    <col min="1819" max="1819" width="13.88671875" style="44" customWidth="1"/>
    <col min="1820" max="1820" width="32.5546875" style="44" customWidth="1"/>
    <col min="1821" max="1821" width="23.44140625" style="44" customWidth="1"/>
    <col min="1822" max="1822" width="13.6640625" style="44" customWidth="1"/>
    <col min="1823" max="1823" width="24.109375" style="44" customWidth="1"/>
    <col min="1824" max="1824" width="19.33203125" style="44" customWidth="1"/>
    <col min="1825" max="1825" width="12.6640625" style="44" customWidth="1"/>
    <col min="1826" max="1826" width="26.6640625" style="44" customWidth="1"/>
    <col min="1827" max="1827" width="11" style="44" customWidth="1"/>
    <col min="1828" max="1828" width="27.5546875" style="44" customWidth="1"/>
    <col min="1829" max="1829" width="14.44140625" style="44" customWidth="1"/>
    <col min="1830" max="1830" width="12.44140625" style="44" customWidth="1"/>
    <col min="1831" max="1831" width="56.33203125" style="44" customWidth="1"/>
    <col min="1832" max="1832" width="20" style="44" customWidth="1"/>
    <col min="1833" max="1833" width="21.5546875" style="44" customWidth="1"/>
    <col min="1834" max="1834" width="27.6640625" style="44" customWidth="1"/>
    <col min="1835" max="1835" width="14.88671875" style="44" customWidth="1"/>
    <col min="1836" max="1836" width="18.44140625" style="44" customWidth="1"/>
    <col min="1837" max="1837" width="24.6640625" style="44" customWidth="1"/>
    <col min="1838" max="1838" width="23.88671875" style="44" customWidth="1"/>
    <col min="1839" max="1839" width="40.33203125" style="44" customWidth="1"/>
    <col min="1840" max="1840" width="19.88671875" style="44" customWidth="1"/>
    <col min="1841" max="1841" width="25.33203125" style="44" customWidth="1"/>
    <col min="1842" max="1842" width="32.33203125" style="44" customWidth="1"/>
    <col min="1843" max="1843" width="32.44140625" style="44" customWidth="1"/>
    <col min="1844" max="1844" width="25.33203125" style="44" customWidth="1"/>
    <col min="1845" max="1845" width="18.5546875" style="44" customWidth="1"/>
    <col min="1846" max="1846" width="17.5546875" style="44" customWidth="1"/>
    <col min="1847" max="1847" width="17.44140625" style="44" customWidth="1"/>
    <col min="1848" max="1848" width="16.6640625" style="44" customWidth="1"/>
    <col min="1849" max="1849" width="21.33203125" style="44" customWidth="1"/>
    <col min="1850" max="1850" width="15.6640625" style="44" customWidth="1"/>
    <col min="1851" max="1851" width="17.5546875" style="44" customWidth="1"/>
    <col min="1852" max="1852" width="15" style="44" customWidth="1"/>
    <col min="1853" max="1853" width="19.6640625" style="44" customWidth="1"/>
    <col min="1854" max="1854" width="23.109375" style="44" customWidth="1"/>
    <col min="1855" max="1855" width="16.44140625" style="44" customWidth="1"/>
    <col min="1856" max="1856" width="18.44140625" style="44" customWidth="1"/>
    <col min="1857" max="1857" width="13.6640625" style="44" customWidth="1"/>
    <col min="1858" max="1858" width="20.88671875" style="44" customWidth="1"/>
    <col min="1859" max="1859" width="82.44140625" style="44" customWidth="1"/>
    <col min="1860" max="2047" width="8.88671875" style="44"/>
    <col min="2048" max="2048" width="2" style="44" customWidth="1"/>
    <col min="2049" max="2049" width="21.88671875" style="44" customWidth="1"/>
    <col min="2050" max="2050" width="16.109375" style="44" customWidth="1"/>
    <col min="2051" max="2051" width="28.6640625" style="44" customWidth="1"/>
    <col min="2052" max="2052" width="24.6640625" style="44" customWidth="1"/>
    <col min="2053" max="2053" width="26.88671875" style="44" customWidth="1"/>
    <col min="2054" max="2056" width="13.6640625" style="44" customWidth="1"/>
    <col min="2057" max="2057" width="12.6640625" style="44" customWidth="1"/>
    <col min="2058" max="2058" width="15.44140625" style="44" customWidth="1"/>
    <col min="2059" max="2059" width="16" style="44" customWidth="1"/>
    <col min="2060" max="2060" width="15.5546875" style="44" customWidth="1"/>
    <col min="2061" max="2061" width="17.44140625" style="44" customWidth="1"/>
    <col min="2062" max="2062" width="27.6640625" style="44" customWidth="1"/>
    <col min="2063" max="2063" width="15.88671875" style="44" customWidth="1"/>
    <col min="2064" max="2064" width="18.88671875" style="44" customWidth="1"/>
    <col min="2065" max="2065" width="21" style="44" customWidth="1"/>
    <col min="2066" max="2066" width="31" style="44" customWidth="1"/>
    <col min="2067" max="2067" width="13" style="44" customWidth="1"/>
    <col min="2068" max="2068" width="14.44140625" style="44" customWidth="1"/>
    <col min="2069" max="2069" width="14.88671875" style="44" customWidth="1"/>
    <col min="2070" max="2070" width="29.44140625" style="44" customWidth="1"/>
    <col min="2071" max="2071" width="21.88671875" style="44" customWidth="1"/>
    <col min="2072" max="2072" width="12.33203125" style="44" customWidth="1"/>
    <col min="2073" max="2073" width="13.109375" style="44" customWidth="1"/>
    <col min="2074" max="2074" width="14.88671875" style="44" customWidth="1"/>
    <col min="2075" max="2075" width="13.88671875" style="44" customWidth="1"/>
    <col min="2076" max="2076" width="32.5546875" style="44" customWidth="1"/>
    <col min="2077" max="2077" width="23.44140625" style="44" customWidth="1"/>
    <col min="2078" max="2078" width="13.6640625" style="44" customWidth="1"/>
    <col min="2079" max="2079" width="24.109375" style="44" customWidth="1"/>
    <col min="2080" max="2080" width="19.33203125" style="44" customWidth="1"/>
    <col min="2081" max="2081" width="12.6640625" style="44" customWidth="1"/>
    <col min="2082" max="2082" width="26.6640625" style="44" customWidth="1"/>
    <col min="2083" max="2083" width="11" style="44" customWidth="1"/>
    <col min="2084" max="2084" width="27.5546875" style="44" customWidth="1"/>
    <col min="2085" max="2085" width="14.44140625" style="44" customWidth="1"/>
    <col min="2086" max="2086" width="12.44140625" style="44" customWidth="1"/>
    <col min="2087" max="2087" width="56.33203125" style="44" customWidth="1"/>
    <col min="2088" max="2088" width="20" style="44" customWidth="1"/>
    <col min="2089" max="2089" width="21.5546875" style="44" customWidth="1"/>
    <col min="2090" max="2090" width="27.6640625" style="44" customWidth="1"/>
    <col min="2091" max="2091" width="14.88671875" style="44" customWidth="1"/>
    <col min="2092" max="2092" width="18.44140625" style="44" customWidth="1"/>
    <col min="2093" max="2093" width="24.6640625" style="44" customWidth="1"/>
    <col min="2094" max="2094" width="23.88671875" style="44" customWidth="1"/>
    <col min="2095" max="2095" width="40.33203125" style="44" customWidth="1"/>
    <col min="2096" max="2096" width="19.88671875" style="44" customWidth="1"/>
    <col min="2097" max="2097" width="25.33203125" style="44" customWidth="1"/>
    <col min="2098" max="2098" width="32.33203125" style="44" customWidth="1"/>
    <col min="2099" max="2099" width="32.44140625" style="44" customWidth="1"/>
    <col min="2100" max="2100" width="25.33203125" style="44" customWidth="1"/>
    <col min="2101" max="2101" width="18.5546875" style="44" customWidth="1"/>
    <col min="2102" max="2102" width="17.5546875" style="44" customWidth="1"/>
    <col min="2103" max="2103" width="17.44140625" style="44" customWidth="1"/>
    <col min="2104" max="2104" width="16.6640625" style="44" customWidth="1"/>
    <col min="2105" max="2105" width="21.33203125" style="44" customWidth="1"/>
    <col min="2106" max="2106" width="15.6640625" style="44" customWidth="1"/>
    <col min="2107" max="2107" width="17.5546875" style="44" customWidth="1"/>
    <col min="2108" max="2108" width="15" style="44" customWidth="1"/>
    <col min="2109" max="2109" width="19.6640625" style="44" customWidth="1"/>
    <col min="2110" max="2110" width="23.109375" style="44" customWidth="1"/>
    <col min="2111" max="2111" width="16.44140625" style="44" customWidth="1"/>
    <col min="2112" max="2112" width="18.44140625" style="44" customWidth="1"/>
    <col min="2113" max="2113" width="13.6640625" style="44" customWidth="1"/>
    <col min="2114" max="2114" width="20.88671875" style="44" customWidth="1"/>
    <col min="2115" max="2115" width="82.44140625" style="44" customWidth="1"/>
    <col min="2116" max="2303" width="8.88671875" style="44"/>
    <col min="2304" max="2304" width="2" style="44" customWidth="1"/>
    <col min="2305" max="2305" width="21.88671875" style="44" customWidth="1"/>
    <col min="2306" max="2306" width="16.109375" style="44" customWidth="1"/>
    <col min="2307" max="2307" width="28.6640625" style="44" customWidth="1"/>
    <col min="2308" max="2308" width="24.6640625" style="44" customWidth="1"/>
    <col min="2309" max="2309" width="26.88671875" style="44" customWidth="1"/>
    <col min="2310" max="2312" width="13.6640625" style="44" customWidth="1"/>
    <col min="2313" max="2313" width="12.6640625" style="44" customWidth="1"/>
    <col min="2314" max="2314" width="15.44140625" style="44" customWidth="1"/>
    <col min="2315" max="2315" width="16" style="44" customWidth="1"/>
    <col min="2316" max="2316" width="15.5546875" style="44" customWidth="1"/>
    <col min="2317" max="2317" width="17.44140625" style="44" customWidth="1"/>
    <col min="2318" max="2318" width="27.6640625" style="44" customWidth="1"/>
    <col min="2319" max="2319" width="15.88671875" style="44" customWidth="1"/>
    <col min="2320" max="2320" width="18.88671875" style="44" customWidth="1"/>
    <col min="2321" max="2321" width="21" style="44" customWidth="1"/>
    <col min="2322" max="2322" width="31" style="44" customWidth="1"/>
    <col min="2323" max="2323" width="13" style="44" customWidth="1"/>
    <col min="2324" max="2324" width="14.44140625" style="44" customWidth="1"/>
    <col min="2325" max="2325" width="14.88671875" style="44" customWidth="1"/>
    <col min="2326" max="2326" width="29.44140625" style="44" customWidth="1"/>
    <col min="2327" max="2327" width="21.88671875" style="44" customWidth="1"/>
    <col min="2328" max="2328" width="12.33203125" style="44" customWidth="1"/>
    <col min="2329" max="2329" width="13.109375" style="44" customWidth="1"/>
    <col min="2330" max="2330" width="14.88671875" style="44" customWidth="1"/>
    <col min="2331" max="2331" width="13.88671875" style="44" customWidth="1"/>
    <col min="2332" max="2332" width="32.5546875" style="44" customWidth="1"/>
    <col min="2333" max="2333" width="23.44140625" style="44" customWidth="1"/>
    <col min="2334" max="2334" width="13.6640625" style="44" customWidth="1"/>
    <col min="2335" max="2335" width="24.109375" style="44" customWidth="1"/>
    <col min="2336" max="2336" width="19.33203125" style="44" customWidth="1"/>
    <col min="2337" max="2337" width="12.6640625" style="44" customWidth="1"/>
    <col min="2338" max="2338" width="26.6640625" style="44" customWidth="1"/>
    <col min="2339" max="2339" width="11" style="44" customWidth="1"/>
    <col min="2340" max="2340" width="27.5546875" style="44" customWidth="1"/>
    <col min="2341" max="2341" width="14.44140625" style="44" customWidth="1"/>
    <col min="2342" max="2342" width="12.44140625" style="44" customWidth="1"/>
    <col min="2343" max="2343" width="56.33203125" style="44" customWidth="1"/>
    <col min="2344" max="2344" width="20" style="44" customWidth="1"/>
    <col min="2345" max="2345" width="21.5546875" style="44" customWidth="1"/>
    <col min="2346" max="2346" width="27.6640625" style="44" customWidth="1"/>
    <col min="2347" max="2347" width="14.88671875" style="44" customWidth="1"/>
    <col min="2348" max="2348" width="18.44140625" style="44" customWidth="1"/>
    <col min="2349" max="2349" width="24.6640625" style="44" customWidth="1"/>
    <col min="2350" max="2350" width="23.88671875" style="44" customWidth="1"/>
    <col min="2351" max="2351" width="40.33203125" style="44" customWidth="1"/>
    <col min="2352" max="2352" width="19.88671875" style="44" customWidth="1"/>
    <col min="2353" max="2353" width="25.33203125" style="44" customWidth="1"/>
    <col min="2354" max="2354" width="32.33203125" style="44" customWidth="1"/>
    <col min="2355" max="2355" width="32.44140625" style="44" customWidth="1"/>
    <col min="2356" max="2356" width="25.33203125" style="44" customWidth="1"/>
    <col min="2357" max="2357" width="18.5546875" style="44" customWidth="1"/>
    <col min="2358" max="2358" width="17.5546875" style="44" customWidth="1"/>
    <col min="2359" max="2359" width="17.44140625" style="44" customWidth="1"/>
    <col min="2360" max="2360" width="16.6640625" style="44" customWidth="1"/>
    <col min="2361" max="2361" width="21.33203125" style="44" customWidth="1"/>
    <col min="2362" max="2362" width="15.6640625" style="44" customWidth="1"/>
    <col min="2363" max="2363" width="17.5546875" style="44" customWidth="1"/>
    <col min="2364" max="2364" width="15" style="44" customWidth="1"/>
    <col min="2365" max="2365" width="19.6640625" style="44" customWidth="1"/>
    <col min="2366" max="2366" width="23.109375" style="44" customWidth="1"/>
    <col min="2367" max="2367" width="16.44140625" style="44" customWidth="1"/>
    <col min="2368" max="2368" width="18.44140625" style="44" customWidth="1"/>
    <col min="2369" max="2369" width="13.6640625" style="44" customWidth="1"/>
    <col min="2370" max="2370" width="20.88671875" style="44" customWidth="1"/>
    <col min="2371" max="2371" width="82.44140625" style="44" customWidth="1"/>
    <col min="2372" max="2559" width="8.88671875" style="44"/>
    <col min="2560" max="2560" width="2" style="44" customWidth="1"/>
    <col min="2561" max="2561" width="21.88671875" style="44" customWidth="1"/>
    <col min="2562" max="2562" width="16.109375" style="44" customWidth="1"/>
    <col min="2563" max="2563" width="28.6640625" style="44" customWidth="1"/>
    <col min="2564" max="2564" width="24.6640625" style="44" customWidth="1"/>
    <col min="2565" max="2565" width="26.88671875" style="44" customWidth="1"/>
    <col min="2566" max="2568" width="13.6640625" style="44" customWidth="1"/>
    <col min="2569" max="2569" width="12.6640625" style="44" customWidth="1"/>
    <col min="2570" max="2570" width="15.44140625" style="44" customWidth="1"/>
    <col min="2571" max="2571" width="16" style="44" customWidth="1"/>
    <col min="2572" max="2572" width="15.5546875" style="44" customWidth="1"/>
    <col min="2573" max="2573" width="17.44140625" style="44" customWidth="1"/>
    <col min="2574" max="2574" width="27.6640625" style="44" customWidth="1"/>
    <col min="2575" max="2575" width="15.88671875" style="44" customWidth="1"/>
    <col min="2576" max="2576" width="18.88671875" style="44" customWidth="1"/>
    <col min="2577" max="2577" width="21" style="44" customWidth="1"/>
    <col min="2578" max="2578" width="31" style="44" customWidth="1"/>
    <col min="2579" max="2579" width="13" style="44" customWidth="1"/>
    <col min="2580" max="2580" width="14.44140625" style="44" customWidth="1"/>
    <col min="2581" max="2581" width="14.88671875" style="44" customWidth="1"/>
    <col min="2582" max="2582" width="29.44140625" style="44" customWidth="1"/>
    <col min="2583" max="2583" width="21.88671875" style="44" customWidth="1"/>
    <col min="2584" max="2584" width="12.33203125" style="44" customWidth="1"/>
    <col min="2585" max="2585" width="13.109375" style="44" customWidth="1"/>
    <col min="2586" max="2586" width="14.88671875" style="44" customWidth="1"/>
    <col min="2587" max="2587" width="13.88671875" style="44" customWidth="1"/>
    <col min="2588" max="2588" width="32.5546875" style="44" customWidth="1"/>
    <col min="2589" max="2589" width="23.44140625" style="44" customWidth="1"/>
    <col min="2590" max="2590" width="13.6640625" style="44" customWidth="1"/>
    <col min="2591" max="2591" width="24.109375" style="44" customWidth="1"/>
    <col min="2592" max="2592" width="19.33203125" style="44" customWidth="1"/>
    <col min="2593" max="2593" width="12.6640625" style="44" customWidth="1"/>
    <col min="2594" max="2594" width="26.6640625" style="44" customWidth="1"/>
    <col min="2595" max="2595" width="11" style="44" customWidth="1"/>
    <col min="2596" max="2596" width="27.5546875" style="44" customWidth="1"/>
    <col min="2597" max="2597" width="14.44140625" style="44" customWidth="1"/>
    <col min="2598" max="2598" width="12.44140625" style="44" customWidth="1"/>
    <col min="2599" max="2599" width="56.33203125" style="44" customWidth="1"/>
    <col min="2600" max="2600" width="20" style="44" customWidth="1"/>
    <col min="2601" max="2601" width="21.5546875" style="44" customWidth="1"/>
    <col min="2602" max="2602" width="27.6640625" style="44" customWidth="1"/>
    <col min="2603" max="2603" width="14.88671875" style="44" customWidth="1"/>
    <col min="2604" max="2604" width="18.44140625" style="44" customWidth="1"/>
    <col min="2605" max="2605" width="24.6640625" style="44" customWidth="1"/>
    <col min="2606" max="2606" width="23.88671875" style="44" customWidth="1"/>
    <col min="2607" max="2607" width="40.33203125" style="44" customWidth="1"/>
    <col min="2608" max="2608" width="19.88671875" style="44" customWidth="1"/>
    <col min="2609" max="2609" width="25.33203125" style="44" customWidth="1"/>
    <col min="2610" max="2610" width="32.33203125" style="44" customWidth="1"/>
    <col min="2611" max="2611" width="32.44140625" style="44" customWidth="1"/>
    <col min="2612" max="2612" width="25.33203125" style="44" customWidth="1"/>
    <col min="2613" max="2613" width="18.5546875" style="44" customWidth="1"/>
    <col min="2614" max="2614" width="17.5546875" style="44" customWidth="1"/>
    <col min="2615" max="2615" width="17.44140625" style="44" customWidth="1"/>
    <col min="2616" max="2616" width="16.6640625" style="44" customWidth="1"/>
    <col min="2617" max="2617" width="21.33203125" style="44" customWidth="1"/>
    <col min="2618" max="2618" width="15.6640625" style="44" customWidth="1"/>
    <col min="2619" max="2619" width="17.5546875" style="44" customWidth="1"/>
    <col min="2620" max="2620" width="15" style="44" customWidth="1"/>
    <col min="2621" max="2621" width="19.6640625" style="44" customWidth="1"/>
    <col min="2622" max="2622" width="23.109375" style="44" customWidth="1"/>
    <col min="2623" max="2623" width="16.44140625" style="44" customWidth="1"/>
    <col min="2624" max="2624" width="18.44140625" style="44" customWidth="1"/>
    <col min="2625" max="2625" width="13.6640625" style="44" customWidth="1"/>
    <col min="2626" max="2626" width="20.88671875" style="44" customWidth="1"/>
    <col min="2627" max="2627" width="82.44140625" style="44" customWidth="1"/>
    <col min="2628" max="2815" width="8.88671875" style="44"/>
    <col min="2816" max="2816" width="2" style="44" customWidth="1"/>
    <col min="2817" max="2817" width="21.88671875" style="44" customWidth="1"/>
    <col min="2818" max="2818" width="16.109375" style="44" customWidth="1"/>
    <col min="2819" max="2819" width="28.6640625" style="44" customWidth="1"/>
    <col min="2820" max="2820" width="24.6640625" style="44" customWidth="1"/>
    <col min="2821" max="2821" width="26.88671875" style="44" customWidth="1"/>
    <col min="2822" max="2824" width="13.6640625" style="44" customWidth="1"/>
    <col min="2825" max="2825" width="12.6640625" style="44" customWidth="1"/>
    <col min="2826" max="2826" width="15.44140625" style="44" customWidth="1"/>
    <col min="2827" max="2827" width="16" style="44" customWidth="1"/>
    <col min="2828" max="2828" width="15.5546875" style="44" customWidth="1"/>
    <col min="2829" max="2829" width="17.44140625" style="44" customWidth="1"/>
    <col min="2830" max="2830" width="27.6640625" style="44" customWidth="1"/>
    <col min="2831" max="2831" width="15.88671875" style="44" customWidth="1"/>
    <col min="2832" max="2832" width="18.88671875" style="44" customWidth="1"/>
    <col min="2833" max="2833" width="21" style="44" customWidth="1"/>
    <col min="2834" max="2834" width="31" style="44" customWidth="1"/>
    <col min="2835" max="2835" width="13" style="44" customWidth="1"/>
    <col min="2836" max="2836" width="14.44140625" style="44" customWidth="1"/>
    <col min="2837" max="2837" width="14.88671875" style="44" customWidth="1"/>
    <col min="2838" max="2838" width="29.44140625" style="44" customWidth="1"/>
    <col min="2839" max="2839" width="21.88671875" style="44" customWidth="1"/>
    <col min="2840" max="2840" width="12.33203125" style="44" customWidth="1"/>
    <col min="2841" max="2841" width="13.109375" style="44" customWidth="1"/>
    <col min="2842" max="2842" width="14.88671875" style="44" customWidth="1"/>
    <col min="2843" max="2843" width="13.88671875" style="44" customWidth="1"/>
    <col min="2844" max="2844" width="32.5546875" style="44" customWidth="1"/>
    <col min="2845" max="2845" width="23.44140625" style="44" customWidth="1"/>
    <col min="2846" max="2846" width="13.6640625" style="44" customWidth="1"/>
    <col min="2847" max="2847" width="24.109375" style="44" customWidth="1"/>
    <col min="2848" max="2848" width="19.33203125" style="44" customWidth="1"/>
    <col min="2849" max="2849" width="12.6640625" style="44" customWidth="1"/>
    <col min="2850" max="2850" width="26.6640625" style="44" customWidth="1"/>
    <col min="2851" max="2851" width="11" style="44" customWidth="1"/>
    <col min="2852" max="2852" width="27.5546875" style="44" customWidth="1"/>
    <col min="2853" max="2853" width="14.44140625" style="44" customWidth="1"/>
    <col min="2854" max="2854" width="12.44140625" style="44" customWidth="1"/>
    <col min="2855" max="2855" width="56.33203125" style="44" customWidth="1"/>
    <col min="2856" max="2856" width="20" style="44" customWidth="1"/>
    <col min="2857" max="2857" width="21.5546875" style="44" customWidth="1"/>
    <col min="2858" max="2858" width="27.6640625" style="44" customWidth="1"/>
    <col min="2859" max="2859" width="14.88671875" style="44" customWidth="1"/>
    <col min="2860" max="2860" width="18.44140625" style="44" customWidth="1"/>
    <col min="2861" max="2861" width="24.6640625" style="44" customWidth="1"/>
    <col min="2862" max="2862" width="23.88671875" style="44" customWidth="1"/>
    <col min="2863" max="2863" width="40.33203125" style="44" customWidth="1"/>
    <col min="2864" max="2864" width="19.88671875" style="44" customWidth="1"/>
    <col min="2865" max="2865" width="25.33203125" style="44" customWidth="1"/>
    <col min="2866" max="2866" width="32.33203125" style="44" customWidth="1"/>
    <col min="2867" max="2867" width="32.44140625" style="44" customWidth="1"/>
    <col min="2868" max="2868" width="25.33203125" style="44" customWidth="1"/>
    <col min="2869" max="2869" width="18.5546875" style="44" customWidth="1"/>
    <col min="2870" max="2870" width="17.5546875" style="44" customWidth="1"/>
    <col min="2871" max="2871" width="17.44140625" style="44" customWidth="1"/>
    <col min="2872" max="2872" width="16.6640625" style="44" customWidth="1"/>
    <col min="2873" max="2873" width="21.33203125" style="44" customWidth="1"/>
    <col min="2874" max="2874" width="15.6640625" style="44" customWidth="1"/>
    <col min="2875" max="2875" width="17.5546875" style="44" customWidth="1"/>
    <col min="2876" max="2876" width="15" style="44" customWidth="1"/>
    <col min="2877" max="2877" width="19.6640625" style="44" customWidth="1"/>
    <col min="2878" max="2878" width="23.109375" style="44" customWidth="1"/>
    <col min="2879" max="2879" width="16.44140625" style="44" customWidth="1"/>
    <col min="2880" max="2880" width="18.44140625" style="44" customWidth="1"/>
    <col min="2881" max="2881" width="13.6640625" style="44" customWidth="1"/>
    <col min="2882" max="2882" width="20.88671875" style="44" customWidth="1"/>
    <col min="2883" max="2883" width="82.44140625" style="44" customWidth="1"/>
    <col min="2884" max="3071" width="8.88671875" style="44"/>
    <col min="3072" max="3072" width="2" style="44" customWidth="1"/>
    <col min="3073" max="3073" width="21.88671875" style="44" customWidth="1"/>
    <col min="3074" max="3074" width="16.109375" style="44" customWidth="1"/>
    <col min="3075" max="3075" width="28.6640625" style="44" customWidth="1"/>
    <col min="3076" max="3076" width="24.6640625" style="44" customWidth="1"/>
    <col min="3077" max="3077" width="26.88671875" style="44" customWidth="1"/>
    <col min="3078" max="3080" width="13.6640625" style="44" customWidth="1"/>
    <col min="3081" max="3081" width="12.6640625" style="44" customWidth="1"/>
    <col min="3082" max="3082" width="15.44140625" style="44" customWidth="1"/>
    <col min="3083" max="3083" width="16" style="44" customWidth="1"/>
    <col min="3084" max="3084" width="15.5546875" style="44" customWidth="1"/>
    <col min="3085" max="3085" width="17.44140625" style="44" customWidth="1"/>
    <col min="3086" max="3086" width="27.6640625" style="44" customWidth="1"/>
    <col min="3087" max="3087" width="15.88671875" style="44" customWidth="1"/>
    <col min="3088" max="3088" width="18.88671875" style="44" customWidth="1"/>
    <col min="3089" max="3089" width="21" style="44" customWidth="1"/>
    <col min="3090" max="3090" width="31" style="44" customWidth="1"/>
    <col min="3091" max="3091" width="13" style="44" customWidth="1"/>
    <col min="3092" max="3092" width="14.44140625" style="44" customWidth="1"/>
    <col min="3093" max="3093" width="14.88671875" style="44" customWidth="1"/>
    <col min="3094" max="3094" width="29.44140625" style="44" customWidth="1"/>
    <col min="3095" max="3095" width="21.88671875" style="44" customWidth="1"/>
    <col min="3096" max="3096" width="12.33203125" style="44" customWidth="1"/>
    <col min="3097" max="3097" width="13.109375" style="44" customWidth="1"/>
    <col min="3098" max="3098" width="14.88671875" style="44" customWidth="1"/>
    <col min="3099" max="3099" width="13.88671875" style="44" customWidth="1"/>
    <col min="3100" max="3100" width="32.5546875" style="44" customWidth="1"/>
    <col min="3101" max="3101" width="23.44140625" style="44" customWidth="1"/>
    <col min="3102" max="3102" width="13.6640625" style="44" customWidth="1"/>
    <col min="3103" max="3103" width="24.109375" style="44" customWidth="1"/>
    <col min="3104" max="3104" width="19.33203125" style="44" customWidth="1"/>
    <col min="3105" max="3105" width="12.6640625" style="44" customWidth="1"/>
    <col min="3106" max="3106" width="26.6640625" style="44" customWidth="1"/>
    <col min="3107" max="3107" width="11" style="44" customWidth="1"/>
    <col min="3108" max="3108" width="27.5546875" style="44" customWidth="1"/>
    <col min="3109" max="3109" width="14.44140625" style="44" customWidth="1"/>
    <col min="3110" max="3110" width="12.44140625" style="44" customWidth="1"/>
    <col min="3111" max="3111" width="56.33203125" style="44" customWidth="1"/>
    <col min="3112" max="3112" width="20" style="44" customWidth="1"/>
    <col min="3113" max="3113" width="21.5546875" style="44" customWidth="1"/>
    <col min="3114" max="3114" width="27.6640625" style="44" customWidth="1"/>
    <col min="3115" max="3115" width="14.88671875" style="44" customWidth="1"/>
    <col min="3116" max="3116" width="18.44140625" style="44" customWidth="1"/>
    <col min="3117" max="3117" width="24.6640625" style="44" customWidth="1"/>
    <col min="3118" max="3118" width="23.88671875" style="44" customWidth="1"/>
    <col min="3119" max="3119" width="40.33203125" style="44" customWidth="1"/>
    <col min="3120" max="3120" width="19.88671875" style="44" customWidth="1"/>
    <col min="3121" max="3121" width="25.33203125" style="44" customWidth="1"/>
    <col min="3122" max="3122" width="32.33203125" style="44" customWidth="1"/>
    <col min="3123" max="3123" width="32.44140625" style="44" customWidth="1"/>
    <col min="3124" max="3124" width="25.33203125" style="44" customWidth="1"/>
    <col min="3125" max="3125" width="18.5546875" style="44" customWidth="1"/>
    <col min="3126" max="3126" width="17.5546875" style="44" customWidth="1"/>
    <col min="3127" max="3127" width="17.44140625" style="44" customWidth="1"/>
    <col min="3128" max="3128" width="16.6640625" style="44" customWidth="1"/>
    <col min="3129" max="3129" width="21.33203125" style="44" customWidth="1"/>
    <col min="3130" max="3130" width="15.6640625" style="44" customWidth="1"/>
    <col min="3131" max="3131" width="17.5546875" style="44" customWidth="1"/>
    <col min="3132" max="3132" width="15" style="44" customWidth="1"/>
    <col min="3133" max="3133" width="19.6640625" style="44" customWidth="1"/>
    <col min="3134" max="3134" width="23.109375" style="44" customWidth="1"/>
    <col min="3135" max="3135" width="16.44140625" style="44" customWidth="1"/>
    <col min="3136" max="3136" width="18.44140625" style="44" customWidth="1"/>
    <col min="3137" max="3137" width="13.6640625" style="44" customWidth="1"/>
    <col min="3138" max="3138" width="20.88671875" style="44" customWidth="1"/>
    <col min="3139" max="3139" width="82.44140625" style="44" customWidth="1"/>
    <col min="3140" max="3327" width="8.88671875" style="44"/>
    <col min="3328" max="3328" width="2" style="44" customWidth="1"/>
    <col min="3329" max="3329" width="21.88671875" style="44" customWidth="1"/>
    <col min="3330" max="3330" width="16.109375" style="44" customWidth="1"/>
    <col min="3331" max="3331" width="28.6640625" style="44" customWidth="1"/>
    <col min="3332" max="3332" width="24.6640625" style="44" customWidth="1"/>
    <col min="3333" max="3333" width="26.88671875" style="44" customWidth="1"/>
    <col min="3334" max="3336" width="13.6640625" style="44" customWidth="1"/>
    <col min="3337" max="3337" width="12.6640625" style="44" customWidth="1"/>
    <col min="3338" max="3338" width="15.44140625" style="44" customWidth="1"/>
    <col min="3339" max="3339" width="16" style="44" customWidth="1"/>
    <col min="3340" max="3340" width="15.5546875" style="44" customWidth="1"/>
    <col min="3341" max="3341" width="17.44140625" style="44" customWidth="1"/>
    <col min="3342" max="3342" width="27.6640625" style="44" customWidth="1"/>
    <col min="3343" max="3343" width="15.88671875" style="44" customWidth="1"/>
    <col min="3344" max="3344" width="18.88671875" style="44" customWidth="1"/>
    <col min="3345" max="3345" width="21" style="44" customWidth="1"/>
    <col min="3346" max="3346" width="31" style="44" customWidth="1"/>
    <col min="3347" max="3347" width="13" style="44" customWidth="1"/>
    <col min="3348" max="3348" width="14.44140625" style="44" customWidth="1"/>
    <col min="3349" max="3349" width="14.88671875" style="44" customWidth="1"/>
    <col min="3350" max="3350" width="29.44140625" style="44" customWidth="1"/>
    <col min="3351" max="3351" width="21.88671875" style="44" customWidth="1"/>
    <col min="3352" max="3352" width="12.33203125" style="44" customWidth="1"/>
    <col min="3353" max="3353" width="13.109375" style="44" customWidth="1"/>
    <col min="3354" max="3354" width="14.88671875" style="44" customWidth="1"/>
    <col min="3355" max="3355" width="13.88671875" style="44" customWidth="1"/>
    <col min="3356" max="3356" width="32.5546875" style="44" customWidth="1"/>
    <col min="3357" max="3357" width="23.44140625" style="44" customWidth="1"/>
    <col min="3358" max="3358" width="13.6640625" style="44" customWidth="1"/>
    <col min="3359" max="3359" width="24.109375" style="44" customWidth="1"/>
    <col min="3360" max="3360" width="19.33203125" style="44" customWidth="1"/>
    <col min="3361" max="3361" width="12.6640625" style="44" customWidth="1"/>
    <col min="3362" max="3362" width="26.6640625" style="44" customWidth="1"/>
    <col min="3363" max="3363" width="11" style="44" customWidth="1"/>
    <col min="3364" max="3364" width="27.5546875" style="44" customWidth="1"/>
    <col min="3365" max="3365" width="14.44140625" style="44" customWidth="1"/>
    <col min="3366" max="3366" width="12.44140625" style="44" customWidth="1"/>
    <col min="3367" max="3367" width="56.33203125" style="44" customWidth="1"/>
    <col min="3368" max="3368" width="20" style="44" customWidth="1"/>
    <col min="3369" max="3369" width="21.5546875" style="44" customWidth="1"/>
    <col min="3370" max="3370" width="27.6640625" style="44" customWidth="1"/>
    <col min="3371" max="3371" width="14.88671875" style="44" customWidth="1"/>
    <col min="3372" max="3372" width="18.44140625" style="44" customWidth="1"/>
    <col min="3373" max="3373" width="24.6640625" style="44" customWidth="1"/>
    <col min="3374" max="3374" width="23.88671875" style="44" customWidth="1"/>
    <col min="3375" max="3375" width="40.33203125" style="44" customWidth="1"/>
    <col min="3376" max="3376" width="19.88671875" style="44" customWidth="1"/>
    <col min="3377" max="3377" width="25.33203125" style="44" customWidth="1"/>
    <col min="3378" max="3378" width="32.33203125" style="44" customWidth="1"/>
    <col min="3379" max="3379" width="32.44140625" style="44" customWidth="1"/>
    <col min="3380" max="3380" width="25.33203125" style="44" customWidth="1"/>
    <col min="3381" max="3381" width="18.5546875" style="44" customWidth="1"/>
    <col min="3382" max="3382" width="17.5546875" style="44" customWidth="1"/>
    <col min="3383" max="3383" width="17.44140625" style="44" customWidth="1"/>
    <col min="3384" max="3384" width="16.6640625" style="44" customWidth="1"/>
    <col min="3385" max="3385" width="21.33203125" style="44" customWidth="1"/>
    <col min="3386" max="3386" width="15.6640625" style="44" customWidth="1"/>
    <col min="3387" max="3387" width="17.5546875" style="44" customWidth="1"/>
    <col min="3388" max="3388" width="15" style="44" customWidth="1"/>
    <col min="3389" max="3389" width="19.6640625" style="44" customWidth="1"/>
    <col min="3390" max="3390" width="23.109375" style="44" customWidth="1"/>
    <col min="3391" max="3391" width="16.44140625" style="44" customWidth="1"/>
    <col min="3392" max="3392" width="18.44140625" style="44" customWidth="1"/>
    <col min="3393" max="3393" width="13.6640625" style="44" customWidth="1"/>
    <col min="3394" max="3394" width="20.88671875" style="44" customWidth="1"/>
    <col min="3395" max="3395" width="82.44140625" style="44" customWidth="1"/>
    <col min="3396" max="3583" width="8.88671875" style="44"/>
    <col min="3584" max="3584" width="2" style="44" customWidth="1"/>
    <col min="3585" max="3585" width="21.88671875" style="44" customWidth="1"/>
    <col min="3586" max="3586" width="16.109375" style="44" customWidth="1"/>
    <col min="3587" max="3587" width="28.6640625" style="44" customWidth="1"/>
    <col min="3588" max="3588" width="24.6640625" style="44" customWidth="1"/>
    <col min="3589" max="3589" width="26.88671875" style="44" customWidth="1"/>
    <col min="3590" max="3592" width="13.6640625" style="44" customWidth="1"/>
    <col min="3593" max="3593" width="12.6640625" style="44" customWidth="1"/>
    <col min="3594" max="3594" width="15.44140625" style="44" customWidth="1"/>
    <col min="3595" max="3595" width="16" style="44" customWidth="1"/>
    <col min="3596" max="3596" width="15.5546875" style="44" customWidth="1"/>
    <col min="3597" max="3597" width="17.44140625" style="44" customWidth="1"/>
    <col min="3598" max="3598" width="27.6640625" style="44" customWidth="1"/>
    <col min="3599" max="3599" width="15.88671875" style="44" customWidth="1"/>
    <col min="3600" max="3600" width="18.88671875" style="44" customWidth="1"/>
    <col min="3601" max="3601" width="21" style="44" customWidth="1"/>
    <col min="3602" max="3602" width="31" style="44" customWidth="1"/>
    <col min="3603" max="3603" width="13" style="44" customWidth="1"/>
    <col min="3604" max="3604" width="14.44140625" style="44" customWidth="1"/>
    <col min="3605" max="3605" width="14.88671875" style="44" customWidth="1"/>
    <col min="3606" max="3606" width="29.44140625" style="44" customWidth="1"/>
    <col min="3607" max="3607" width="21.88671875" style="44" customWidth="1"/>
    <col min="3608" max="3608" width="12.33203125" style="44" customWidth="1"/>
    <col min="3609" max="3609" width="13.109375" style="44" customWidth="1"/>
    <col min="3610" max="3610" width="14.88671875" style="44" customWidth="1"/>
    <col min="3611" max="3611" width="13.88671875" style="44" customWidth="1"/>
    <col min="3612" max="3612" width="32.5546875" style="44" customWidth="1"/>
    <col min="3613" max="3613" width="23.44140625" style="44" customWidth="1"/>
    <col min="3614" max="3614" width="13.6640625" style="44" customWidth="1"/>
    <col min="3615" max="3615" width="24.109375" style="44" customWidth="1"/>
    <col min="3616" max="3616" width="19.33203125" style="44" customWidth="1"/>
    <col min="3617" max="3617" width="12.6640625" style="44" customWidth="1"/>
    <col min="3618" max="3618" width="26.6640625" style="44" customWidth="1"/>
    <col min="3619" max="3619" width="11" style="44" customWidth="1"/>
    <col min="3620" max="3620" width="27.5546875" style="44" customWidth="1"/>
    <col min="3621" max="3621" width="14.44140625" style="44" customWidth="1"/>
    <col min="3622" max="3622" width="12.44140625" style="44" customWidth="1"/>
    <col min="3623" max="3623" width="56.33203125" style="44" customWidth="1"/>
    <col min="3624" max="3624" width="20" style="44" customWidth="1"/>
    <col min="3625" max="3625" width="21.5546875" style="44" customWidth="1"/>
    <col min="3626" max="3626" width="27.6640625" style="44" customWidth="1"/>
    <col min="3627" max="3627" width="14.88671875" style="44" customWidth="1"/>
    <col min="3628" max="3628" width="18.44140625" style="44" customWidth="1"/>
    <col min="3629" max="3629" width="24.6640625" style="44" customWidth="1"/>
    <col min="3630" max="3630" width="23.88671875" style="44" customWidth="1"/>
    <col min="3631" max="3631" width="40.33203125" style="44" customWidth="1"/>
    <col min="3632" max="3632" width="19.88671875" style="44" customWidth="1"/>
    <col min="3633" max="3633" width="25.33203125" style="44" customWidth="1"/>
    <col min="3634" max="3634" width="32.33203125" style="44" customWidth="1"/>
    <col min="3635" max="3635" width="32.44140625" style="44" customWidth="1"/>
    <col min="3636" max="3636" width="25.33203125" style="44" customWidth="1"/>
    <col min="3637" max="3637" width="18.5546875" style="44" customWidth="1"/>
    <col min="3638" max="3638" width="17.5546875" style="44" customWidth="1"/>
    <col min="3639" max="3639" width="17.44140625" style="44" customWidth="1"/>
    <col min="3640" max="3640" width="16.6640625" style="44" customWidth="1"/>
    <col min="3641" max="3641" width="21.33203125" style="44" customWidth="1"/>
    <col min="3642" max="3642" width="15.6640625" style="44" customWidth="1"/>
    <col min="3643" max="3643" width="17.5546875" style="44" customWidth="1"/>
    <col min="3644" max="3644" width="15" style="44" customWidth="1"/>
    <col min="3645" max="3645" width="19.6640625" style="44" customWidth="1"/>
    <col min="3646" max="3646" width="23.109375" style="44" customWidth="1"/>
    <col min="3647" max="3647" width="16.44140625" style="44" customWidth="1"/>
    <col min="3648" max="3648" width="18.44140625" style="44" customWidth="1"/>
    <col min="3649" max="3649" width="13.6640625" style="44" customWidth="1"/>
    <col min="3650" max="3650" width="20.88671875" style="44" customWidth="1"/>
    <col min="3651" max="3651" width="82.44140625" style="44" customWidth="1"/>
    <col min="3652" max="3839" width="8.88671875" style="44"/>
    <col min="3840" max="3840" width="2" style="44" customWidth="1"/>
    <col min="3841" max="3841" width="21.88671875" style="44" customWidth="1"/>
    <col min="3842" max="3842" width="16.109375" style="44" customWidth="1"/>
    <col min="3843" max="3843" width="28.6640625" style="44" customWidth="1"/>
    <col min="3844" max="3844" width="24.6640625" style="44" customWidth="1"/>
    <col min="3845" max="3845" width="26.88671875" style="44" customWidth="1"/>
    <col min="3846" max="3848" width="13.6640625" style="44" customWidth="1"/>
    <col min="3849" max="3849" width="12.6640625" style="44" customWidth="1"/>
    <col min="3850" max="3850" width="15.44140625" style="44" customWidth="1"/>
    <col min="3851" max="3851" width="16" style="44" customWidth="1"/>
    <col min="3852" max="3852" width="15.5546875" style="44" customWidth="1"/>
    <col min="3853" max="3853" width="17.44140625" style="44" customWidth="1"/>
    <col min="3854" max="3854" width="27.6640625" style="44" customWidth="1"/>
    <col min="3855" max="3855" width="15.88671875" style="44" customWidth="1"/>
    <col min="3856" max="3856" width="18.88671875" style="44" customWidth="1"/>
    <col min="3857" max="3857" width="21" style="44" customWidth="1"/>
    <col min="3858" max="3858" width="31" style="44" customWidth="1"/>
    <col min="3859" max="3859" width="13" style="44" customWidth="1"/>
    <col min="3860" max="3860" width="14.44140625" style="44" customWidth="1"/>
    <col min="3861" max="3861" width="14.88671875" style="44" customWidth="1"/>
    <col min="3862" max="3862" width="29.44140625" style="44" customWidth="1"/>
    <col min="3863" max="3863" width="21.88671875" style="44" customWidth="1"/>
    <col min="3864" max="3864" width="12.33203125" style="44" customWidth="1"/>
    <col min="3865" max="3865" width="13.109375" style="44" customWidth="1"/>
    <col min="3866" max="3866" width="14.88671875" style="44" customWidth="1"/>
    <col min="3867" max="3867" width="13.88671875" style="44" customWidth="1"/>
    <col min="3868" max="3868" width="32.5546875" style="44" customWidth="1"/>
    <col min="3869" max="3869" width="23.44140625" style="44" customWidth="1"/>
    <col min="3870" max="3870" width="13.6640625" style="44" customWidth="1"/>
    <col min="3871" max="3871" width="24.109375" style="44" customWidth="1"/>
    <col min="3872" max="3872" width="19.33203125" style="44" customWidth="1"/>
    <col min="3873" max="3873" width="12.6640625" style="44" customWidth="1"/>
    <col min="3874" max="3874" width="26.6640625" style="44" customWidth="1"/>
    <col min="3875" max="3875" width="11" style="44" customWidth="1"/>
    <col min="3876" max="3876" width="27.5546875" style="44" customWidth="1"/>
    <col min="3877" max="3877" width="14.44140625" style="44" customWidth="1"/>
    <col min="3878" max="3878" width="12.44140625" style="44" customWidth="1"/>
    <col min="3879" max="3879" width="56.33203125" style="44" customWidth="1"/>
    <col min="3880" max="3880" width="20" style="44" customWidth="1"/>
    <col min="3881" max="3881" width="21.5546875" style="44" customWidth="1"/>
    <col min="3882" max="3882" width="27.6640625" style="44" customWidth="1"/>
    <col min="3883" max="3883" width="14.88671875" style="44" customWidth="1"/>
    <col min="3884" max="3884" width="18.44140625" style="44" customWidth="1"/>
    <col min="3885" max="3885" width="24.6640625" style="44" customWidth="1"/>
    <col min="3886" max="3886" width="23.88671875" style="44" customWidth="1"/>
    <col min="3887" max="3887" width="40.33203125" style="44" customWidth="1"/>
    <col min="3888" max="3888" width="19.88671875" style="44" customWidth="1"/>
    <col min="3889" max="3889" width="25.33203125" style="44" customWidth="1"/>
    <col min="3890" max="3890" width="32.33203125" style="44" customWidth="1"/>
    <col min="3891" max="3891" width="32.44140625" style="44" customWidth="1"/>
    <col min="3892" max="3892" width="25.33203125" style="44" customWidth="1"/>
    <col min="3893" max="3893" width="18.5546875" style="44" customWidth="1"/>
    <col min="3894" max="3894" width="17.5546875" style="44" customWidth="1"/>
    <col min="3895" max="3895" width="17.44140625" style="44" customWidth="1"/>
    <col min="3896" max="3896" width="16.6640625" style="44" customWidth="1"/>
    <col min="3897" max="3897" width="21.33203125" style="44" customWidth="1"/>
    <col min="3898" max="3898" width="15.6640625" style="44" customWidth="1"/>
    <col min="3899" max="3899" width="17.5546875" style="44" customWidth="1"/>
    <col min="3900" max="3900" width="15" style="44" customWidth="1"/>
    <col min="3901" max="3901" width="19.6640625" style="44" customWidth="1"/>
    <col min="3902" max="3902" width="23.109375" style="44" customWidth="1"/>
    <col min="3903" max="3903" width="16.44140625" style="44" customWidth="1"/>
    <col min="3904" max="3904" width="18.44140625" style="44" customWidth="1"/>
    <col min="3905" max="3905" width="13.6640625" style="44" customWidth="1"/>
    <col min="3906" max="3906" width="20.88671875" style="44" customWidth="1"/>
    <col min="3907" max="3907" width="82.44140625" style="44" customWidth="1"/>
    <col min="3908" max="4095" width="8.88671875" style="44"/>
    <col min="4096" max="4096" width="2" style="44" customWidth="1"/>
    <col min="4097" max="4097" width="21.88671875" style="44" customWidth="1"/>
    <col min="4098" max="4098" width="16.109375" style="44" customWidth="1"/>
    <col min="4099" max="4099" width="28.6640625" style="44" customWidth="1"/>
    <col min="4100" max="4100" width="24.6640625" style="44" customWidth="1"/>
    <col min="4101" max="4101" width="26.88671875" style="44" customWidth="1"/>
    <col min="4102" max="4104" width="13.6640625" style="44" customWidth="1"/>
    <col min="4105" max="4105" width="12.6640625" style="44" customWidth="1"/>
    <col min="4106" max="4106" width="15.44140625" style="44" customWidth="1"/>
    <col min="4107" max="4107" width="16" style="44" customWidth="1"/>
    <col min="4108" max="4108" width="15.5546875" style="44" customWidth="1"/>
    <col min="4109" max="4109" width="17.44140625" style="44" customWidth="1"/>
    <col min="4110" max="4110" width="27.6640625" style="44" customWidth="1"/>
    <col min="4111" max="4111" width="15.88671875" style="44" customWidth="1"/>
    <col min="4112" max="4112" width="18.88671875" style="44" customWidth="1"/>
    <col min="4113" max="4113" width="21" style="44" customWidth="1"/>
    <col min="4114" max="4114" width="31" style="44" customWidth="1"/>
    <col min="4115" max="4115" width="13" style="44" customWidth="1"/>
    <col min="4116" max="4116" width="14.44140625" style="44" customWidth="1"/>
    <col min="4117" max="4117" width="14.88671875" style="44" customWidth="1"/>
    <col min="4118" max="4118" width="29.44140625" style="44" customWidth="1"/>
    <col min="4119" max="4119" width="21.88671875" style="44" customWidth="1"/>
    <col min="4120" max="4120" width="12.33203125" style="44" customWidth="1"/>
    <col min="4121" max="4121" width="13.109375" style="44" customWidth="1"/>
    <col min="4122" max="4122" width="14.88671875" style="44" customWidth="1"/>
    <col min="4123" max="4123" width="13.88671875" style="44" customWidth="1"/>
    <col min="4124" max="4124" width="32.5546875" style="44" customWidth="1"/>
    <col min="4125" max="4125" width="23.44140625" style="44" customWidth="1"/>
    <col min="4126" max="4126" width="13.6640625" style="44" customWidth="1"/>
    <col min="4127" max="4127" width="24.109375" style="44" customWidth="1"/>
    <col min="4128" max="4128" width="19.33203125" style="44" customWidth="1"/>
    <col min="4129" max="4129" width="12.6640625" style="44" customWidth="1"/>
    <col min="4130" max="4130" width="26.6640625" style="44" customWidth="1"/>
    <col min="4131" max="4131" width="11" style="44" customWidth="1"/>
    <col min="4132" max="4132" width="27.5546875" style="44" customWidth="1"/>
    <col min="4133" max="4133" width="14.44140625" style="44" customWidth="1"/>
    <col min="4134" max="4134" width="12.44140625" style="44" customWidth="1"/>
    <col min="4135" max="4135" width="56.33203125" style="44" customWidth="1"/>
    <col min="4136" max="4136" width="20" style="44" customWidth="1"/>
    <col min="4137" max="4137" width="21.5546875" style="44" customWidth="1"/>
    <col min="4138" max="4138" width="27.6640625" style="44" customWidth="1"/>
    <col min="4139" max="4139" width="14.88671875" style="44" customWidth="1"/>
    <col min="4140" max="4140" width="18.44140625" style="44" customWidth="1"/>
    <col min="4141" max="4141" width="24.6640625" style="44" customWidth="1"/>
    <col min="4142" max="4142" width="23.88671875" style="44" customWidth="1"/>
    <col min="4143" max="4143" width="40.33203125" style="44" customWidth="1"/>
    <col min="4144" max="4144" width="19.88671875" style="44" customWidth="1"/>
    <col min="4145" max="4145" width="25.33203125" style="44" customWidth="1"/>
    <col min="4146" max="4146" width="32.33203125" style="44" customWidth="1"/>
    <col min="4147" max="4147" width="32.44140625" style="44" customWidth="1"/>
    <col min="4148" max="4148" width="25.33203125" style="44" customWidth="1"/>
    <col min="4149" max="4149" width="18.5546875" style="44" customWidth="1"/>
    <col min="4150" max="4150" width="17.5546875" style="44" customWidth="1"/>
    <col min="4151" max="4151" width="17.44140625" style="44" customWidth="1"/>
    <col min="4152" max="4152" width="16.6640625" style="44" customWidth="1"/>
    <col min="4153" max="4153" width="21.33203125" style="44" customWidth="1"/>
    <col min="4154" max="4154" width="15.6640625" style="44" customWidth="1"/>
    <col min="4155" max="4155" width="17.5546875" style="44" customWidth="1"/>
    <col min="4156" max="4156" width="15" style="44" customWidth="1"/>
    <col min="4157" max="4157" width="19.6640625" style="44" customWidth="1"/>
    <col min="4158" max="4158" width="23.109375" style="44" customWidth="1"/>
    <col min="4159" max="4159" width="16.44140625" style="44" customWidth="1"/>
    <col min="4160" max="4160" width="18.44140625" style="44" customWidth="1"/>
    <col min="4161" max="4161" width="13.6640625" style="44" customWidth="1"/>
    <col min="4162" max="4162" width="20.88671875" style="44" customWidth="1"/>
    <col min="4163" max="4163" width="82.44140625" style="44" customWidth="1"/>
    <col min="4164" max="4351" width="8.88671875" style="44"/>
    <col min="4352" max="4352" width="2" style="44" customWidth="1"/>
    <col min="4353" max="4353" width="21.88671875" style="44" customWidth="1"/>
    <col min="4354" max="4354" width="16.109375" style="44" customWidth="1"/>
    <col min="4355" max="4355" width="28.6640625" style="44" customWidth="1"/>
    <col min="4356" max="4356" width="24.6640625" style="44" customWidth="1"/>
    <col min="4357" max="4357" width="26.88671875" style="44" customWidth="1"/>
    <col min="4358" max="4360" width="13.6640625" style="44" customWidth="1"/>
    <col min="4361" max="4361" width="12.6640625" style="44" customWidth="1"/>
    <col min="4362" max="4362" width="15.44140625" style="44" customWidth="1"/>
    <col min="4363" max="4363" width="16" style="44" customWidth="1"/>
    <col min="4364" max="4364" width="15.5546875" style="44" customWidth="1"/>
    <col min="4365" max="4365" width="17.44140625" style="44" customWidth="1"/>
    <col min="4366" max="4366" width="27.6640625" style="44" customWidth="1"/>
    <col min="4367" max="4367" width="15.88671875" style="44" customWidth="1"/>
    <col min="4368" max="4368" width="18.88671875" style="44" customWidth="1"/>
    <col min="4369" max="4369" width="21" style="44" customWidth="1"/>
    <col min="4370" max="4370" width="31" style="44" customWidth="1"/>
    <col min="4371" max="4371" width="13" style="44" customWidth="1"/>
    <col min="4372" max="4372" width="14.44140625" style="44" customWidth="1"/>
    <col min="4373" max="4373" width="14.88671875" style="44" customWidth="1"/>
    <col min="4374" max="4374" width="29.44140625" style="44" customWidth="1"/>
    <col min="4375" max="4375" width="21.88671875" style="44" customWidth="1"/>
    <col min="4376" max="4376" width="12.33203125" style="44" customWidth="1"/>
    <col min="4377" max="4377" width="13.109375" style="44" customWidth="1"/>
    <col min="4378" max="4378" width="14.88671875" style="44" customWidth="1"/>
    <col min="4379" max="4379" width="13.88671875" style="44" customWidth="1"/>
    <col min="4380" max="4380" width="32.5546875" style="44" customWidth="1"/>
    <col min="4381" max="4381" width="23.44140625" style="44" customWidth="1"/>
    <col min="4382" max="4382" width="13.6640625" style="44" customWidth="1"/>
    <col min="4383" max="4383" width="24.109375" style="44" customWidth="1"/>
    <col min="4384" max="4384" width="19.33203125" style="44" customWidth="1"/>
    <col min="4385" max="4385" width="12.6640625" style="44" customWidth="1"/>
    <col min="4386" max="4386" width="26.6640625" style="44" customWidth="1"/>
    <col min="4387" max="4387" width="11" style="44" customWidth="1"/>
    <col min="4388" max="4388" width="27.5546875" style="44" customWidth="1"/>
    <col min="4389" max="4389" width="14.44140625" style="44" customWidth="1"/>
    <col min="4390" max="4390" width="12.44140625" style="44" customWidth="1"/>
    <col min="4391" max="4391" width="56.33203125" style="44" customWidth="1"/>
    <col min="4392" max="4392" width="20" style="44" customWidth="1"/>
    <col min="4393" max="4393" width="21.5546875" style="44" customWidth="1"/>
    <col min="4394" max="4394" width="27.6640625" style="44" customWidth="1"/>
    <col min="4395" max="4395" width="14.88671875" style="44" customWidth="1"/>
    <col min="4396" max="4396" width="18.44140625" style="44" customWidth="1"/>
    <col min="4397" max="4397" width="24.6640625" style="44" customWidth="1"/>
    <col min="4398" max="4398" width="23.88671875" style="44" customWidth="1"/>
    <col min="4399" max="4399" width="40.33203125" style="44" customWidth="1"/>
    <col min="4400" max="4400" width="19.88671875" style="44" customWidth="1"/>
    <col min="4401" max="4401" width="25.33203125" style="44" customWidth="1"/>
    <col min="4402" max="4402" width="32.33203125" style="44" customWidth="1"/>
    <col min="4403" max="4403" width="32.44140625" style="44" customWidth="1"/>
    <col min="4404" max="4404" width="25.33203125" style="44" customWidth="1"/>
    <col min="4405" max="4405" width="18.5546875" style="44" customWidth="1"/>
    <col min="4406" max="4406" width="17.5546875" style="44" customWidth="1"/>
    <col min="4407" max="4407" width="17.44140625" style="44" customWidth="1"/>
    <col min="4408" max="4408" width="16.6640625" style="44" customWidth="1"/>
    <col min="4409" max="4409" width="21.33203125" style="44" customWidth="1"/>
    <col min="4410" max="4410" width="15.6640625" style="44" customWidth="1"/>
    <col min="4411" max="4411" width="17.5546875" style="44" customWidth="1"/>
    <col min="4412" max="4412" width="15" style="44" customWidth="1"/>
    <col min="4413" max="4413" width="19.6640625" style="44" customWidth="1"/>
    <col min="4414" max="4414" width="23.109375" style="44" customWidth="1"/>
    <col min="4415" max="4415" width="16.44140625" style="44" customWidth="1"/>
    <col min="4416" max="4416" width="18.44140625" style="44" customWidth="1"/>
    <col min="4417" max="4417" width="13.6640625" style="44" customWidth="1"/>
    <col min="4418" max="4418" width="20.88671875" style="44" customWidth="1"/>
    <col min="4419" max="4419" width="82.44140625" style="44" customWidth="1"/>
    <col min="4420" max="4607" width="8.88671875" style="44"/>
    <col min="4608" max="4608" width="2" style="44" customWidth="1"/>
    <col min="4609" max="4609" width="21.88671875" style="44" customWidth="1"/>
    <col min="4610" max="4610" width="16.109375" style="44" customWidth="1"/>
    <col min="4611" max="4611" width="28.6640625" style="44" customWidth="1"/>
    <col min="4612" max="4612" width="24.6640625" style="44" customWidth="1"/>
    <col min="4613" max="4613" width="26.88671875" style="44" customWidth="1"/>
    <col min="4614" max="4616" width="13.6640625" style="44" customWidth="1"/>
    <col min="4617" max="4617" width="12.6640625" style="44" customWidth="1"/>
    <col min="4618" max="4618" width="15.44140625" style="44" customWidth="1"/>
    <col min="4619" max="4619" width="16" style="44" customWidth="1"/>
    <col min="4620" max="4620" width="15.5546875" style="44" customWidth="1"/>
    <col min="4621" max="4621" width="17.44140625" style="44" customWidth="1"/>
    <col min="4622" max="4622" width="27.6640625" style="44" customWidth="1"/>
    <col min="4623" max="4623" width="15.88671875" style="44" customWidth="1"/>
    <col min="4624" max="4624" width="18.88671875" style="44" customWidth="1"/>
    <col min="4625" max="4625" width="21" style="44" customWidth="1"/>
    <col min="4626" max="4626" width="31" style="44" customWidth="1"/>
    <col min="4627" max="4627" width="13" style="44" customWidth="1"/>
    <col min="4628" max="4628" width="14.44140625" style="44" customWidth="1"/>
    <col min="4629" max="4629" width="14.88671875" style="44" customWidth="1"/>
    <col min="4630" max="4630" width="29.44140625" style="44" customWidth="1"/>
    <col min="4631" max="4631" width="21.88671875" style="44" customWidth="1"/>
    <col min="4632" max="4632" width="12.33203125" style="44" customWidth="1"/>
    <col min="4633" max="4633" width="13.109375" style="44" customWidth="1"/>
    <col min="4634" max="4634" width="14.88671875" style="44" customWidth="1"/>
    <col min="4635" max="4635" width="13.88671875" style="44" customWidth="1"/>
    <col min="4636" max="4636" width="32.5546875" style="44" customWidth="1"/>
    <col min="4637" max="4637" width="23.44140625" style="44" customWidth="1"/>
    <col min="4638" max="4638" width="13.6640625" style="44" customWidth="1"/>
    <col min="4639" max="4639" width="24.109375" style="44" customWidth="1"/>
    <col min="4640" max="4640" width="19.33203125" style="44" customWidth="1"/>
    <col min="4641" max="4641" width="12.6640625" style="44" customWidth="1"/>
    <col min="4642" max="4642" width="26.6640625" style="44" customWidth="1"/>
    <col min="4643" max="4643" width="11" style="44" customWidth="1"/>
    <col min="4644" max="4644" width="27.5546875" style="44" customWidth="1"/>
    <col min="4645" max="4645" width="14.44140625" style="44" customWidth="1"/>
    <col min="4646" max="4646" width="12.44140625" style="44" customWidth="1"/>
    <col min="4647" max="4647" width="56.33203125" style="44" customWidth="1"/>
    <col min="4648" max="4648" width="20" style="44" customWidth="1"/>
    <col min="4649" max="4649" width="21.5546875" style="44" customWidth="1"/>
    <col min="4650" max="4650" width="27.6640625" style="44" customWidth="1"/>
    <col min="4651" max="4651" width="14.88671875" style="44" customWidth="1"/>
    <col min="4652" max="4652" width="18.44140625" style="44" customWidth="1"/>
    <col min="4653" max="4653" width="24.6640625" style="44" customWidth="1"/>
    <col min="4654" max="4654" width="23.88671875" style="44" customWidth="1"/>
    <col min="4655" max="4655" width="40.33203125" style="44" customWidth="1"/>
    <col min="4656" max="4656" width="19.88671875" style="44" customWidth="1"/>
    <col min="4657" max="4657" width="25.33203125" style="44" customWidth="1"/>
    <col min="4658" max="4658" width="32.33203125" style="44" customWidth="1"/>
    <col min="4659" max="4659" width="32.44140625" style="44" customWidth="1"/>
    <col min="4660" max="4660" width="25.33203125" style="44" customWidth="1"/>
    <col min="4661" max="4661" width="18.5546875" style="44" customWidth="1"/>
    <col min="4662" max="4662" width="17.5546875" style="44" customWidth="1"/>
    <col min="4663" max="4663" width="17.44140625" style="44" customWidth="1"/>
    <col min="4664" max="4664" width="16.6640625" style="44" customWidth="1"/>
    <col min="4665" max="4665" width="21.33203125" style="44" customWidth="1"/>
    <col min="4666" max="4666" width="15.6640625" style="44" customWidth="1"/>
    <col min="4667" max="4667" width="17.5546875" style="44" customWidth="1"/>
    <col min="4668" max="4668" width="15" style="44" customWidth="1"/>
    <col min="4669" max="4669" width="19.6640625" style="44" customWidth="1"/>
    <col min="4670" max="4670" width="23.109375" style="44" customWidth="1"/>
    <col min="4671" max="4671" width="16.44140625" style="44" customWidth="1"/>
    <col min="4672" max="4672" width="18.44140625" style="44" customWidth="1"/>
    <col min="4673" max="4673" width="13.6640625" style="44" customWidth="1"/>
    <col min="4674" max="4674" width="20.88671875" style="44" customWidth="1"/>
    <col min="4675" max="4675" width="82.44140625" style="44" customWidth="1"/>
    <col min="4676" max="4863" width="8.88671875" style="44"/>
    <col min="4864" max="4864" width="2" style="44" customWidth="1"/>
    <col min="4865" max="4865" width="21.88671875" style="44" customWidth="1"/>
    <col min="4866" max="4866" width="16.109375" style="44" customWidth="1"/>
    <col min="4867" max="4867" width="28.6640625" style="44" customWidth="1"/>
    <col min="4868" max="4868" width="24.6640625" style="44" customWidth="1"/>
    <col min="4869" max="4869" width="26.88671875" style="44" customWidth="1"/>
    <col min="4870" max="4872" width="13.6640625" style="44" customWidth="1"/>
    <col min="4873" max="4873" width="12.6640625" style="44" customWidth="1"/>
    <col min="4874" max="4874" width="15.44140625" style="44" customWidth="1"/>
    <col min="4875" max="4875" width="16" style="44" customWidth="1"/>
    <col min="4876" max="4876" width="15.5546875" style="44" customWidth="1"/>
    <col min="4877" max="4877" width="17.44140625" style="44" customWidth="1"/>
    <col min="4878" max="4878" width="27.6640625" style="44" customWidth="1"/>
    <col min="4879" max="4879" width="15.88671875" style="44" customWidth="1"/>
    <col min="4880" max="4880" width="18.88671875" style="44" customWidth="1"/>
    <col min="4881" max="4881" width="21" style="44" customWidth="1"/>
    <col min="4882" max="4882" width="31" style="44" customWidth="1"/>
    <col min="4883" max="4883" width="13" style="44" customWidth="1"/>
    <col min="4884" max="4884" width="14.44140625" style="44" customWidth="1"/>
    <col min="4885" max="4885" width="14.88671875" style="44" customWidth="1"/>
    <col min="4886" max="4886" width="29.44140625" style="44" customWidth="1"/>
    <col min="4887" max="4887" width="21.88671875" style="44" customWidth="1"/>
    <col min="4888" max="4888" width="12.33203125" style="44" customWidth="1"/>
    <col min="4889" max="4889" width="13.109375" style="44" customWidth="1"/>
    <col min="4890" max="4890" width="14.88671875" style="44" customWidth="1"/>
    <col min="4891" max="4891" width="13.88671875" style="44" customWidth="1"/>
    <col min="4892" max="4892" width="32.5546875" style="44" customWidth="1"/>
    <col min="4893" max="4893" width="23.44140625" style="44" customWidth="1"/>
    <col min="4894" max="4894" width="13.6640625" style="44" customWidth="1"/>
    <col min="4895" max="4895" width="24.109375" style="44" customWidth="1"/>
    <col min="4896" max="4896" width="19.33203125" style="44" customWidth="1"/>
    <col min="4897" max="4897" width="12.6640625" style="44" customWidth="1"/>
    <col min="4898" max="4898" width="26.6640625" style="44" customWidth="1"/>
    <col min="4899" max="4899" width="11" style="44" customWidth="1"/>
    <col min="4900" max="4900" width="27.5546875" style="44" customWidth="1"/>
    <col min="4901" max="4901" width="14.44140625" style="44" customWidth="1"/>
    <col min="4902" max="4902" width="12.44140625" style="44" customWidth="1"/>
    <col min="4903" max="4903" width="56.33203125" style="44" customWidth="1"/>
    <col min="4904" max="4904" width="20" style="44" customWidth="1"/>
    <col min="4905" max="4905" width="21.5546875" style="44" customWidth="1"/>
    <col min="4906" max="4906" width="27.6640625" style="44" customWidth="1"/>
    <col min="4907" max="4907" width="14.88671875" style="44" customWidth="1"/>
    <col min="4908" max="4908" width="18.44140625" style="44" customWidth="1"/>
    <col min="4909" max="4909" width="24.6640625" style="44" customWidth="1"/>
    <col min="4910" max="4910" width="23.88671875" style="44" customWidth="1"/>
    <col min="4911" max="4911" width="40.33203125" style="44" customWidth="1"/>
    <col min="4912" max="4912" width="19.88671875" style="44" customWidth="1"/>
    <col min="4913" max="4913" width="25.33203125" style="44" customWidth="1"/>
    <col min="4914" max="4914" width="32.33203125" style="44" customWidth="1"/>
    <col min="4915" max="4915" width="32.44140625" style="44" customWidth="1"/>
    <col min="4916" max="4916" width="25.33203125" style="44" customWidth="1"/>
    <col min="4917" max="4917" width="18.5546875" style="44" customWidth="1"/>
    <col min="4918" max="4918" width="17.5546875" style="44" customWidth="1"/>
    <col min="4919" max="4919" width="17.44140625" style="44" customWidth="1"/>
    <col min="4920" max="4920" width="16.6640625" style="44" customWidth="1"/>
    <col min="4921" max="4921" width="21.33203125" style="44" customWidth="1"/>
    <col min="4922" max="4922" width="15.6640625" style="44" customWidth="1"/>
    <col min="4923" max="4923" width="17.5546875" style="44" customWidth="1"/>
    <col min="4924" max="4924" width="15" style="44" customWidth="1"/>
    <col min="4925" max="4925" width="19.6640625" style="44" customWidth="1"/>
    <col min="4926" max="4926" width="23.109375" style="44" customWidth="1"/>
    <col min="4927" max="4927" width="16.44140625" style="44" customWidth="1"/>
    <col min="4928" max="4928" width="18.44140625" style="44" customWidth="1"/>
    <col min="4929" max="4929" width="13.6640625" style="44" customWidth="1"/>
    <col min="4930" max="4930" width="20.88671875" style="44" customWidth="1"/>
    <col min="4931" max="4931" width="82.44140625" style="44" customWidth="1"/>
    <col min="4932" max="5119" width="8.88671875" style="44"/>
    <col min="5120" max="5120" width="2" style="44" customWidth="1"/>
    <col min="5121" max="5121" width="21.88671875" style="44" customWidth="1"/>
    <col min="5122" max="5122" width="16.109375" style="44" customWidth="1"/>
    <col min="5123" max="5123" width="28.6640625" style="44" customWidth="1"/>
    <col min="5124" max="5124" width="24.6640625" style="44" customWidth="1"/>
    <col min="5125" max="5125" width="26.88671875" style="44" customWidth="1"/>
    <col min="5126" max="5128" width="13.6640625" style="44" customWidth="1"/>
    <col min="5129" max="5129" width="12.6640625" style="44" customWidth="1"/>
    <col min="5130" max="5130" width="15.44140625" style="44" customWidth="1"/>
    <col min="5131" max="5131" width="16" style="44" customWidth="1"/>
    <col min="5132" max="5132" width="15.5546875" style="44" customWidth="1"/>
    <col min="5133" max="5133" width="17.44140625" style="44" customWidth="1"/>
    <col min="5134" max="5134" width="27.6640625" style="44" customWidth="1"/>
    <col min="5135" max="5135" width="15.88671875" style="44" customWidth="1"/>
    <col min="5136" max="5136" width="18.88671875" style="44" customWidth="1"/>
    <col min="5137" max="5137" width="21" style="44" customWidth="1"/>
    <col min="5138" max="5138" width="31" style="44" customWidth="1"/>
    <col min="5139" max="5139" width="13" style="44" customWidth="1"/>
    <col min="5140" max="5140" width="14.44140625" style="44" customWidth="1"/>
    <col min="5141" max="5141" width="14.88671875" style="44" customWidth="1"/>
    <col min="5142" max="5142" width="29.44140625" style="44" customWidth="1"/>
    <col min="5143" max="5143" width="21.88671875" style="44" customWidth="1"/>
    <col min="5144" max="5144" width="12.33203125" style="44" customWidth="1"/>
    <col min="5145" max="5145" width="13.109375" style="44" customWidth="1"/>
    <col min="5146" max="5146" width="14.88671875" style="44" customWidth="1"/>
    <col min="5147" max="5147" width="13.88671875" style="44" customWidth="1"/>
    <col min="5148" max="5148" width="32.5546875" style="44" customWidth="1"/>
    <col min="5149" max="5149" width="23.44140625" style="44" customWidth="1"/>
    <col min="5150" max="5150" width="13.6640625" style="44" customWidth="1"/>
    <col min="5151" max="5151" width="24.109375" style="44" customWidth="1"/>
    <col min="5152" max="5152" width="19.33203125" style="44" customWidth="1"/>
    <col min="5153" max="5153" width="12.6640625" style="44" customWidth="1"/>
    <col min="5154" max="5154" width="26.6640625" style="44" customWidth="1"/>
    <col min="5155" max="5155" width="11" style="44" customWidth="1"/>
    <col min="5156" max="5156" width="27.5546875" style="44" customWidth="1"/>
    <col min="5157" max="5157" width="14.44140625" style="44" customWidth="1"/>
    <col min="5158" max="5158" width="12.44140625" style="44" customWidth="1"/>
    <col min="5159" max="5159" width="56.33203125" style="44" customWidth="1"/>
    <col min="5160" max="5160" width="20" style="44" customWidth="1"/>
    <col min="5161" max="5161" width="21.5546875" style="44" customWidth="1"/>
    <col min="5162" max="5162" width="27.6640625" style="44" customWidth="1"/>
    <col min="5163" max="5163" width="14.88671875" style="44" customWidth="1"/>
    <col min="5164" max="5164" width="18.44140625" style="44" customWidth="1"/>
    <col min="5165" max="5165" width="24.6640625" style="44" customWidth="1"/>
    <col min="5166" max="5166" width="23.88671875" style="44" customWidth="1"/>
    <col min="5167" max="5167" width="40.33203125" style="44" customWidth="1"/>
    <col min="5168" max="5168" width="19.88671875" style="44" customWidth="1"/>
    <col min="5169" max="5169" width="25.33203125" style="44" customWidth="1"/>
    <col min="5170" max="5170" width="32.33203125" style="44" customWidth="1"/>
    <col min="5171" max="5171" width="32.44140625" style="44" customWidth="1"/>
    <col min="5172" max="5172" width="25.33203125" style="44" customWidth="1"/>
    <col min="5173" max="5173" width="18.5546875" style="44" customWidth="1"/>
    <col min="5174" max="5174" width="17.5546875" style="44" customWidth="1"/>
    <col min="5175" max="5175" width="17.44140625" style="44" customWidth="1"/>
    <col min="5176" max="5176" width="16.6640625" style="44" customWidth="1"/>
    <col min="5177" max="5177" width="21.33203125" style="44" customWidth="1"/>
    <col min="5178" max="5178" width="15.6640625" style="44" customWidth="1"/>
    <col min="5179" max="5179" width="17.5546875" style="44" customWidth="1"/>
    <col min="5180" max="5180" width="15" style="44" customWidth="1"/>
    <col min="5181" max="5181" width="19.6640625" style="44" customWidth="1"/>
    <col min="5182" max="5182" width="23.109375" style="44" customWidth="1"/>
    <col min="5183" max="5183" width="16.44140625" style="44" customWidth="1"/>
    <col min="5184" max="5184" width="18.44140625" style="44" customWidth="1"/>
    <col min="5185" max="5185" width="13.6640625" style="44" customWidth="1"/>
    <col min="5186" max="5186" width="20.88671875" style="44" customWidth="1"/>
    <col min="5187" max="5187" width="82.44140625" style="44" customWidth="1"/>
    <col min="5188" max="5375" width="8.88671875" style="44"/>
    <col min="5376" max="5376" width="2" style="44" customWidth="1"/>
    <col min="5377" max="5377" width="21.88671875" style="44" customWidth="1"/>
    <col min="5378" max="5378" width="16.109375" style="44" customWidth="1"/>
    <col min="5379" max="5379" width="28.6640625" style="44" customWidth="1"/>
    <col min="5380" max="5380" width="24.6640625" style="44" customWidth="1"/>
    <col min="5381" max="5381" width="26.88671875" style="44" customWidth="1"/>
    <col min="5382" max="5384" width="13.6640625" style="44" customWidth="1"/>
    <col min="5385" max="5385" width="12.6640625" style="44" customWidth="1"/>
    <col min="5386" max="5386" width="15.44140625" style="44" customWidth="1"/>
    <col min="5387" max="5387" width="16" style="44" customWidth="1"/>
    <col min="5388" max="5388" width="15.5546875" style="44" customWidth="1"/>
    <col min="5389" max="5389" width="17.44140625" style="44" customWidth="1"/>
    <col min="5390" max="5390" width="27.6640625" style="44" customWidth="1"/>
    <col min="5391" max="5391" width="15.88671875" style="44" customWidth="1"/>
    <col min="5392" max="5392" width="18.88671875" style="44" customWidth="1"/>
    <col min="5393" max="5393" width="21" style="44" customWidth="1"/>
    <col min="5394" max="5394" width="31" style="44" customWidth="1"/>
    <col min="5395" max="5395" width="13" style="44" customWidth="1"/>
    <col min="5396" max="5396" width="14.44140625" style="44" customWidth="1"/>
    <col min="5397" max="5397" width="14.88671875" style="44" customWidth="1"/>
    <col min="5398" max="5398" width="29.44140625" style="44" customWidth="1"/>
    <col min="5399" max="5399" width="21.88671875" style="44" customWidth="1"/>
    <col min="5400" max="5400" width="12.33203125" style="44" customWidth="1"/>
    <col min="5401" max="5401" width="13.109375" style="44" customWidth="1"/>
    <col min="5402" max="5402" width="14.88671875" style="44" customWidth="1"/>
    <col min="5403" max="5403" width="13.88671875" style="44" customWidth="1"/>
    <col min="5404" max="5404" width="32.5546875" style="44" customWidth="1"/>
    <col min="5405" max="5405" width="23.44140625" style="44" customWidth="1"/>
    <col min="5406" max="5406" width="13.6640625" style="44" customWidth="1"/>
    <col min="5407" max="5407" width="24.109375" style="44" customWidth="1"/>
    <col min="5408" max="5408" width="19.33203125" style="44" customWidth="1"/>
    <col min="5409" max="5409" width="12.6640625" style="44" customWidth="1"/>
    <col min="5410" max="5410" width="26.6640625" style="44" customWidth="1"/>
    <col min="5411" max="5411" width="11" style="44" customWidth="1"/>
    <col min="5412" max="5412" width="27.5546875" style="44" customWidth="1"/>
    <col min="5413" max="5413" width="14.44140625" style="44" customWidth="1"/>
    <col min="5414" max="5414" width="12.44140625" style="44" customWidth="1"/>
    <col min="5415" max="5415" width="56.33203125" style="44" customWidth="1"/>
    <col min="5416" max="5416" width="20" style="44" customWidth="1"/>
    <col min="5417" max="5417" width="21.5546875" style="44" customWidth="1"/>
    <col min="5418" max="5418" width="27.6640625" style="44" customWidth="1"/>
    <col min="5419" max="5419" width="14.88671875" style="44" customWidth="1"/>
    <col min="5420" max="5420" width="18.44140625" style="44" customWidth="1"/>
    <col min="5421" max="5421" width="24.6640625" style="44" customWidth="1"/>
    <col min="5422" max="5422" width="23.88671875" style="44" customWidth="1"/>
    <col min="5423" max="5423" width="40.33203125" style="44" customWidth="1"/>
    <col min="5424" max="5424" width="19.88671875" style="44" customWidth="1"/>
    <col min="5425" max="5425" width="25.33203125" style="44" customWidth="1"/>
    <col min="5426" max="5426" width="32.33203125" style="44" customWidth="1"/>
    <col min="5427" max="5427" width="32.44140625" style="44" customWidth="1"/>
    <col min="5428" max="5428" width="25.33203125" style="44" customWidth="1"/>
    <col min="5429" max="5429" width="18.5546875" style="44" customWidth="1"/>
    <col min="5430" max="5430" width="17.5546875" style="44" customWidth="1"/>
    <col min="5431" max="5431" width="17.44140625" style="44" customWidth="1"/>
    <col min="5432" max="5432" width="16.6640625" style="44" customWidth="1"/>
    <col min="5433" max="5433" width="21.33203125" style="44" customWidth="1"/>
    <col min="5434" max="5434" width="15.6640625" style="44" customWidth="1"/>
    <col min="5435" max="5435" width="17.5546875" style="44" customWidth="1"/>
    <col min="5436" max="5436" width="15" style="44" customWidth="1"/>
    <col min="5437" max="5437" width="19.6640625" style="44" customWidth="1"/>
    <col min="5438" max="5438" width="23.109375" style="44" customWidth="1"/>
    <col min="5439" max="5439" width="16.44140625" style="44" customWidth="1"/>
    <col min="5440" max="5440" width="18.44140625" style="44" customWidth="1"/>
    <col min="5441" max="5441" width="13.6640625" style="44" customWidth="1"/>
    <col min="5442" max="5442" width="20.88671875" style="44" customWidth="1"/>
    <col min="5443" max="5443" width="82.44140625" style="44" customWidth="1"/>
    <col min="5444" max="5631" width="8.88671875" style="44"/>
    <col min="5632" max="5632" width="2" style="44" customWidth="1"/>
    <col min="5633" max="5633" width="21.88671875" style="44" customWidth="1"/>
    <col min="5634" max="5634" width="16.109375" style="44" customWidth="1"/>
    <col min="5635" max="5635" width="28.6640625" style="44" customWidth="1"/>
    <col min="5636" max="5636" width="24.6640625" style="44" customWidth="1"/>
    <col min="5637" max="5637" width="26.88671875" style="44" customWidth="1"/>
    <col min="5638" max="5640" width="13.6640625" style="44" customWidth="1"/>
    <col min="5641" max="5641" width="12.6640625" style="44" customWidth="1"/>
    <col min="5642" max="5642" width="15.44140625" style="44" customWidth="1"/>
    <col min="5643" max="5643" width="16" style="44" customWidth="1"/>
    <col min="5644" max="5644" width="15.5546875" style="44" customWidth="1"/>
    <col min="5645" max="5645" width="17.44140625" style="44" customWidth="1"/>
    <col min="5646" max="5646" width="27.6640625" style="44" customWidth="1"/>
    <col min="5647" max="5647" width="15.88671875" style="44" customWidth="1"/>
    <col min="5648" max="5648" width="18.88671875" style="44" customWidth="1"/>
    <col min="5649" max="5649" width="21" style="44" customWidth="1"/>
    <col min="5650" max="5650" width="31" style="44" customWidth="1"/>
    <col min="5651" max="5651" width="13" style="44" customWidth="1"/>
    <col min="5652" max="5652" width="14.44140625" style="44" customWidth="1"/>
    <col min="5653" max="5653" width="14.88671875" style="44" customWidth="1"/>
    <col min="5654" max="5654" width="29.44140625" style="44" customWidth="1"/>
    <col min="5655" max="5655" width="21.88671875" style="44" customWidth="1"/>
    <col min="5656" max="5656" width="12.33203125" style="44" customWidth="1"/>
    <col min="5657" max="5657" width="13.109375" style="44" customWidth="1"/>
    <col min="5658" max="5658" width="14.88671875" style="44" customWidth="1"/>
    <col min="5659" max="5659" width="13.88671875" style="44" customWidth="1"/>
    <col min="5660" max="5660" width="32.5546875" style="44" customWidth="1"/>
    <col min="5661" max="5661" width="23.44140625" style="44" customWidth="1"/>
    <col min="5662" max="5662" width="13.6640625" style="44" customWidth="1"/>
    <col min="5663" max="5663" width="24.109375" style="44" customWidth="1"/>
    <col min="5664" max="5664" width="19.33203125" style="44" customWidth="1"/>
    <col min="5665" max="5665" width="12.6640625" style="44" customWidth="1"/>
    <col min="5666" max="5666" width="26.6640625" style="44" customWidth="1"/>
    <col min="5667" max="5667" width="11" style="44" customWidth="1"/>
    <col min="5668" max="5668" width="27.5546875" style="44" customWidth="1"/>
    <col min="5669" max="5669" width="14.44140625" style="44" customWidth="1"/>
    <col min="5670" max="5670" width="12.44140625" style="44" customWidth="1"/>
    <col min="5671" max="5671" width="56.33203125" style="44" customWidth="1"/>
    <col min="5672" max="5672" width="20" style="44" customWidth="1"/>
    <col min="5673" max="5673" width="21.5546875" style="44" customWidth="1"/>
    <col min="5674" max="5674" width="27.6640625" style="44" customWidth="1"/>
    <col min="5675" max="5675" width="14.88671875" style="44" customWidth="1"/>
    <col min="5676" max="5676" width="18.44140625" style="44" customWidth="1"/>
    <col min="5677" max="5677" width="24.6640625" style="44" customWidth="1"/>
    <col min="5678" max="5678" width="23.88671875" style="44" customWidth="1"/>
    <col min="5679" max="5679" width="40.33203125" style="44" customWidth="1"/>
    <col min="5680" max="5680" width="19.88671875" style="44" customWidth="1"/>
    <col min="5681" max="5681" width="25.33203125" style="44" customWidth="1"/>
    <col min="5682" max="5682" width="32.33203125" style="44" customWidth="1"/>
    <col min="5683" max="5683" width="32.44140625" style="44" customWidth="1"/>
    <col min="5684" max="5684" width="25.33203125" style="44" customWidth="1"/>
    <col min="5685" max="5685" width="18.5546875" style="44" customWidth="1"/>
    <col min="5686" max="5686" width="17.5546875" style="44" customWidth="1"/>
    <col min="5687" max="5687" width="17.44140625" style="44" customWidth="1"/>
    <col min="5688" max="5688" width="16.6640625" style="44" customWidth="1"/>
    <col min="5689" max="5689" width="21.33203125" style="44" customWidth="1"/>
    <col min="5690" max="5690" width="15.6640625" style="44" customWidth="1"/>
    <col min="5691" max="5691" width="17.5546875" style="44" customWidth="1"/>
    <col min="5692" max="5692" width="15" style="44" customWidth="1"/>
    <col min="5693" max="5693" width="19.6640625" style="44" customWidth="1"/>
    <col min="5694" max="5694" width="23.109375" style="44" customWidth="1"/>
    <col min="5695" max="5695" width="16.44140625" style="44" customWidth="1"/>
    <col min="5696" max="5696" width="18.44140625" style="44" customWidth="1"/>
    <col min="5697" max="5697" width="13.6640625" style="44" customWidth="1"/>
    <col min="5698" max="5698" width="20.88671875" style="44" customWidth="1"/>
    <col min="5699" max="5699" width="82.44140625" style="44" customWidth="1"/>
    <col min="5700" max="5887" width="8.88671875" style="44"/>
    <col min="5888" max="5888" width="2" style="44" customWidth="1"/>
    <col min="5889" max="5889" width="21.88671875" style="44" customWidth="1"/>
    <col min="5890" max="5890" width="16.109375" style="44" customWidth="1"/>
    <col min="5891" max="5891" width="28.6640625" style="44" customWidth="1"/>
    <col min="5892" max="5892" width="24.6640625" style="44" customWidth="1"/>
    <col min="5893" max="5893" width="26.88671875" style="44" customWidth="1"/>
    <col min="5894" max="5896" width="13.6640625" style="44" customWidth="1"/>
    <col min="5897" max="5897" width="12.6640625" style="44" customWidth="1"/>
    <col min="5898" max="5898" width="15.44140625" style="44" customWidth="1"/>
    <col min="5899" max="5899" width="16" style="44" customWidth="1"/>
    <col min="5900" max="5900" width="15.5546875" style="44" customWidth="1"/>
    <col min="5901" max="5901" width="17.44140625" style="44" customWidth="1"/>
    <col min="5902" max="5902" width="27.6640625" style="44" customWidth="1"/>
    <col min="5903" max="5903" width="15.88671875" style="44" customWidth="1"/>
    <col min="5904" max="5904" width="18.88671875" style="44" customWidth="1"/>
    <col min="5905" max="5905" width="21" style="44" customWidth="1"/>
    <col min="5906" max="5906" width="31" style="44" customWidth="1"/>
    <col min="5907" max="5907" width="13" style="44" customWidth="1"/>
    <col min="5908" max="5908" width="14.44140625" style="44" customWidth="1"/>
    <col min="5909" max="5909" width="14.88671875" style="44" customWidth="1"/>
    <col min="5910" max="5910" width="29.44140625" style="44" customWidth="1"/>
    <col min="5911" max="5911" width="21.88671875" style="44" customWidth="1"/>
    <col min="5912" max="5912" width="12.33203125" style="44" customWidth="1"/>
    <col min="5913" max="5913" width="13.109375" style="44" customWidth="1"/>
    <col min="5914" max="5914" width="14.88671875" style="44" customWidth="1"/>
    <col min="5915" max="5915" width="13.88671875" style="44" customWidth="1"/>
    <col min="5916" max="5916" width="32.5546875" style="44" customWidth="1"/>
    <col min="5917" max="5917" width="23.44140625" style="44" customWidth="1"/>
    <col min="5918" max="5918" width="13.6640625" style="44" customWidth="1"/>
    <col min="5919" max="5919" width="24.109375" style="44" customWidth="1"/>
    <col min="5920" max="5920" width="19.33203125" style="44" customWidth="1"/>
    <col min="5921" max="5921" width="12.6640625" style="44" customWidth="1"/>
    <col min="5922" max="5922" width="26.6640625" style="44" customWidth="1"/>
    <col min="5923" max="5923" width="11" style="44" customWidth="1"/>
    <col min="5924" max="5924" width="27.5546875" style="44" customWidth="1"/>
    <col min="5925" max="5925" width="14.44140625" style="44" customWidth="1"/>
    <col min="5926" max="5926" width="12.44140625" style="44" customWidth="1"/>
    <col min="5927" max="5927" width="56.33203125" style="44" customWidth="1"/>
    <col min="5928" max="5928" width="20" style="44" customWidth="1"/>
    <col min="5929" max="5929" width="21.5546875" style="44" customWidth="1"/>
    <col min="5930" max="5930" width="27.6640625" style="44" customWidth="1"/>
    <col min="5931" max="5931" width="14.88671875" style="44" customWidth="1"/>
    <col min="5932" max="5932" width="18.44140625" style="44" customWidth="1"/>
    <col min="5933" max="5933" width="24.6640625" style="44" customWidth="1"/>
    <col min="5934" max="5934" width="23.88671875" style="44" customWidth="1"/>
    <col min="5935" max="5935" width="40.33203125" style="44" customWidth="1"/>
    <col min="5936" max="5936" width="19.88671875" style="44" customWidth="1"/>
    <col min="5937" max="5937" width="25.33203125" style="44" customWidth="1"/>
    <col min="5938" max="5938" width="32.33203125" style="44" customWidth="1"/>
    <col min="5939" max="5939" width="32.44140625" style="44" customWidth="1"/>
    <col min="5940" max="5940" width="25.33203125" style="44" customWidth="1"/>
    <col min="5941" max="5941" width="18.5546875" style="44" customWidth="1"/>
    <col min="5942" max="5942" width="17.5546875" style="44" customWidth="1"/>
    <col min="5943" max="5943" width="17.44140625" style="44" customWidth="1"/>
    <col min="5944" max="5944" width="16.6640625" style="44" customWidth="1"/>
    <col min="5945" max="5945" width="21.33203125" style="44" customWidth="1"/>
    <col min="5946" max="5946" width="15.6640625" style="44" customWidth="1"/>
    <col min="5947" max="5947" width="17.5546875" style="44" customWidth="1"/>
    <col min="5948" max="5948" width="15" style="44" customWidth="1"/>
    <col min="5949" max="5949" width="19.6640625" style="44" customWidth="1"/>
    <col min="5950" max="5950" width="23.109375" style="44" customWidth="1"/>
    <col min="5951" max="5951" width="16.44140625" style="44" customWidth="1"/>
    <col min="5952" max="5952" width="18.44140625" style="44" customWidth="1"/>
    <col min="5953" max="5953" width="13.6640625" style="44" customWidth="1"/>
    <col min="5954" max="5954" width="20.88671875" style="44" customWidth="1"/>
    <col min="5955" max="5955" width="82.44140625" style="44" customWidth="1"/>
    <col min="5956" max="6143" width="8.88671875" style="44"/>
    <col min="6144" max="6144" width="2" style="44" customWidth="1"/>
    <col min="6145" max="6145" width="21.88671875" style="44" customWidth="1"/>
    <col min="6146" max="6146" width="16.109375" style="44" customWidth="1"/>
    <col min="6147" max="6147" width="28.6640625" style="44" customWidth="1"/>
    <col min="6148" max="6148" width="24.6640625" style="44" customWidth="1"/>
    <col min="6149" max="6149" width="26.88671875" style="44" customWidth="1"/>
    <col min="6150" max="6152" width="13.6640625" style="44" customWidth="1"/>
    <col min="6153" max="6153" width="12.6640625" style="44" customWidth="1"/>
    <col min="6154" max="6154" width="15.44140625" style="44" customWidth="1"/>
    <col min="6155" max="6155" width="16" style="44" customWidth="1"/>
    <col min="6156" max="6156" width="15.5546875" style="44" customWidth="1"/>
    <col min="6157" max="6157" width="17.44140625" style="44" customWidth="1"/>
    <col min="6158" max="6158" width="27.6640625" style="44" customWidth="1"/>
    <col min="6159" max="6159" width="15.88671875" style="44" customWidth="1"/>
    <col min="6160" max="6160" width="18.88671875" style="44" customWidth="1"/>
    <col min="6161" max="6161" width="21" style="44" customWidth="1"/>
    <col min="6162" max="6162" width="31" style="44" customWidth="1"/>
    <col min="6163" max="6163" width="13" style="44" customWidth="1"/>
    <col min="6164" max="6164" width="14.44140625" style="44" customWidth="1"/>
    <col min="6165" max="6165" width="14.88671875" style="44" customWidth="1"/>
    <col min="6166" max="6166" width="29.44140625" style="44" customWidth="1"/>
    <col min="6167" max="6167" width="21.88671875" style="44" customWidth="1"/>
    <col min="6168" max="6168" width="12.33203125" style="44" customWidth="1"/>
    <col min="6169" max="6169" width="13.109375" style="44" customWidth="1"/>
    <col min="6170" max="6170" width="14.88671875" style="44" customWidth="1"/>
    <col min="6171" max="6171" width="13.88671875" style="44" customWidth="1"/>
    <col min="6172" max="6172" width="32.5546875" style="44" customWidth="1"/>
    <col min="6173" max="6173" width="23.44140625" style="44" customWidth="1"/>
    <col min="6174" max="6174" width="13.6640625" style="44" customWidth="1"/>
    <col min="6175" max="6175" width="24.109375" style="44" customWidth="1"/>
    <col min="6176" max="6176" width="19.33203125" style="44" customWidth="1"/>
    <col min="6177" max="6177" width="12.6640625" style="44" customWidth="1"/>
    <col min="6178" max="6178" width="26.6640625" style="44" customWidth="1"/>
    <col min="6179" max="6179" width="11" style="44" customWidth="1"/>
    <col min="6180" max="6180" width="27.5546875" style="44" customWidth="1"/>
    <col min="6181" max="6181" width="14.44140625" style="44" customWidth="1"/>
    <col min="6182" max="6182" width="12.44140625" style="44" customWidth="1"/>
    <col min="6183" max="6183" width="56.33203125" style="44" customWidth="1"/>
    <col min="6184" max="6184" width="20" style="44" customWidth="1"/>
    <col min="6185" max="6185" width="21.5546875" style="44" customWidth="1"/>
    <col min="6186" max="6186" width="27.6640625" style="44" customWidth="1"/>
    <col min="6187" max="6187" width="14.88671875" style="44" customWidth="1"/>
    <col min="6188" max="6188" width="18.44140625" style="44" customWidth="1"/>
    <col min="6189" max="6189" width="24.6640625" style="44" customWidth="1"/>
    <col min="6190" max="6190" width="23.88671875" style="44" customWidth="1"/>
    <col min="6191" max="6191" width="40.33203125" style="44" customWidth="1"/>
    <col min="6192" max="6192" width="19.88671875" style="44" customWidth="1"/>
    <col min="6193" max="6193" width="25.33203125" style="44" customWidth="1"/>
    <col min="6194" max="6194" width="32.33203125" style="44" customWidth="1"/>
    <col min="6195" max="6195" width="32.44140625" style="44" customWidth="1"/>
    <col min="6196" max="6196" width="25.33203125" style="44" customWidth="1"/>
    <col min="6197" max="6197" width="18.5546875" style="44" customWidth="1"/>
    <col min="6198" max="6198" width="17.5546875" style="44" customWidth="1"/>
    <col min="6199" max="6199" width="17.44140625" style="44" customWidth="1"/>
    <col min="6200" max="6200" width="16.6640625" style="44" customWidth="1"/>
    <col min="6201" max="6201" width="21.33203125" style="44" customWidth="1"/>
    <col min="6202" max="6202" width="15.6640625" style="44" customWidth="1"/>
    <col min="6203" max="6203" width="17.5546875" style="44" customWidth="1"/>
    <col min="6204" max="6204" width="15" style="44" customWidth="1"/>
    <col min="6205" max="6205" width="19.6640625" style="44" customWidth="1"/>
    <col min="6206" max="6206" width="23.109375" style="44" customWidth="1"/>
    <col min="6207" max="6207" width="16.44140625" style="44" customWidth="1"/>
    <col min="6208" max="6208" width="18.44140625" style="44" customWidth="1"/>
    <col min="6209" max="6209" width="13.6640625" style="44" customWidth="1"/>
    <col min="6210" max="6210" width="20.88671875" style="44" customWidth="1"/>
    <col min="6211" max="6211" width="82.44140625" style="44" customWidth="1"/>
    <col min="6212" max="6399" width="8.88671875" style="44"/>
    <col min="6400" max="6400" width="2" style="44" customWidth="1"/>
    <col min="6401" max="6401" width="21.88671875" style="44" customWidth="1"/>
    <col min="6402" max="6402" width="16.109375" style="44" customWidth="1"/>
    <col min="6403" max="6403" width="28.6640625" style="44" customWidth="1"/>
    <col min="6404" max="6404" width="24.6640625" style="44" customWidth="1"/>
    <col min="6405" max="6405" width="26.88671875" style="44" customWidth="1"/>
    <col min="6406" max="6408" width="13.6640625" style="44" customWidth="1"/>
    <col min="6409" max="6409" width="12.6640625" style="44" customWidth="1"/>
    <col min="6410" max="6410" width="15.44140625" style="44" customWidth="1"/>
    <col min="6411" max="6411" width="16" style="44" customWidth="1"/>
    <col min="6412" max="6412" width="15.5546875" style="44" customWidth="1"/>
    <col min="6413" max="6413" width="17.44140625" style="44" customWidth="1"/>
    <col min="6414" max="6414" width="27.6640625" style="44" customWidth="1"/>
    <col min="6415" max="6415" width="15.88671875" style="44" customWidth="1"/>
    <col min="6416" max="6416" width="18.88671875" style="44" customWidth="1"/>
    <col min="6417" max="6417" width="21" style="44" customWidth="1"/>
    <col min="6418" max="6418" width="31" style="44" customWidth="1"/>
    <col min="6419" max="6419" width="13" style="44" customWidth="1"/>
    <col min="6420" max="6420" width="14.44140625" style="44" customWidth="1"/>
    <col min="6421" max="6421" width="14.88671875" style="44" customWidth="1"/>
    <col min="6422" max="6422" width="29.44140625" style="44" customWidth="1"/>
    <col min="6423" max="6423" width="21.88671875" style="44" customWidth="1"/>
    <col min="6424" max="6424" width="12.33203125" style="44" customWidth="1"/>
    <col min="6425" max="6425" width="13.109375" style="44" customWidth="1"/>
    <col min="6426" max="6426" width="14.88671875" style="44" customWidth="1"/>
    <col min="6427" max="6427" width="13.88671875" style="44" customWidth="1"/>
    <col min="6428" max="6428" width="32.5546875" style="44" customWidth="1"/>
    <col min="6429" max="6429" width="23.44140625" style="44" customWidth="1"/>
    <col min="6430" max="6430" width="13.6640625" style="44" customWidth="1"/>
    <col min="6431" max="6431" width="24.109375" style="44" customWidth="1"/>
    <col min="6432" max="6432" width="19.33203125" style="44" customWidth="1"/>
    <col min="6433" max="6433" width="12.6640625" style="44" customWidth="1"/>
    <col min="6434" max="6434" width="26.6640625" style="44" customWidth="1"/>
    <col min="6435" max="6435" width="11" style="44" customWidth="1"/>
    <col min="6436" max="6436" width="27.5546875" style="44" customWidth="1"/>
    <col min="6437" max="6437" width="14.44140625" style="44" customWidth="1"/>
    <col min="6438" max="6438" width="12.44140625" style="44" customWidth="1"/>
    <col min="6439" max="6439" width="56.33203125" style="44" customWidth="1"/>
    <col min="6440" max="6440" width="20" style="44" customWidth="1"/>
    <col min="6441" max="6441" width="21.5546875" style="44" customWidth="1"/>
    <col min="6442" max="6442" width="27.6640625" style="44" customWidth="1"/>
    <col min="6443" max="6443" width="14.88671875" style="44" customWidth="1"/>
    <col min="6444" max="6444" width="18.44140625" style="44" customWidth="1"/>
    <col min="6445" max="6445" width="24.6640625" style="44" customWidth="1"/>
    <col min="6446" max="6446" width="23.88671875" style="44" customWidth="1"/>
    <col min="6447" max="6447" width="40.33203125" style="44" customWidth="1"/>
    <col min="6448" max="6448" width="19.88671875" style="44" customWidth="1"/>
    <col min="6449" max="6449" width="25.33203125" style="44" customWidth="1"/>
    <col min="6450" max="6450" width="32.33203125" style="44" customWidth="1"/>
    <col min="6451" max="6451" width="32.44140625" style="44" customWidth="1"/>
    <col min="6452" max="6452" width="25.33203125" style="44" customWidth="1"/>
    <col min="6453" max="6453" width="18.5546875" style="44" customWidth="1"/>
    <col min="6454" max="6454" width="17.5546875" style="44" customWidth="1"/>
    <col min="6455" max="6455" width="17.44140625" style="44" customWidth="1"/>
    <col min="6456" max="6456" width="16.6640625" style="44" customWidth="1"/>
    <col min="6457" max="6457" width="21.33203125" style="44" customWidth="1"/>
    <col min="6458" max="6458" width="15.6640625" style="44" customWidth="1"/>
    <col min="6459" max="6459" width="17.5546875" style="44" customWidth="1"/>
    <col min="6460" max="6460" width="15" style="44" customWidth="1"/>
    <col min="6461" max="6461" width="19.6640625" style="44" customWidth="1"/>
    <col min="6462" max="6462" width="23.109375" style="44" customWidth="1"/>
    <col min="6463" max="6463" width="16.44140625" style="44" customWidth="1"/>
    <col min="6464" max="6464" width="18.44140625" style="44" customWidth="1"/>
    <col min="6465" max="6465" width="13.6640625" style="44" customWidth="1"/>
    <col min="6466" max="6466" width="20.88671875" style="44" customWidth="1"/>
    <col min="6467" max="6467" width="82.44140625" style="44" customWidth="1"/>
    <col min="6468" max="6655" width="8.88671875" style="44"/>
    <col min="6656" max="6656" width="2" style="44" customWidth="1"/>
    <col min="6657" max="6657" width="21.88671875" style="44" customWidth="1"/>
    <col min="6658" max="6658" width="16.109375" style="44" customWidth="1"/>
    <col min="6659" max="6659" width="28.6640625" style="44" customWidth="1"/>
    <col min="6660" max="6660" width="24.6640625" style="44" customWidth="1"/>
    <col min="6661" max="6661" width="26.88671875" style="44" customWidth="1"/>
    <col min="6662" max="6664" width="13.6640625" style="44" customWidth="1"/>
    <col min="6665" max="6665" width="12.6640625" style="44" customWidth="1"/>
    <col min="6666" max="6666" width="15.44140625" style="44" customWidth="1"/>
    <col min="6667" max="6667" width="16" style="44" customWidth="1"/>
    <col min="6668" max="6668" width="15.5546875" style="44" customWidth="1"/>
    <col min="6669" max="6669" width="17.44140625" style="44" customWidth="1"/>
    <col min="6670" max="6670" width="27.6640625" style="44" customWidth="1"/>
    <col min="6671" max="6671" width="15.88671875" style="44" customWidth="1"/>
    <col min="6672" max="6672" width="18.88671875" style="44" customWidth="1"/>
    <col min="6673" max="6673" width="21" style="44" customWidth="1"/>
    <col min="6674" max="6674" width="31" style="44" customWidth="1"/>
    <col min="6675" max="6675" width="13" style="44" customWidth="1"/>
    <col min="6676" max="6676" width="14.44140625" style="44" customWidth="1"/>
    <col min="6677" max="6677" width="14.88671875" style="44" customWidth="1"/>
    <col min="6678" max="6678" width="29.44140625" style="44" customWidth="1"/>
    <col min="6679" max="6679" width="21.88671875" style="44" customWidth="1"/>
    <col min="6680" max="6680" width="12.33203125" style="44" customWidth="1"/>
    <col min="6681" max="6681" width="13.109375" style="44" customWidth="1"/>
    <col min="6682" max="6682" width="14.88671875" style="44" customWidth="1"/>
    <col min="6683" max="6683" width="13.88671875" style="44" customWidth="1"/>
    <col min="6684" max="6684" width="32.5546875" style="44" customWidth="1"/>
    <col min="6685" max="6685" width="23.44140625" style="44" customWidth="1"/>
    <col min="6686" max="6686" width="13.6640625" style="44" customWidth="1"/>
    <col min="6687" max="6687" width="24.109375" style="44" customWidth="1"/>
    <col min="6688" max="6688" width="19.33203125" style="44" customWidth="1"/>
    <col min="6689" max="6689" width="12.6640625" style="44" customWidth="1"/>
    <col min="6690" max="6690" width="26.6640625" style="44" customWidth="1"/>
    <col min="6691" max="6691" width="11" style="44" customWidth="1"/>
    <col min="6692" max="6692" width="27.5546875" style="44" customWidth="1"/>
    <col min="6693" max="6693" width="14.44140625" style="44" customWidth="1"/>
    <col min="6694" max="6694" width="12.44140625" style="44" customWidth="1"/>
    <col min="6695" max="6695" width="56.33203125" style="44" customWidth="1"/>
    <col min="6696" max="6696" width="20" style="44" customWidth="1"/>
    <col min="6697" max="6697" width="21.5546875" style="44" customWidth="1"/>
    <col min="6698" max="6698" width="27.6640625" style="44" customWidth="1"/>
    <col min="6699" max="6699" width="14.88671875" style="44" customWidth="1"/>
    <col min="6700" max="6700" width="18.44140625" style="44" customWidth="1"/>
    <col min="6701" max="6701" width="24.6640625" style="44" customWidth="1"/>
    <col min="6702" max="6702" width="23.88671875" style="44" customWidth="1"/>
    <col min="6703" max="6703" width="40.33203125" style="44" customWidth="1"/>
    <col min="6704" max="6704" width="19.88671875" style="44" customWidth="1"/>
    <col min="6705" max="6705" width="25.33203125" style="44" customWidth="1"/>
    <col min="6706" max="6706" width="32.33203125" style="44" customWidth="1"/>
    <col min="6707" max="6707" width="32.44140625" style="44" customWidth="1"/>
    <col min="6708" max="6708" width="25.33203125" style="44" customWidth="1"/>
    <col min="6709" max="6709" width="18.5546875" style="44" customWidth="1"/>
    <col min="6710" max="6710" width="17.5546875" style="44" customWidth="1"/>
    <col min="6711" max="6711" width="17.44140625" style="44" customWidth="1"/>
    <col min="6712" max="6712" width="16.6640625" style="44" customWidth="1"/>
    <col min="6713" max="6713" width="21.33203125" style="44" customWidth="1"/>
    <col min="6714" max="6714" width="15.6640625" style="44" customWidth="1"/>
    <col min="6715" max="6715" width="17.5546875" style="44" customWidth="1"/>
    <col min="6716" max="6716" width="15" style="44" customWidth="1"/>
    <col min="6717" max="6717" width="19.6640625" style="44" customWidth="1"/>
    <col min="6718" max="6718" width="23.109375" style="44" customWidth="1"/>
    <col min="6719" max="6719" width="16.44140625" style="44" customWidth="1"/>
    <col min="6720" max="6720" width="18.44140625" style="44" customWidth="1"/>
    <col min="6721" max="6721" width="13.6640625" style="44" customWidth="1"/>
    <col min="6722" max="6722" width="20.88671875" style="44" customWidth="1"/>
    <col min="6723" max="6723" width="82.44140625" style="44" customWidth="1"/>
    <col min="6724" max="6911" width="8.88671875" style="44"/>
    <col min="6912" max="6912" width="2" style="44" customWidth="1"/>
    <col min="6913" max="6913" width="21.88671875" style="44" customWidth="1"/>
    <col min="6914" max="6914" width="16.109375" style="44" customWidth="1"/>
    <col min="6915" max="6915" width="28.6640625" style="44" customWidth="1"/>
    <col min="6916" max="6916" width="24.6640625" style="44" customWidth="1"/>
    <col min="6917" max="6917" width="26.88671875" style="44" customWidth="1"/>
    <col min="6918" max="6920" width="13.6640625" style="44" customWidth="1"/>
    <col min="6921" max="6921" width="12.6640625" style="44" customWidth="1"/>
    <col min="6922" max="6922" width="15.44140625" style="44" customWidth="1"/>
    <col min="6923" max="6923" width="16" style="44" customWidth="1"/>
    <col min="6924" max="6924" width="15.5546875" style="44" customWidth="1"/>
    <col min="6925" max="6925" width="17.44140625" style="44" customWidth="1"/>
    <col min="6926" max="6926" width="27.6640625" style="44" customWidth="1"/>
    <col min="6927" max="6927" width="15.88671875" style="44" customWidth="1"/>
    <col min="6928" max="6928" width="18.88671875" style="44" customWidth="1"/>
    <col min="6929" max="6929" width="21" style="44" customWidth="1"/>
    <col min="6930" max="6930" width="31" style="44" customWidth="1"/>
    <col min="6931" max="6931" width="13" style="44" customWidth="1"/>
    <col min="6932" max="6932" width="14.44140625" style="44" customWidth="1"/>
    <col min="6933" max="6933" width="14.88671875" style="44" customWidth="1"/>
    <col min="6934" max="6934" width="29.44140625" style="44" customWidth="1"/>
    <col min="6935" max="6935" width="21.88671875" style="44" customWidth="1"/>
    <col min="6936" max="6936" width="12.33203125" style="44" customWidth="1"/>
    <col min="6937" max="6937" width="13.109375" style="44" customWidth="1"/>
    <col min="6938" max="6938" width="14.88671875" style="44" customWidth="1"/>
    <col min="6939" max="6939" width="13.88671875" style="44" customWidth="1"/>
    <col min="6940" max="6940" width="32.5546875" style="44" customWidth="1"/>
    <col min="6941" max="6941" width="23.44140625" style="44" customWidth="1"/>
    <col min="6942" max="6942" width="13.6640625" style="44" customWidth="1"/>
    <col min="6943" max="6943" width="24.109375" style="44" customWidth="1"/>
    <col min="6944" max="6944" width="19.33203125" style="44" customWidth="1"/>
    <col min="6945" max="6945" width="12.6640625" style="44" customWidth="1"/>
    <col min="6946" max="6946" width="26.6640625" style="44" customWidth="1"/>
    <col min="6947" max="6947" width="11" style="44" customWidth="1"/>
    <col min="6948" max="6948" width="27.5546875" style="44" customWidth="1"/>
    <col min="6949" max="6949" width="14.44140625" style="44" customWidth="1"/>
    <col min="6950" max="6950" width="12.44140625" style="44" customWidth="1"/>
    <col min="6951" max="6951" width="56.33203125" style="44" customWidth="1"/>
    <col min="6952" max="6952" width="20" style="44" customWidth="1"/>
    <col min="6953" max="6953" width="21.5546875" style="44" customWidth="1"/>
    <col min="6954" max="6954" width="27.6640625" style="44" customWidth="1"/>
    <col min="6955" max="6955" width="14.88671875" style="44" customWidth="1"/>
    <col min="6956" max="6956" width="18.44140625" style="44" customWidth="1"/>
    <col min="6957" max="6957" width="24.6640625" style="44" customWidth="1"/>
    <col min="6958" max="6958" width="23.88671875" style="44" customWidth="1"/>
    <col min="6959" max="6959" width="40.33203125" style="44" customWidth="1"/>
    <col min="6960" max="6960" width="19.88671875" style="44" customWidth="1"/>
    <col min="6961" max="6961" width="25.33203125" style="44" customWidth="1"/>
    <col min="6962" max="6962" width="32.33203125" style="44" customWidth="1"/>
    <col min="6963" max="6963" width="32.44140625" style="44" customWidth="1"/>
    <col min="6964" max="6964" width="25.33203125" style="44" customWidth="1"/>
    <col min="6965" max="6965" width="18.5546875" style="44" customWidth="1"/>
    <col min="6966" max="6966" width="17.5546875" style="44" customWidth="1"/>
    <col min="6967" max="6967" width="17.44140625" style="44" customWidth="1"/>
    <col min="6968" max="6968" width="16.6640625" style="44" customWidth="1"/>
    <col min="6969" max="6969" width="21.33203125" style="44" customWidth="1"/>
    <col min="6970" max="6970" width="15.6640625" style="44" customWidth="1"/>
    <col min="6971" max="6971" width="17.5546875" style="44" customWidth="1"/>
    <col min="6972" max="6972" width="15" style="44" customWidth="1"/>
    <col min="6973" max="6973" width="19.6640625" style="44" customWidth="1"/>
    <col min="6974" max="6974" width="23.109375" style="44" customWidth="1"/>
    <col min="6975" max="6975" width="16.44140625" style="44" customWidth="1"/>
    <col min="6976" max="6976" width="18.44140625" style="44" customWidth="1"/>
    <col min="6977" max="6977" width="13.6640625" style="44" customWidth="1"/>
    <col min="6978" max="6978" width="20.88671875" style="44" customWidth="1"/>
    <col min="6979" max="6979" width="82.44140625" style="44" customWidth="1"/>
    <col min="6980" max="7167" width="8.88671875" style="44"/>
    <col min="7168" max="7168" width="2" style="44" customWidth="1"/>
    <col min="7169" max="7169" width="21.88671875" style="44" customWidth="1"/>
    <col min="7170" max="7170" width="16.109375" style="44" customWidth="1"/>
    <col min="7171" max="7171" width="28.6640625" style="44" customWidth="1"/>
    <col min="7172" max="7172" width="24.6640625" style="44" customWidth="1"/>
    <col min="7173" max="7173" width="26.88671875" style="44" customWidth="1"/>
    <col min="7174" max="7176" width="13.6640625" style="44" customWidth="1"/>
    <col min="7177" max="7177" width="12.6640625" style="44" customWidth="1"/>
    <col min="7178" max="7178" width="15.44140625" style="44" customWidth="1"/>
    <col min="7179" max="7179" width="16" style="44" customWidth="1"/>
    <col min="7180" max="7180" width="15.5546875" style="44" customWidth="1"/>
    <col min="7181" max="7181" width="17.44140625" style="44" customWidth="1"/>
    <col min="7182" max="7182" width="27.6640625" style="44" customWidth="1"/>
    <col min="7183" max="7183" width="15.88671875" style="44" customWidth="1"/>
    <col min="7184" max="7184" width="18.88671875" style="44" customWidth="1"/>
    <col min="7185" max="7185" width="21" style="44" customWidth="1"/>
    <col min="7186" max="7186" width="31" style="44" customWidth="1"/>
    <col min="7187" max="7187" width="13" style="44" customWidth="1"/>
    <col min="7188" max="7188" width="14.44140625" style="44" customWidth="1"/>
    <col min="7189" max="7189" width="14.88671875" style="44" customWidth="1"/>
    <col min="7190" max="7190" width="29.44140625" style="44" customWidth="1"/>
    <col min="7191" max="7191" width="21.88671875" style="44" customWidth="1"/>
    <col min="7192" max="7192" width="12.33203125" style="44" customWidth="1"/>
    <col min="7193" max="7193" width="13.109375" style="44" customWidth="1"/>
    <col min="7194" max="7194" width="14.88671875" style="44" customWidth="1"/>
    <col min="7195" max="7195" width="13.88671875" style="44" customWidth="1"/>
    <col min="7196" max="7196" width="32.5546875" style="44" customWidth="1"/>
    <col min="7197" max="7197" width="23.44140625" style="44" customWidth="1"/>
    <col min="7198" max="7198" width="13.6640625" style="44" customWidth="1"/>
    <col min="7199" max="7199" width="24.109375" style="44" customWidth="1"/>
    <col min="7200" max="7200" width="19.33203125" style="44" customWidth="1"/>
    <col min="7201" max="7201" width="12.6640625" style="44" customWidth="1"/>
    <col min="7202" max="7202" width="26.6640625" style="44" customWidth="1"/>
    <col min="7203" max="7203" width="11" style="44" customWidth="1"/>
    <col min="7204" max="7204" width="27.5546875" style="44" customWidth="1"/>
    <col min="7205" max="7205" width="14.44140625" style="44" customWidth="1"/>
    <col min="7206" max="7206" width="12.44140625" style="44" customWidth="1"/>
    <col min="7207" max="7207" width="56.33203125" style="44" customWidth="1"/>
    <col min="7208" max="7208" width="20" style="44" customWidth="1"/>
    <col min="7209" max="7209" width="21.5546875" style="44" customWidth="1"/>
    <col min="7210" max="7210" width="27.6640625" style="44" customWidth="1"/>
    <col min="7211" max="7211" width="14.88671875" style="44" customWidth="1"/>
    <col min="7212" max="7212" width="18.44140625" style="44" customWidth="1"/>
    <col min="7213" max="7213" width="24.6640625" style="44" customWidth="1"/>
    <col min="7214" max="7214" width="23.88671875" style="44" customWidth="1"/>
    <col min="7215" max="7215" width="40.33203125" style="44" customWidth="1"/>
    <col min="7216" max="7216" width="19.88671875" style="44" customWidth="1"/>
    <col min="7217" max="7217" width="25.33203125" style="44" customWidth="1"/>
    <col min="7218" max="7218" width="32.33203125" style="44" customWidth="1"/>
    <col min="7219" max="7219" width="32.44140625" style="44" customWidth="1"/>
    <col min="7220" max="7220" width="25.33203125" style="44" customWidth="1"/>
    <col min="7221" max="7221" width="18.5546875" style="44" customWidth="1"/>
    <col min="7222" max="7222" width="17.5546875" style="44" customWidth="1"/>
    <col min="7223" max="7223" width="17.44140625" style="44" customWidth="1"/>
    <col min="7224" max="7224" width="16.6640625" style="44" customWidth="1"/>
    <col min="7225" max="7225" width="21.33203125" style="44" customWidth="1"/>
    <col min="7226" max="7226" width="15.6640625" style="44" customWidth="1"/>
    <col min="7227" max="7227" width="17.5546875" style="44" customWidth="1"/>
    <col min="7228" max="7228" width="15" style="44" customWidth="1"/>
    <col min="7229" max="7229" width="19.6640625" style="44" customWidth="1"/>
    <col min="7230" max="7230" width="23.109375" style="44" customWidth="1"/>
    <col min="7231" max="7231" width="16.44140625" style="44" customWidth="1"/>
    <col min="7232" max="7232" width="18.44140625" style="44" customWidth="1"/>
    <col min="7233" max="7233" width="13.6640625" style="44" customWidth="1"/>
    <col min="7234" max="7234" width="20.88671875" style="44" customWidth="1"/>
    <col min="7235" max="7235" width="82.44140625" style="44" customWidth="1"/>
    <col min="7236" max="7423" width="8.88671875" style="44"/>
    <col min="7424" max="7424" width="2" style="44" customWidth="1"/>
    <col min="7425" max="7425" width="21.88671875" style="44" customWidth="1"/>
    <col min="7426" max="7426" width="16.109375" style="44" customWidth="1"/>
    <col min="7427" max="7427" width="28.6640625" style="44" customWidth="1"/>
    <col min="7428" max="7428" width="24.6640625" style="44" customWidth="1"/>
    <col min="7429" max="7429" width="26.88671875" style="44" customWidth="1"/>
    <col min="7430" max="7432" width="13.6640625" style="44" customWidth="1"/>
    <col min="7433" max="7433" width="12.6640625" style="44" customWidth="1"/>
    <col min="7434" max="7434" width="15.44140625" style="44" customWidth="1"/>
    <col min="7435" max="7435" width="16" style="44" customWidth="1"/>
    <col min="7436" max="7436" width="15.5546875" style="44" customWidth="1"/>
    <col min="7437" max="7437" width="17.44140625" style="44" customWidth="1"/>
    <col min="7438" max="7438" width="27.6640625" style="44" customWidth="1"/>
    <col min="7439" max="7439" width="15.88671875" style="44" customWidth="1"/>
    <col min="7440" max="7440" width="18.88671875" style="44" customWidth="1"/>
    <col min="7441" max="7441" width="21" style="44" customWidth="1"/>
    <col min="7442" max="7442" width="31" style="44" customWidth="1"/>
    <col min="7443" max="7443" width="13" style="44" customWidth="1"/>
    <col min="7444" max="7444" width="14.44140625" style="44" customWidth="1"/>
    <col min="7445" max="7445" width="14.88671875" style="44" customWidth="1"/>
    <col min="7446" max="7446" width="29.44140625" style="44" customWidth="1"/>
    <col min="7447" max="7447" width="21.88671875" style="44" customWidth="1"/>
    <col min="7448" max="7448" width="12.33203125" style="44" customWidth="1"/>
    <col min="7449" max="7449" width="13.109375" style="44" customWidth="1"/>
    <col min="7450" max="7450" width="14.88671875" style="44" customWidth="1"/>
    <col min="7451" max="7451" width="13.88671875" style="44" customWidth="1"/>
    <col min="7452" max="7452" width="32.5546875" style="44" customWidth="1"/>
    <col min="7453" max="7453" width="23.44140625" style="44" customWidth="1"/>
    <col min="7454" max="7454" width="13.6640625" style="44" customWidth="1"/>
    <col min="7455" max="7455" width="24.109375" style="44" customWidth="1"/>
    <col min="7456" max="7456" width="19.33203125" style="44" customWidth="1"/>
    <col min="7457" max="7457" width="12.6640625" style="44" customWidth="1"/>
    <col min="7458" max="7458" width="26.6640625" style="44" customWidth="1"/>
    <col min="7459" max="7459" width="11" style="44" customWidth="1"/>
    <col min="7460" max="7460" width="27.5546875" style="44" customWidth="1"/>
    <col min="7461" max="7461" width="14.44140625" style="44" customWidth="1"/>
    <col min="7462" max="7462" width="12.44140625" style="44" customWidth="1"/>
    <col min="7463" max="7463" width="56.33203125" style="44" customWidth="1"/>
    <col min="7464" max="7464" width="20" style="44" customWidth="1"/>
    <col min="7465" max="7465" width="21.5546875" style="44" customWidth="1"/>
    <col min="7466" max="7466" width="27.6640625" style="44" customWidth="1"/>
    <col min="7467" max="7467" width="14.88671875" style="44" customWidth="1"/>
    <col min="7468" max="7468" width="18.44140625" style="44" customWidth="1"/>
    <col min="7469" max="7469" width="24.6640625" style="44" customWidth="1"/>
    <col min="7470" max="7470" width="23.88671875" style="44" customWidth="1"/>
    <col min="7471" max="7471" width="40.33203125" style="44" customWidth="1"/>
    <col min="7472" max="7472" width="19.88671875" style="44" customWidth="1"/>
    <col min="7473" max="7473" width="25.33203125" style="44" customWidth="1"/>
    <col min="7474" max="7474" width="32.33203125" style="44" customWidth="1"/>
    <col min="7475" max="7475" width="32.44140625" style="44" customWidth="1"/>
    <col min="7476" max="7476" width="25.33203125" style="44" customWidth="1"/>
    <col min="7477" max="7477" width="18.5546875" style="44" customWidth="1"/>
    <col min="7478" max="7478" width="17.5546875" style="44" customWidth="1"/>
    <col min="7479" max="7479" width="17.44140625" style="44" customWidth="1"/>
    <col min="7480" max="7480" width="16.6640625" style="44" customWidth="1"/>
    <col min="7481" max="7481" width="21.33203125" style="44" customWidth="1"/>
    <col min="7482" max="7482" width="15.6640625" style="44" customWidth="1"/>
    <col min="7483" max="7483" width="17.5546875" style="44" customWidth="1"/>
    <col min="7484" max="7484" width="15" style="44" customWidth="1"/>
    <col min="7485" max="7485" width="19.6640625" style="44" customWidth="1"/>
    <col min="7486" max="7486" width="23.109375" style="44" customWidth="1"/>
    <col min="7487" max="7487" width="16.44140625" style="44" customWidth="1"/>
    <col min="7488" max="7488" width="18.44140625" style="44" customWidth="1"/>
    <col min="7489" max="7489" width="13.6640625" style="44" customWidth="1"/>
    <col min="7490" max="7490" width="20.88671875" style="44" customWidth="1"/>
    <col min="7491" max="7491" width="82.44140625" style="44" customWidth="1"/>
    <col min="7492" max="7679" width="8.88671875" style="44"/>
    <col min="7680" max="7680" width="2" style="44" customWidth="1"/>
    <col min="7681" max="7681" width="21.88671875" style="44" customWidth="1"/>
    <col min="7682" max="7682" width="16.109375" style="44" customWidth="1"/>
    <col min="7683" max="7683" width="28.6640625" style="44" customWidth="1"/>
    <col min="7684" max="7684" width="24.6640625" style="44" customWidth="1"/>
    <col min="7685" max="7685" width="26.88671875" style="44" customWidth="1"/>
    <col min="7686" max="7688" width="13.6640625" style="44" customWidth="1"/>
    <col min="7689" max="7689" width="12.6640625" style="44" customWidth="1"/>
    <col min="7690" max="7690" width="15.44140625" style="44" customWidth="1"/>
    <col min="7691" max="7691" width="16" style="44" customWidth="1"/>
    <col min="7692" max="7692" width="15.5546875" style="44" customWidth="1"/>
    <col min="7693" max="7693" width="17.44140625" style="44" customWidth="1"/>
    <col min="7694" max="7694" width="27.6640625" style="44" customWidth="1"/>
    <col min="7695" max="7695" width="15.88671875" style="44" customWidth="1"/>
    <col min="7696" max="7696" width="18.88671875" style="44" customWidth="1"/>
    <col min="7697" max="7697" width="21" style="44" customWidth="1"/>
    <col min="7698" max="7698" width="31" style="44" customWidth="1"/>
    <col min="7699" max="7699" width="13" style="44" customWidth="1"/>
    <col min="7700" max="7700" width="14.44140625" style="44" customWidth="1"/>
    <col min="7701" max="7701" width="14.88671875" style="44" customWidth="1"/>
    <col min="7702" max="7702" width="29.44140625" style="44" customWidth="1"/>
    <col min="7703" max="7703" width="21.88671875" style="44" customWidth="1"/>
    <col min="7704" max="7704" width="12.33203125" style="44" customWidth="1"/>
    <col min="7705" max="7705" width="13.109375" style="44" customWidth="1"/>
    <col min="7706" max="7706" width="14.88671875" style="44" customWidth="1"/>
    <col min="7707" max="7707" width="13.88671875" style="44" customWidth="1"/>
    <col min="7708" max="7708" width="32.5546875" style="44" customWidth="1"/>
    <col min="7709" max="7709" width="23.44140625" style="44" customWidth="1"/>
    <col min="7710" max="7710" width="13.6640625" style="44" customWidth="1"/>
    <col min="7711" max="7711" width="24.109375" style="44" customWidth="1"/>
    <col min="7712" max="7712" width="19.33203125" style="44" customWidth="1"/>
    <col min="7713" max="7713" width="12.6640625" style="44" customWidth="1"/>
    <col min="7714" max="7714" width="26.6640625" style="44" customWidth="1"/>
    <col min="7715" max="7715" width="11" style="44" customWidth="1"/>
    <col min="7716" max="7716" width="27.5546875" style="44" customWidth="1"/>
    <col min="7717" max="7717" width="14.44140625" style="44" customWidth="1"/>
    <col min="7718" max="7718" width="12.44140625" style="44" customWidth="1"/>
    <col min="7719" max="7719" width="56.33203125" style="44" customWidth="1"/>
    <col min="7720" max="7720" width="20" style="44" customWidth="1"/>
    <col min="7721" max="7721" width="21.5546875" style="44" customWidth="1"/>
    <col min="7722" max="7722" width="27.6640625" style="44" customWidth="1"/>
    <col min="7723" max="7723" width="14.88671875" style="44" customWidth="1"/>
    <col min="7724" max="7724" width="18.44140625" style="44" customWidth="1"/>
    <col min="7725" max="7725" width="24.6640625" style="44" customWidth="1"/>
    <col min="7726" max="7726" width="23.88671875" style="44" customWidth="1"/>
    <col min="7727" max="7727" width="40.33203125" style="44" customWidth="1"/>
    <col min="7728" max="7728" width="19.88671875" style="44" customWidth="1"/>
    <col min="7729" max="7729" width="25.33203125" style="44" customWidth="1"/>
    <col min="7730" max="7730" width="32.33203125" style="44" customWidth="1"/>
    <col min="7731" max="7731" width="32.44140625" style="44" customWidth="1"/>
    <col min="7732" max="7732" width="25.33203125" style="44" customWidth="1"/>
    <col min="7733" max="7733" width="18.5546875" style="44" customWidth="1"/>
    <col min="7734" max="7734" width="17.5546875" style="44" customWidth="1"/>
    <col min="7735" max="7735" width="17.44140625" style="44" customWidth="1"/>
    <col min="7736" max="7736" width="16.6640625" style="44" customWidth="1"/>
    <col min="7737" max="7737" width="21.33203125" style="44" customWidth="1"/>
    <col min="7738" max="7738" width="15.6640625" style="44" customWidth="1"/>
    <col min="7739" max="7739" width="17.5546875" style="44" customWidth="1"/>
    <col min="7740" max="7740" width="15" style="44" customWidth="1"/>
    <col min="7741" max="7741" width="19.6640625" style="44" customWidth="1"/>
    <col min="7742" max="7742" width="23.109375" style="44" customWidth="1"/>
    <col min="7743" max="7743" width="16.44140625" style="44" customWidth="1"/>
    <col min="7744" max="7744" width="18.44140625" style="44" customWidth="1"/>
    <col min="7745" max="7745" width="13.6640625" style="44" customWidth="1"/>
    <col min="7746" max="7746" width="20.88671875" style="44" customWidth="1"/>
    <col min="7747" max="7747" width="82.44140625" style="44" customWidth="1"/>
    <col min="7748" max="7935" width="8.88671875" style="44"/>
    <col min="7936" max="7936" width="2" style="44" customWidth="1"/>
    <col min="7937" max="7937" width="21.88671875" style="44" customWidth="1"/>
    <col min="7938" max="7938" width="16.109375" style="44" customWidth="1"/>
    <col min="7939" max="7939" width="28.6640625" style="44" customWidth="1"/>
    <col min="7940" max="7940" width="24.6640625" style="44" customWidth="1"/>
    <col min="7941" max="7941" width="26.88671875" style="44" customWidth="1"/>
    <col min="7942" max="7944" width="13.6640625" style="44" customWidth="1"/>
    <col min="7945" max="7945" width="12.6640625" style="44" customWidth="1"/>
    <col min="7946" max="7946" width="15.44140625" style="44" customWidth="1"/>
    <col min="7947" max="7947" width="16" style="44" customWidth="1"/>
    <col min="7948" max="7948" width="15.5546875" style="44" customWidth="1"/>
    <col min="7949" max="7949" width="17.44140625" style="44" customWidth="1"/>
    <col min="7950" max="7950" width="27.6640625" style="44" customWidth="1"/>
    <col min="7951" max="7951" width="15.88671875" style="44" customWidth="1"/>
    <col min="7952" max="7952" width="18.88671875" style="44" customWidth="1"/>
    <col min="7953" max="7953" width="21" style="44" customWidth="1"/>
    <col min="7954" max="7954" width="31" style="44" customWidth="1"/>
    <col min="7955" max="7955" width="13" style="44" customWidth="1"/>
    <col min="7956" max="7956" width="14.44140625" style="44" customWidth="1"/>
    <col min="7957" max="7957" width="14.88671875" style="44" customWidth="1"/>
    <col min="7958" max="7958" width="29.44140625" style="44" customWidth="1"/>
    <col min="7959" max="7959" width="21.88671875" style="44" customWidth="1"/>
    <col min="7960" max="7960" width="12.33203125" style="44" customWidth="1"/>
    <col min="7961" max="7961" width="13.109375" style="44" customWidth="1"/>
    <col min="7962" max="7962" width="14.88671875" style="44" customWidth="1"/>
    <col min="7963" max="7963" width="13.88671875" style="44" customWidth="1"/>
    <col min="7964" max="7964" width="32.5546875" style="44" customWidth="1"/>
    <col min="7965" max="7965" width="23.44140625" style="44" customWidth="1"/>
    <col min="7966" max="7966" width="13.6640625" style="44" customWidth="1"/>
    <col min="7967" max="7967" width="24.109375" style="44" customWidth="1"/>
    <col min="7968" max="7968" width="19.33203125" style="44" customWidth="1"/>
    <col min="7969" max="7969" width="12.6640625" style="44" customWidth="1"/>
    <col min="7970" max="7970" width="26.6640625" style="44" customWidth="1"/>
    <col min="7971" max="7971" width="11" style="44" customWidth="1"/>
    <col min="7972" max="7972" width="27.5546875" style="44" customWidth="1"/>
    <col min="7973" max="7973" width="14.44140625" style="44" customWidth="1"/>
    <col min="7974" max="7974" width="12.44140625" style="44" customWidth="1"/>
    <col min="7975" max="7975" width="56.33203125" style="44" customWidth="1"/>
    <col min="7976" max="7976" width="20" style="44" customWidth="1"/>
    <col min="7977" max="7977" width="21.5546875" style="44" customWidth="1"/>
    <col min="7978" max="7978" width="27.6640625" style="44" customWidth="1"/>
    <col min="7979" max="7979" width="14.88671875" style="44" customWidth="1"/>
    <col min="7980" max="7980" width="18.44140625" style="44" customWidth="1"/>
    <col min="7981" max="7981" width="24.6640625" style="44" customWidth="1"/>
    <col min="7982" max="7982" width="23.88671875" style="44" customWidth="1"/>
    <col min="7983" max="7983" width="40.33203125" style="44" customWidth="1"/>
    <col min="7984" max="7984" width="19.88671875" style="44" customWidth="1"/>
    <col min="7985" max="7985" width="25.33203125" style="44" customWidth="1"/>
    <col min="7986" max="7986" width="32.33203125" style="44" customWidth="1"/>
    <col min="7987" max="7987" width="32.44140625" style="44" customWidth="1"/>
    <col min="7988" max="7988" width="25.33203125" style="44" customWidth="1"/>
    <col min="7989" max="7989" width="18.5546875" style="44" customWidth="1"/>
    <col min="7990" max="7990" width="17.5546875" style="44" customWidth="1"/>
    <col min="7991" max="7991" width="17.44140625" style="44" customWidth="1"/>
    <col min="7992" max="7992" width="16.6640625" style="44" customWidth="1"/>
    <col min="7993" max="7993" width="21.33203125" style="44" customWidth="1"/>
    <col min="7994" max="7994" width="15.6640625" style="44" customWidth="1"/>
    <col min="7995" max="7995" width="17.5546875" style="44" customWidth="1"/>
    <col min="7996" max="7996" width="15" style="44" customWidth="1"/>
    <col min="7997" max="7997" width="19.6640625" style="44" customWidth="1"/>
    <col min="7998" max="7998" width="23.109375" style="44" customWidth="1"/>
    <col min="7999" max="7999" width="16.44140625" style="44" customWidth="1"/>
    <col min="8000" max="8000" width="18.44140625" style="44" customWidth="1"/>
    <col min="8001" max="8001" width="13.6640625" style="44" customWidth="1"/>
    <col min="8002" max="8002" width="20.88671875" style="44" customWidth="1"/>
    <col min="8003" max="8003" width="82.44140625" style="44" customWidth="1"/>
    <col min="8004" max="8191" width="8.88671875" style="44"/>
    <col min="8192" max="8192" width="2" style="44" customWidth="1"/>
    <col min="8193" max="8193" width="21.88671875" style="44" customWidth="1"/>
    <col min="8194" max="8194" width="16.109375" style="44" customWidth="1"/>
    <col min="8195" max="8195" width="28.6640625" style="44" customWidth="1"/>
    <col min="8196" max="8196" width="24.6640625" style="44" customWidth="1"/>
    <col min="8197" max="8197" width="26.88671875" style="44" customWidth="1"/>
    <col min="8198" max="8200" width="13.6640625" style="44" customWidth="1"/>
    <col min="8201" max="8201" width="12.6640625" style="44" customWidth="1"/>
    <col min="8202" max="8202" width="15.44140625" style="44" customWidth="1"/>
    <col min="8203" max="8203" width="16" style="44" customWidth="1"/>
    <col min="8204" max="8204" width="15.5546875" style="44" customWidth="1"/>
    <col min="8205" max="8205" width="17.44140625" style="44" customWidth="1"/>
    <col min="8206" max="8206" width="27.6640625" style="44" customWidth="1"/>
    <col min="8207" max="8207" width="15.88671875" style="44" customWidth="1"/>
    <col min="8208" max="8208" width="18.88671875" style="44" customWidth="1"/>
    <col min="8209" max="8209" width="21" style="44" customWidth="1"/>
    <col min="8210" max="8210" width="31" style="44" customWidth="1"/>
    <col min="8211" max="8211" width="13" style="44" customWidth="1"/>
    <col min="8212" max="8212" width="14.44140625" style="44" customWidth="1"/>
    <col min="8213" max="8213" width="14.88671875" style="44" customWidth="1"/>
    <col min="8214" max="8214" width="29.44140625" style="44" customWidth="1"/>
    <col min="8215" max="8215" width="21.88671875" style="44" customWidth="1"/>
    <col min="8216" max="8216" width="12.33203125" style="44" customWidth="1"/>
    <col min="8217" max="8217" width="13.109375" style="44" customWidth="1"/>
    <col min="8218" max="8218" width="14.88671875" style="44" customWidth="1"/>
    <col min="8219" max="8219" width="13.88671875" style="44" customWidth="1"/>
    <col min="8220" max="8220" width="32.5546875" style="44" customWidth="1"/>
    <col min="8221" max="8221" width="23.44140625" style="44" customWidth="1"/>
    <col min="8222" max="8222" width="13.6640625" style="44" customWidth="1"/>
    <col min="8223" max="8223" width="24.109375" style="44" customWidth="1"/>
    <col min="8224" max="8224" width="19.33203125" style="44" customWidth="1"/>
    <col min="8225" max="8225" width="12.6640625" style="44" customWidth="1"/>
    <col min="8226" max="8226" width="26.6640625" style="44" customWidth="1"/>
    <col min="8227" max="8227" width="11" style="44" customWidth="1"/>
    <col min="8228" max="8228" width="27.5546875" style="44" customWidth="1"/>
    <col min="8229" max="8229" width="14.44140625" style="44" customWidth="1"/>
    <col min="8230" max="8230" width="12.44140625" style="44" customWidth="1"/>
    <col min="8231" max="8231" width="56.33203125" style="44" customWidth="1"/>
    <col min="8232" max="8232" width="20" style="44" customWidth="1"/>
    <col min="8233" max="8233" width="21.5546875" style="44" customWidth="1"/>
    <col min="8234" max="8234" width="27.6640625" style="44" customWidth="1"/>
    <col min="8235" max="8235" width="14.88671875" style="44" customWidth="1"/>
    <col min="8236" max="8236" width="18.44140625" style="44" customWidth="1"/>
    <col min="8237" max="8237" width="24.6640625" style="44" customWidth="1"/>
    <col min="8238" max="8238" width="23.88671875" style="44" customWidth="1"/>
    <col min="8239" max="8239" width="40.33203125" style="44" customWidth="1"/>
    <col min="8240" max="8240" width="19.88671875" style="44" customWidth="1"/>
    <col min="8241" max="8241" width="25.33203125" style="44" customWidth="1"/>
    <col min="8242" max="8242" width="32.33203125" style="44" customWidth="1"/>
    <col min="8243" max="8243" width="32.44140625" style="44" customWidth="1"/>
    <col min="8244" max="8244" width="25.33203125" style="44" customWidth="1"/>
    <col min="8245" max="8245" width="18.5546875" style="44" customWidth="1"/>
    <col min="8246" max="8246" width="17.5546875" style="44" customWidth="1"/>
    <col min="8247" max="8247" width="17.44140625" style="44" customWidth="1"/>
    <col min="8248" max="8248" width="16.6640625" style="44" customWidth="1"/>
    <col min="8249" max="8249" width="21.33203125" style="44" customWidth="1"/>
    <col min="8250" max="8250" width="15.6640625" style="44" customWidth="1"/>
    <col min="8251" max="8251" width="17.5546875" style="44" customWidth="1"/>
    <col min="8252" max="8252" width="15" style="44" customWidth="1"/>
    <col min="8253" max="8253" width="19.6640625" style="44" customWidth="1"/>
    <col min="8254" max="8254" width="23.109375" style="44" customWidth="1"/>
    <col min="8255" max="8255" width="16.44140625" style="44" customWidth="1"/>
    <col min="8256" max="8256" width="18.44140625" style="44" customWidth="1"/>
    <col min="8257" max="8257" width="13.6640625" style="44" customWidth="1"/>
    <col min="8258" max="8258" width="20.88671875" style="44" customWidth="1"/>
    <col min="8259" max="8259" width="82.44140625" style="44" customWidth="1"/>
    <col min="8260" max="8447" width="8.88671875" style="44"/>
    <col min="8448" max="8448" width="2" style="44" customWidth="1"/>
    <col min="8449" max="8449" width="21.88671875" style="44" customWidth="1"/>
    <col min="8450" max="8450" width="16.109375" style="44" customWidth="1"/>
    <col min="8451" max="8451" width="28.6640625" style="44" customWidth="1"/>
    <col min="8452" max="8452" width="24.6640625" style="44" customWidth="1"/>
    <col min="8453" max="8453" width="26.88671875" style="44" customWidth="1"/>
    <col min="8454" max="8456" width="13.6640625" style="44" customWidth="1"/>
    <col min="8457" max="8457" width="12.6640625" style="44" customWidth="1"/>
    <col min="8458" max="8458" width="15.44140625" style="44" customWidth="1"/>
    <col min="8459" max="8459" width="16" style="44" customWidth="1"/>
    <col min="8460" max="8460" width="15.5546875" style="44" customWidth="1"/>
    <col min="8461" max="8461" width="17.44140625" style="44" customWidth="1"/>
    <col min="8462" max="8462" width="27.6640625" style="44" customWidth="1"/>
    <col min="8463" max="8463" width="15.88671875" style="44" customWidth="1"/>
    <col min="8464" max="8464" width="18.88671875" style="44" customWidth="1"/>
    <col min="8465" max="8465" width="21" style="44" customWidth="1"/>
    <col min="8466" max="8466" width="31" style="44" customWidth="1"/>
    <col min="8467" max="8467" width="13" style="44" customWidth="1"/>
    <col min="8468" max="8468" width="14.44140625" style="44" customWidth="1"/>
    <col min="8469" max="8469" width="14.88671875" style="44" customWidth="1"/>
    <col min="8470" max="8470" width="29.44140625" style="44" customWidth="1"/>
    <col min="8471" max="8471" width="21.88671875" style="44" customWidth="1"/>
    <col min="8472" max="8472" width="12.33203125" style="44" customWidth="1"/>
    <col min="8473" max="8473" width="13.109375" style="44" customWidth="1"/>
    <col min="8474" max="8474" width="14.88671875" style="44" customWidth="1"/>
    <col min="8475" max="8475" width="13.88671875" style="44" customWidth="1"/>
    <col min="8476" max="8476" width="32.5546875" style="44" customWidth="1"/>
    <col min="8477" max="8477" width="23.44140625" style="44" customWidth="1"/>
    <col min="8478" max="8478" width="13.6640625" style="44" customWidth="1"/>
    <col min="8479" max="8479" width="24.109375" style="44" customWidth="1"/>
    <col min="8480" max="8480" width="19.33203125" style="44" customWidth="1"/>
    <col min="8481" max="8481" width="12.6640625" style="44" customWidth="1"/>
    <col min="8482" max="8482" width="26.6640625" style="44" customWidth="1"/>
    <col min="8483" max="8483" width="11" style="44" customWidth="1"/>
    <col min="8484" max="8484" width="27.5546875" style="44" customWidth="1"/>
    <col min="8485" max="8485" width="14.44140625" style="44" customWidth="1"/>
    <col min="8486" max="8486" width="12.44140625" style="44" customWidth="1"/>
    <col min="8487" max="8487" width="56.33203125" style="44" customWidth="1"/>
    <col min="8488" max="8488" width="20" style="44" customWidth="1"/>
    <col min="8489" max="8489" width="21.5546875" style="44" customWidth="1"/>
    <col min="8490" max="8490" width="27.6640625" style="44" customWidth="1"/>
    <col min="8491" max="8491" width="14.88671875" style="44" customWidth="1"/>
    <col min="8492" max="8492" width="18.44140625" style="44" customWidth="1"/>
    <col min="8493" max="8493" width="24.6640625" style="44" customWidth="1"/>
    <col min="8494" max="8494" width="23.88671875" style="44" customWidth="1"/>
    <col min="8495" max="8495" width="40.33203125" style="44" customWidth="1"/>
    <col min="8496" max="8496" width="19.88671875" style="44" customWidth="1"/>
    <col min="8497" max="8497" width="25.33203125" style="44" customWidth="1"/>
    <col min="8498" max="8498" width="32.33203125" style="44" customWidth="1"/>
    <col min="8499" max="8499" width="32.44140625" style="44" customWidth="1"/>
    <col min="8500" max="8500" width="25.33203125" style="44" customWidth="1"/>
    <col min="8501" max="8501" width="18.5546875" style="44" customWidth="1"/>
    <col min="8502" max="8502" width="17.5546875" style="44" customWidth="1"/>
    <col min="8503" max="8503" width="17.44140625" style="44" customWidth="1"/>
    <col min="8504" max="8504" width="16.6640625" style="44" customWidth="1"/>
    <col min="8505" max="8505" width="21.33203125" style="44" customWidth="1"/>
    <col min="8506" max="8506" width="15.6640625" style="44" customWidth="1"/>
    <col min="8507" max="8507" width="17.5546875" style="44" customWidth="1"/>
    <col min="8508" max="8508" width="15" style="44" customWidth="1"/>
    <col min="8509" max="8509" width="19.6640625" style="44" customWidth="1"/>
    <col min="8510" max="8510" width="23.109375" style="44" customWidth="1"/>
    <col min="8511" max="8511" width="16.44140625" style="44" customWidth="1"/>
    <col min="8512" max="8512" width="18.44140625" style="44" customWidth="1"/>
    <col min="8513" max="8513" width="13.6640625" style="44" customWidth="1"/>
    <col min="8514" max="8514" width="20.88671875" style="44" customWidth="1"/>
    <col min="8515" max="8515" width="82.44140625" style="44" customWidth="1"/>
    <col min="8516" max="8703" width="8.88671875" style="44"/>
    <col min="8704" max="8704" width="2" style="44" customWidth="1"/>
    <col min="8705" max="8705" width="21.88671875" style="44" customWidth="1"/>
    <col min="8706" max="8706" width="16.109375" style="44" customWidth="1"/>
    <col min="8707" max="8707" width="28.6640625" style="44" customWidth="1"/>
    <col min="8708" max="8708" width="24.6640625" style="44" customWidth="1"/>
    <col min="8709" max="8709" width="26.88671875" style="44" customWidth="1"/>
    <col min="8710" max="8712" width="13.6640625" style="44" customWidth="1"/>
    <col min="8713" max="8713" width="12.6640625" style="44" customWidth="1"/>
    <col min="8714" max="8714" width="15.44140625" style="44" customWidth="1"/>
    <col min="8715" max="8715" width="16" style="44" customWidth="1"/>
    <col min="8716" max="8716" width="15.5546875" style="44" customWidth="1"/>
    <col min="8717" max="8717" width="17.44140625" style="44" customWidth="1"/>
    <col min="8718" max="8718" width="27.6640625" style="44" customWidth="1"/>
    <col min="8719" max="8719" width="15.88671875" style="44" customWidth="1"/>
    <col min="8720" max="8720" width="18.88671875" style="44" customWidth="1"/>
    <col min="8721" max="8721" width="21" style="44" customWidth="1"/>
    <col min="8722" max="8722" width="31" style="44" customWidth="1"/>
    <col min="8723" max="8723" width="13" style="44" customWidth="1"/>
    <col min="8724" max="8724" width="14.44140625" style="44" customWidth="1"/>
    <col min="8725" max="8725" width="14.88671875" style="44" customWidth="1"/>
    <col min="8726" max="8726" width="29.44140625" style="44" customWidth="1"/>
    <col min="8727" max="8727" width="21.88671875" style="44" customWidth="1"/>
    <col min="8728" max="8728" width="12.33203125" style="44" customWidth="1"/>
    <col min="8729" max="8729" width="13.109375" style="44" customWidth="1"/>
    <col min="8730" max="8730" width="14.88671875" style="44" customWidth="1"/>
    <col min="8731" max="8731" width="13.88671875" style="44" customWidth="1"/>
    <col min="8732" max="8732" width="32.5546875" style="44" customWidth="1"/>
    <col min="8733" max="8733" width="23.44140625" style="44" customWidth="1"/>
    <col min="8734" max="8734" width="13.6640625" style="44" customWidth="1"/>
    <col min="8735" max="8735" width="24.109375" style="44" customWidth="1"/>
    <col min="8736" max="8736" width="19.33203125" style="44" customWidth="1"/>
    <col min="8737" max="8737" width="12.6640625" style="44" customWidth="1"/>
    <col min="8738" max="8738" width="26.6640625" style="44" customWidth="1"/>
    <col min="8739" max="8739" width="11" style="44" customWidth="1"/>
    <col min="8740" max="8740" width="27.5546875" style="44" customWidth="1"/>
    <col min="8741" max="8741" width="14.44140625" style="44" customWidth="1"/>
    <col min="8742" max="8742" width="12.44140625" style="44" customWidth="1"/>
    <col min="8743" max="8743" width="56.33203125" style="44" customWidth="1"/>
    <col min="8744" max="8744" width="20" style="44" customWidth="1"/>
    <col min="8745" max="8745" width="21.5546875" style="44" customWidth="1"/>
    <col min="8746" max="8746" width="27.6640625" style="44" customWidth="1"/>
    <col min="8747" max="8747" width="14.88671875" style="44" customWidth="1"/>
    <col min="8748" max="8748" width="18.44140625" style="44" customWidth="1"/>
    <col min="8749" max="8749" width="24.6640625" style="44" customWidth="1"/>
    <col min="8750" max="8750" width="23.88671875" style="44" customWidth="1"/>
    <col min="8751" max="8751" width="40.33203125" style="44" customWidth="1"/>
    <col min="8752" max="8752" width="19.88671875" style="44" customWidth="1"/>
    <col min="8753" max="8753" width="25.33203125" style="44" customWidth="1"/>
    <col min="8754" max="8754" width="32.33203125" style="44" customWidth="1"/>
    <col min="8755" max="8755" width="32.44140625" style="44" customWidth="1"/>
    <col min="8756" max="8756" width="25.33203125" style="44" customWidth="1"/>
    <col min="8757" max="8757" width="18.5546875" style="44" customWidth="1"/>
    <col min="8758" max="8758" width="17.5546875" style="44" customWidth="1"/>
    <col min="8759" max="8759" width="17.44140625" style="44" customWidth="1"/>
    <col min="8760" max="8760" width="16.6640625" style="44" customWidth="1"/>
    <col min="8761" max="8761" width="21.33203125" style="44" customWidth="1"/>
    <col min="8762" max="8762" width="15.6640625" style="44" customWidth="1"/>
    <col min="8763" max="8763" width="17.5546875" style="44" customWidth="1"/>
    <col min="8764" max="8764" width="15" style="44" customWidth="1"/>
    <col min="8765" max="8765" width="19.6640625" style="44" customWidth="1"/>
    <col min="8766" max="8766" width="23.109375" style="44" customWidth="1"/>
    <col min="8767" max="8767" width="16.44140625" style="44" customWidth="1"/>
    <col min="8768" max="8768" width="18.44140625" style="44" customWidth="1"/>
    <col min="8769" max="8769" width="13.6640625" style="44" customWidth="1"/>
    <col min="8770" max="8770" width="20.88671875" style="44" customWidth="1"/>
    <col min="8771" max="8771" width="82.44140625" style="44" customWidth="1"/>
    <col min="8772" max="8959" width="8.88671875" style="44"/>
    <col min="8960" max="8960" width="2" style="44" customWidth="1"/>
    <col min="8961" max="8961" width="21.88671875" style="44" customWidth="1"/>
    <col min="8962" max="8962" width="16.109375" style="44" customWidth="1"/>
    <col min="8963" max="8963" width="28.6640625" style="44" customWidth="1"/>
    <col min="8964" max="8964" width="24.6640625" style="44" customWidth="1"/>
    <col min="8965" max="8965" width="26.88671875" style="44" customWidth="1"/>
    <col min="8966" max="8968" width="13.6640625" style="44" customWidth="1"/>
    <col min="8969" max="8969" width="12.6640625" style="44" customWidth="1"/>
    <col min="8970" max="8970" width="15.44140625" style="44" customWidth="1"/>
    <col min="8971" max="8971" width="16" style="44" customWidth="1"/>
    <col min="8972" max="8972" width="15.5546875" style="44" customWidth="1"/>
    <col min="8973" max="8973" width="17.44140625" style="44" customWidth="1"/>
    <col min="8974" max="8974" width="27.6640625" style="44" customWidth="1"/>
    <col min="8975" max="8975" width="15.88671875" style="44" customWidth="1"/>
    <col min="8976" max="8976" width="18.88671875" style="44" customWidth="1"/>
    <col min="8977" max="8977" width="21" style="44" customWidth="1"/>
    <col min="8978" max="8978" width="31" style="44" customWidth="1"/>
    <col min="8979" max="8979" width="13" style="44" customWidth="1"/>
    <col min="8980" max="8980" width="14.44140625" style="44" customWidth="1"/>
    <col min="8981" max="8981" width="14.88671875" style="44" customWidth="1"/>
    <col min="8982" max="8982" width="29.44140625" style="44" customWidth="1"/>
    <col min="8983" max="8983" width="21.88671875" style="44" customWidth="1"/>
    <col min="8984" max="8984" width="12.33203125" style="44" customWidth="1"/>
    <col min="8985" max="8985" width="13.109375" style="44" customWidth="1"/>
    <col min="8986" max="8986" width="14.88671875" style="44" customWidth="1"/>
    <col min="8987" max="8987" width="13.88671875" style="44" customWidth="1"/>
    <col min="8988" max="8988" width="32.5546875" style="44" customWidth="1"/>
    <col min="8989" max="8989" width="23.44140625" style="44" customWidth="1"/>
    <col min="8990" max="8990" width="13.6640625" style="44" customWidth="1"/>
    <col min="8991" max="8991" width="24.109375" style="44" customWidth="1"/>
    <col min="8992" max="8992" width="19.33203125" style="44" customWidth="1"/>
    <col min="8993" max="8993" width="12.6640625" style="44" customWidth="1"/>
    <col min="8994" max="8994" width="26.6640625" style="44" customWidth="1"/>
    <col min="8995" max="8995" width="11" style="44" customWidth="1"/>
    <col min="8996" max="8996" width="27.5546875" style="44" customWidth="1"/>
    <col min="8997" max="8997" width="14.44140625" style="44" customWidth="1"/>
    <col min="8998" max="8998" width="12.44140625" style="44" customWidth="1"/>
    <col min="8999" max="8999" width="56.33203125" style="44" customWidth="1"/>
    <col min="9000" max="9000" width="20" style="44" customWidth="1"/>
    <col min="9001" max="9001" width="21.5546875" style="44" customWidth="1"/>
    <col min="9002" max="9002" width="27.6640625" style="44" customWidth="1"/>
    <col min="9003" max="9003" width="14.88671875" style="44" customWidth="1"/>
    <col min="9004" max="9004" width="18.44140625" style="44" customWidth="1"/>
    <col min="9005" max="9005" width="24.6640625" style="44" customWidth="1"/>
    <col min="9006" max="9006" width="23.88671875" style="44" customWidth="1"/>
    <col min="9007" max="9007" width="40.33203125" style="44" customWidth="1"/>
    <col min="9008" max="9008" width="19.88671875" style="44" customWidth="1"/>
    <col min="9009" max="9009" width="25.33203125" style="44" customWidth="1"/>
    <col min="9010" max="9010" width="32.33203125" style="44" customWidth="1"/>
    <col min="9011" max="9011" width="32.44140625" style="44" customWidth="1"/>
    <col min="9012" max="9012" width="25.33203125" style="44" customWidth="1"/>
    <col min="9013" max="9013" width="18.5546875" style="44" customWidth="1"/>
    <col min="9014" max="9014" width="17.5546875" style="44" customWidth="1"/>
    <col min="9015" max="9015" width="17.44140625" style="44" customWidth="1"/>
    <col min="9016" max="9016" width="16.6640625" style="44" customWidth="1"/>
    <col min="9017" max="9017" width="21.33203125" style="44" customWidth="1"/>
    <col min="9018" max="9018" width="15.6640625" style="44" customWidth="1"/>
    <col min="9019" max="9019" width="17.5546875" style="44" customWidth="1"/>
    <col min="9020" max="9020" width="15" style="44" customWidth="1"/>
    <col min="9021" max="9021" width="19.6640625" style="44" customWidth="1"/>
    <col min="9022" max="9022" width="23.109375" style="44" customWidth="1"/>
    <col min="9023" max="9023" width="16.44140625" style="44" customWidth="1"/>
    <col min="9024" max="9024" width="18.44140625" style="44" customWidth="1"/>
    <col min="9025" max="9025" width="13.6640625" style="44" customWidth="1"/>
    <col min="9026" max="9026" width="20.88671875" style="44" customWidth="1"/>
    <col min="9027" max="9027" width="82.44140625" style="44" customWidth="1"/>
    <col min="9028" max="9215" width="8.88671875" style="44"/>
    <col min="9216" max="9216" width="2" style="44" customWidth="1"/>
    <col min="9217" max="9217" width="21.88671875" style="44" customWidth="1"/>
    <col min="9218" max="9218" width="16.109375" style="44" customWidth="1"/>
    <col min="9219" max="9219" width="28.6640625" style="44" customWidth="1"/>
    <col min="9220" max="9220" width="24.6640625" style="44" customWidth="1"/>
    <col min="9221" max="9221" width="26.88671875" style="44" customWidth="1"/>
    <col min="9222" max="9224" width="13.6640625" style="44" customWidth="1"/>
    <col min="9225" max="9225" width="12.6640625" style="44" customWidth="1"/>
    <col min="9226" max="9226" width="15.44140625" style="44" customWidth="1"/>
    <col min="9227" max="9227" width="16" style="44" customWidth="1"/>
    <col min="9228" max="9228" width="15.5546875" style="44" customWidth="1"/>
    <col min="9229" max="9229" width="17.44140625" style="44" customWidth="1"/>
    <col min="9230" max="9230" width="27.6640625" style="44" customWidth="1"/>
    <col min="9231" max="9231" width="15.88671875" style="44" customWidth="1"/>
    <col min="9232" max="9232" width="18.88671875" style="44" customWidth="1"/>
    <col min="9233" max="9233" width="21" style="44" customWidth="1"/>
    <col min="9234" max="9234" width="31" style="44" customWidth="1"/>
    <col min="9235" max="9235" width="13" style="44" customWidth="1"/>
    <col min="9236" max="9236" width="14.44140625" style="44" customWidth="1"/>
    <col min="9237" max="9237" width="14.88671875" style="44" customWidth="1"/>
    <col min="9238" max="9238" width="29.44140625" style="44" customWidth="1"/>
    <col min="9239" max="9239" width="21.88671875" style="44" customWidth="1"/>
    <col min="9240" max="9240" width="12.33203125" style="44" customWidth="1"/>
    <col min="9241" max="9241" width="13.109375" style="44" customWidth="1"/>
    <col min="9242" max="9242" width="14.88671875" style="44" customWidth="1"/>
    <col min="9243" max="9243" width="13.88671875" style="44" customWidth="1"/>
    <col min="9244" max="9244" width="32.5546875" style="44" customWidth="1"/>
    <col min="9245" max="9245" width="23.44140625" style="44" customWidth="1"/>
    <col min="9246" max="9246" width="13.6640625" style="44" customWidth="1"/>
    <col min="9247" max="9247" width="24.109375" style="44" customWidth="1"/>
    <col min="9248" max="9248" width="19.33203125" style="44" customWidth="1"/>
    <col min="9249" max="9249" width="12.6640625" style="44" customWidth="1"/>
    <col min="9250" max="9250" width="26.6640625" style="44" customWidth="1"/>
    <col min="9251" max="9251" width="11" style="44" customWidth="1"/>
    <col min="9252" max="9252" width="27.5546875" style="44" customWidth="1"/>
    <col min="9253" max="9253" width="14.44140625" style="44" customWidth="1"/>
    <col min="9254" max="9254" width="12.44140625" style="44" customWidth="1"/>
    <col min="9255" max="9255" width="56.33203125" style="44" customWidth="1"/>
    <col min="9256" max="9256" width="20" style="44" customWidth="1"/>
    <col min="9257" max="9257" width="21.5546875" style="44" customWidth="1"/>
    <col min="9258" max="9258" width="27.6640625" style="44" customWidth="1"/>
    <col min="9259" max="9259" width="14.88671875" style="44" customWidth="1"/>
    <col min="9260" max="9260" width="18.44140625" style="44" customWidth="1"/>
    <col min="9261" max="9261" width="24.6640625" style="44" customWidth="1"/>
    <col min="9262" max="9262" width="23.88671875" style="44" customWidth="1"/>
    <col min="9263" max="9263" width="40.33203125" style="44" customWidth="1"/>
    <col min="9264" max="9264" width="19.88671875" style="44" customWidth="1"/>
    <col min="9265" max="9265" width="25.33203125" style="44" customWidth="1"/>
    <col min="9266" max="9266" width="32.33203125" style="44" customWidth="1"/>
    <col min="9267" max="9267" width="32.44140625" style="44" customWidth="1"/>
    <col min="9268" max="9268" width="25.33203125" style="44" customWidth="1"/>
    <col min="9269" max="9269" width="18.5546875" style="44" customWidth="1"/>
    <col min="9270" max="9270" width="17.5546875" style="44" customWidth="1"/>
    <col min="9271" max="9271" width="17.44140625" style="44" customWidth="1"/>
    <col min="9272" max="9272" width="16.6640625" style="44" customWidth="1"/>
    <col min="9273" max="9273" width="21.33203125" style="44" customWidth="1"/>
    <col min="9274" max="9274" width="15.6640625" style="44" customWidth="1"/>
    <col min="9275" max="9275" width="17.5546875" style="44" customWidth="1"/>
    <col min="9276" max="9276" width="15" style="44" customWidth="1"/>
    <col min="9277" max="9277" width="19.6640625" style="44" customWidth="1"/>
    <col min="9278" max="9278" width="23.109375" style="44" customWidth="1"/>
    <col min="9279" max="9279" width="16.44140625" style="44" customWidth="1"/>
    <col min="9280" max="9280" width="18.44140625" style="44" customWidth="1"/>
    <col min="9281" max="9281" width="13.6640625" style="44" customWidth="1"/>
    <col min="9282" max="9282" width="20.88671875" style="44" customWidth="1"/>
    <col min="9283" max="9283" width="82.44140625" style="44" customWidth="1"/>
    <col min="9284" max="9471" width="8.88671875" style="44"/>
    <col min="9472" max="9472" width="2" style="44" customWidth="1"/>
    <col min="9473" max="9473" width="21.88671875" style="44" customWidth="1"/>
    <col min="9474" max="9474" width="16.109375" style="44" customWidth="1"/>
    <col min="9475" max="9475" width="28.6640625" style="44" customWidth="1"/>
    <col min="9476" max="9476" width="24.6640625" style="44" customWidth="1"/>
    <col min="9477" max="9477" width="26.88671875" style="44" customWidth="1"/>
    <col min="9478" max="9480" width="13.6640625" style="44" customWidth="1"/>
    <col min="9481" max="9481" width="12.6640625" style="44" customWidth="1"/>
    <col min="9482" max="9482" width="15.44140625" style="44" customWidth="1"/>
    <col min="9483" max="9483" width="16" style="44" customWidth="1"/>
    <col min="9484" max="9484" width="15.5546875" style="44" customWidth="1"/>
    <col min="9485" max="9485" width="17.44140625" style="44" customWidth="1"/>
    <col min="9486" max="9486" width="27.6640625" style="44" customWidth="1"/>
    <col min="9487" max="9487" width="15.88671875" style="44" customWidth="1"/>
    <col min="9488" max="9488" width="18.88671875" style="44" customWidth="1"/>
    <col min="9489" max="9489" width="21" style="44" customWidth="1"/>
    <col min="9490" max="9490" width="31" style="44" customWidth="1"/>
    <col min="9491" max="9491" width="13" style="44" customWidth="1"/>
    <col min="9492" max="9492" width="14.44140625" style="44" customWidth="1"/>
    <col min="9493" max="9493" width="14.88671875" style="44" customWidth="1"/>
    <col min="9494" max="9494" width="29.44140625" style="44" customWidth="1"/>
    <col min="9495" max="9495" width="21.88671875" style="44" customWidth="1"/>
    <col min="9496" max="9496" width="12.33203125" style="44" customWidth="1"/>
    <col min="9497" max="9497" width="13.109375" style="44" customWidth="1"/>
    <col min="9498" max="9498" width="14.88671875" style="44" customWidth="1"/>
    <col min="9499" max="9499" width="13.88671875" style="44" customWidth="1"/>
    <col min="9500" max="9500" width="32.5546875" style="44" customWidth="1"/>
    <col min="9501" max="9501" width="23.44140625" style="44" customWidth="1"/>
    <col min="9502" max="9502" width="13.6640625" style="44" customWidth="1"/>
    <col min="9503" max="9503" width="24.109375" style="44" customWidth="1"/>
    <col min="9504" max="9504" width="19.33203125" style="44" customWidth="1"/>
    <col min="9505" max="9505" width="12.6640625" style="44" customWidth="1"/>
    <col min="9506" max="9506" width="26.6640625" style="44" customWidth="1"/>
    <col min="9507" max="9507" width="11" style="44" customWidth="1"/>
    <col min="9508" max="9508" width="27.5546875" style="44" customWidth="1"/>
    <col min="9509" max="9509" width="14.44140625" style="44" customWidth="1"/>
    <col min="9510" max="9510" width="12.44140625" style="44" customWidth="1"/>
    <col min="9511" max="9511" width="56.33203125" style="44" customWidth="1"/>
    <col min="9512" max="9512" width="20" style="44" customWidth="1"/>
    <col min="9513" max="9513" width="21.5546875" style="44" customWidth="1"/>
    <col min="9514" max="9514" width="27.6640625" style="44" customWidth="1"/>
    <col min="9515" max="9515" width="14.88671875" style="44" customWidth="1"/>
    <col min="9516" max="9516" width="18.44140625" style="44" customWidth="1"/>
    <col min="9517" max="9517" width="24.6640625" style="44" customWidth="1"/>
    <col min="9518" max="9518" width="23.88671875" style="44" customWidth="1"/>
    <col min="9519" max="9519" width="40.33203125" style="44" customWidth="1"/>
    <col min="9520" max="9520" width="19.88671875" style="44" customWidth="1"/>
    <col min="9521" max="9521" width="25.33203125" style="44" customWidth="1"/>
    <col min="9522" max="9522" width="32.33203125" style="44" customWidth="1"/>
    <col min="9523" max="9523" width="32.44140625" style="44" customWidth="1"/>
    <col min="9524" max="9524" width="25.33203125" style="44" customWidth="1"/>
    <col min="9525" max="9525" width="18.5546875" style="44" customWidth="1"/>
    <col min="9526" max="9526" width="17.5546875" style="44" customWidth="1"/>
    <col min="9527" max="9527" width="17.44140625" style="44" customWidth="1"/>
    <col min="9528" max="9528" width="16.6640625" style="44" customWidth="1"/>
    <col min="9529" max="9529" width="21.33203125" style="44" customWidth="1"/>
    <col min="9530" max="9530" width="15.6640625" style="44" customWidth="1"/>
    <col min="9531" max="9531" width="17.5546875" style="44" customWidth="1"/>
    <col min="9532" max="9532" width="15" style="44" customWidth="1"/>
    <col min="9533" max="9533" width="19.6640625" style="44" customWidth="1"/>
    <col min="9534" max="9534" width="23.109375" style="44" customWidth="1"/>
    <col min="9535" max="9535" width="16.44140625" style="44" customWidth="1"/>
    <col min="9536" max="9536" width="18.44140625" style="44" customWidth="1"/>
    <col min="9537" max="9537" width="13.6640625" style="44" customWidth="1"/>
    <col min="9538" max="9538" width="20.88671875" style="44" customWidth="1"/>
    <col min="9539" max="9539" width="82.44140625" style="44" customWidth="1"/>
    <col min="9540" max="9727" width="8.88671875" style="44"/>
    <col min="9728" max="9728" width="2" style="44" customWidth="1"/>
    <col min="9729" max="9729" width="21.88671875" style="44" customWidth="1"/>
    <col min="9730" max="9730" width="16.109375" style="44" customWidth="1"/>
    <col min="9731" max="9731" width="28.6640625" style="44" customWidth="1"/>
    <col min="9732" max="9732" width="24.6640625" style="44" customWidth="1"/>
    <col min="9733" max="9733" width="26.88671875" style="44" customWidth="1"/>
    <col min="9734" max="9736" width="13.6640625" style="44" customWidth="1"/>
    <col min="9737" max="9737" width="12.6640625" style="44" customWidth="1"/>
    <col min="9738" max="9738" width="15.44140625" style="44" customWidth="1"/>
    <col min="9739" max="9739" width="16" style="44" customWidth="1"/>
    <col min="9740" max="9740" width="15.5546875" style="44" customWidth="1"/>
    <col min="9741" max="9741" width="17.44140625" style="44" customWidth="1"/>
    <col min="9742" max="9742" width="27.6640625" style="44" customWidth="1"/>
    <col min="9743" max="9743" width="15.88671875" style="44" customWidth="1"/>
    <col min="9744" max="9744" width="18.88671875" style="44" customWidth="1"/>
    <col min="9745" max="9745" width="21" style="44" customWidth="1"/>
    <col min="9746" max="9746" width="31" style="44" customWidth="1"/>
    <col min="9747" max="9747" width="13" style="44" customWidth="1"/>
    <col min="9748" max="9748" width="14.44140625" style="44" customWidth="1"/>
    <col min="9749" max="9749" width="14.88671875" style="44" customWidth="1"/>
    <col min="9750" max="9750" width="29.44140625" style="44" customWidth="1"/>
    <col min="9751" max="9751" width="21.88671875" style="44" customWidth="1"/>
    <col min="9752" max="9752" width="12.33203125" style="44" customWidth="1"/>
    <col min="9753" max="9753" width="13.109375" style="44" customWidth="1"/>
    <col min="9754" max="9754" width="14.88671875" style="44" customWidth="1"/>
    <col min="9755" max="9755" width="13.88671875" style="44" customWidth="1"/>
    <col min="9756" max="9756" width="32.5546875" style="44" customWidth="1"/>
    <col min="9757" max="9757" width="23.44140625" style="44" customWidth="1"/>
    <col min="9758" max="9758" width="13.6640625" style="44" customWidth="1"/>
    <col min="9759" max="9759" width="24.109375" style="44" customWidth="1"/>
    <col min="9760" max="9760" width="19.33203125" style="44" customWidth="1"/>
    <col min="9761" max="9761" width="12.6640625" style="44" customWidth="1"/>
    <col min="9762" max="9762" width="26.6640625" style="44" customWidth="1"/>
    <col min="9763" max="9763" width="11" style="44" customWidth="1"/>
    <col min="9764" max="9764" width="27.5546875" style="44" customWidth="1"/>
    <col min="9765" max="9765" width="14.44140625" style="44" customWidth="1"/>
    <col min="9766" max="9766" width="12.44140625" style="44" customWidth="1"/>
    <col min="9767" max="9767" width="56.33203125" style="44" customWidth="1"/>
    <col min="9768" max="9768" width="20" style="44" customWidth="1"/>
    <col min="9769" max="9769" width="21.5546875" style="44" customWidth="1"/>
    <col min="9770" max="9770" width="27.6640625" style="44" customWidth="1"/>
    <col min="9771" max="9771" width="14.88671875" style="44" customWidth="1"/>
    <col min="9772" max="9772" width="18.44140625" style="44" customWidth="1"/>
    <col min="9773" max="9773" width="24.6640625" style="44" customWidth="1"/>
    <col min="9774" max="9774" width="23.88671875" style="44" customWidth="1"/>
    <col min="9775" max="9775" width="40.33203125" style="44" customWidth="1"/>
    <col min="9776" max="9776" width="19.88671875" style="44" customWidth="1"/>
    <col min="9777" max="9777" width="25.33203125" style="44" customWidth="1"/>
    <col min="9778" max="9778" width="32.33203125" style="44" customWidth="1"/>
    <col min="9779" max="9779" width="32.44140625" style="44" customWidth="1"/>
    <col min="9780" max="9780" width="25.33203125" style="44" customWidth="1"/>
    <col min="9781" max="9781" width="18.5546875" style="44" customWidth="1"/>
    <col min="9782" max="9782" width="17.5546875" style="44" customWidth="1"/>
    <col min="9783" max="9783" width="17.44140625" style="44" customWidth="1"/>
    <col min="9784" max="9784" width="16.6640625" style="44" customWidth="1"/>
    <col min="9785" max="9785" width="21.33203125" style="44" customWidth="1"/>
    <col min="9786" max="9786" width="15.6640625" style="44" customWidth="1"/>
    <col min="9787" max="9787" width="17.5546875" style="44" customWidth="1"/>
    <col min="9788" max="9788" width="15" style="44" customWidth="1"/>
    <col min="9789" max="9789" width="19.6640625" style="44" customWidth="1"/>
    <col min="9790" max="9790" width="23.109375" style="44" customWidth="1"/>
    <col min="9791" max="9791" width="16.44140625" style="44" customWidth="1"/>
    <col min="9792" max="9792" width="18.44140625" style="44" customWidth="1"/>
    <col min="9793" max="9793" width="13.6640625" style="44" customWidth="1"/>
    <col min="9794" max="9794" width="20.88671875" style="44" customWidth="1"/>
    <col min="9795" max="9795" width="82.44140625" style="44" customWidth="1"/>
    <col min="9796" max="9983" width="8.88671875" style="44"/>
    <col min="9984" max="9984" width="2" style="44" customWidth="1"/>
    <col min="9985" max="9985" width="21.88671875" style="44" customWidth="1"/>
    <col min="9986" max="9986" width="16.109375" style="44" customWidth="1"/>
    <col min="9987" max="9987" width="28.6640625" style="44" customWidth="1"/>
    <col min="9988" max="9988" width="24.6640625" style="44" customWidth="1"/>
    <col min="9989" max="9989" width="26.88671875" style="44" customWidth="1"/>
    <col min="9990" max="9992" width="13.6640625" style="44" customWidth="1"/>
    <col min="9993" max="9993" width="12.6640625" style="44" customWidth="1"/>
    <col min="9994" max="9994" width="15.44140625" style="44" customWidth="1"/>
    <col min="9995" max="9995" width="16" style="44" customWidth="1"/>
    <col min="9996" max="9996" width="15.5546875" style="44" customWidth="1"/>
    <col min="9997" max="9997" width="17.44140625" style="44" customWidth="1"/>
    <col min="9998" max="9998" width="27.6640625" style="44" customWidth="1"/>
    <col min="9999" max="9999" width="15.88671875" style="44" customWidth="1"/>
    <col min="10000" max="10000" width="18.88671875" style="44" customWidth="1"/>
    <col min="10001" max="10001" width="21" style="44" customWidth="1"/>
    <col min="10002" max="10002" width="31" style="44" customWidth="1"/>
    <col min="10003" max="10003" width="13" style="44" customWidth="1"/>
    <col min="10004" max="10004" width="14.44140625" style="44" customWidth="1"/>
    <col min="10005" max="10005" width="14.88671875" style="44" customWidth="1"/>
    <col min="10006" max="10006" width="29.44140625" style="44" customWidth="1"/>
    <col min="10007" max="10007" width="21.88671875" style="44" customWidth="1"/>
    <col min="10008" max="10008" width="12.33203125" style="44" customWidth="1"/>
    <col min="10009" max="10009" width="13.109375" style="44" customWidth="1"/>
    <col min="10010" max="10010" width="14.88671875" style="44" customWidth="1"/>
    <col min="10011" max="10011" width="13.88671875" style="44" customWidth="1"/>
    <col min="10012" max="10012" width="32.5546875" style="44" customWidth="1"/>
    <col min="10013" max="10013" width="23.44140625" style="44" customWidth="1"/>
    <col min="10014" max="10014" width="13.6640625" style="44" customWidth="1"/>
    <col min="10015" max="10015" width="24.109375" style="44" customWidth="1"/>
    <col min="10016" max="10016" width="19.33203125" style="44" customWidth="1"/>
    <col min="10017" max="10017" width="12.6640625" style="44" customWidth="1"/>
    <col min="10018" max="10018" width="26.6640625" style="44" customWidth="1"/>
    <col min="10019" max="10019" width="11" style="44" customWidth="1"/>
    <col min="10020" max="10020" width="27.5546875" style="44" customWidth="1"/>
    <col min="10021" max="10021" width="14.44140625" style="44" customWidth="1"/>
    <col min="10022" max="10022" width="12.44140625" style="44" customWidth="1"/>
    <col min="10023" max="10023" width="56.33203125" style="44" customWidth="1"/>
    <col min="10024" max="10024" width="20" style="44" customWidth="1"/>
    <col min="10025" max="10025" width="21.5546875" style="44" customWidth="1"/>
    <col min="10026" max="10026" width="27.6640625" style="44" customWidth="1"/>
    <col min="10027" max="10027" width="14.88671875" style="44" customWidth="1"/>
    <col min="10028" max="10028" width="18.44140625" style="44" customWidth="1"/>
    <col min="10029" max="10029" width="24.6640625" style="44" customWidth="1"/>
    <col min="10030" max="10030" width="23.88671875" style="44" customWidth="1"/>
    <col min="10031" max="10031" width="40.33203125" style="44" customWidth="1"/>
    <col min="10032" max="10032" width="19.88671875" style="44" customWidth="1"/>
    <col min="10033" max="10033" width="25.33203125" style="44" customWidth="1"/>
    <col min="10034" max="10034" width="32.33203125" style="44" customWidth="1"/>
    <col min="10035" max="10035" width="32.44140625" style="44" customWidth="1"/>
    <col min="10036" max="10036" width="25.33203125" style="44" customWidth="1"/>
    <col min="10037" max="10037" width="18.5546875" style="44" customWidth="1"/>
    <col min="10038" max="10038" width="17.5546875" style="44" customWidth="1"/>
    <col min="10039" max="10039" width="17.44140625" style="44" customWidth="1"/>
    <col min="10040" max="10040" width="16.6640625" style="44" customWidth="1"/>
    <col min="10041" max="10041" width="21.33203125" style="44" customWidth="1"/>
    <col min="10042" max="10042" width="15.6640625" style="44" customWidth="1"/>
    <col min="10043" max="10043" width="17.5546875" style="44" customWidth="1"/>
    <col min="10044" max="10044" width="15" style="44" customWidth="1"/>
    <col min="10045" max="10045" width="19.6640625" style="44" customWidth="1"/>
    <col min="10046" max="10046" width="23.109375" style="44" customWidth="1"/>
    <col min="10047" max="10047" width="16.44140625" style="44" customWidth="1"/>
    <col min="10048" max="10048" width="18.44140625" style="44" customWidth="1"/>
    <col min="10049" max="10049" width="13.6640625" style="44" customWidth="1"/>
    <col min="10050" max="10050" width="20.88671875" style="44" customWidth="1"/>
    <col min="10051" max="10051" width="82.44140625" style="44" customWidth="1"/>
    <col min="10052" max="10239" width="8.88671875" style="44"/>
    <col min="10240" max="10240" width="2" style="44" customWidth="1"/>
    <col min="10241" max="10241" width="21.88671875" style="44" customWidth="1"/>
    <col min="10242" max="10242" width="16.109375" style="44" customWidth="1"/>
    <col min="10243" max="10243" width="28.6640625" style="44" customWidth="1"/>
    <col min="10244" max="10244" width="24.6640625" style="44" customWidth="1"/>
    <col min="10245" max="10245" width="26.88671875" style="44" customWidth="1"/>
    <col min="10246" max="10248" width="13.6640625" style="44" customWidth="1"/>
    <col min="10249" max="10249" width="12.6640625" style="44" customWidth="1"/>
    <col min="10250" max="10250" width="15.44140625" style="44" customWidth="1"/>
    <col min="10251" max="10251" width="16" style="44" customWidth="1"/>
    <col min="10252" max="10252" width="15.5546875" style="44" customWidth="1"/>
    <col min="10253" max="10253" width="17.44140625" style="44" customWidth="1"/>
    <col min="10254" max="10254" width="27.6640625" style="44" customWidth="1"/>
    <col min="10255" max="10255" width="15.88671875" style="44" customWidth="1"/>
    <col min="10256" max="10256" width="18.88671875" style="44" customWidth="1"/>
    <col min="10257" max="10257" width="21" style="44" customWidth="1"/>
    <col min="10258" max="10258" width="31" style="44" customWidth="1"/>
    <col min="10259" max="10259" width="13" style="44" customWidth="1"/>
    <col min="10260" max="10260" width="14.44140625" style="44" customWidth="1"/>
    <col min="10261" max="10261" width="14.88671875" style="44" customWidth="1"/>
    <col min="10262" max="10262" width="29.44140625" style="44" customWidth="1"/>
    <col min="10263" max="10263" width="21.88671875" style="44" customWidth="1"/>
    <col min="10264" max="10264" width="12.33203125" style="44" customWidth="1"/>
    <col min="10265" max="10265" width="13.109375" style="44" customWidth="1"/>
    <col min="10266" max="10266" width="14.88671875" style="44" customWidth="1"/>
    <col min="10267" max="10267" width="13.88671875" style="44" customWidth="1"/>
    <col min="10268" max="10268" width="32.5546875" style="44" customWidth="1"/>
    <col min="10269" max="10269" width="23.44140625" style="44" customWidth="1"/>
    <col min="10270" max="10270" width="13.6640625" style="44" customWidth="1"/>
    <col min="10271" max="10271" width="24.109375" style="44" customWidth="1"/>
    <col min="10272" max="10272" width="19.33203125" style="44" customWidth="1"/>
    <col min="10273" max="10273" width="12.6640625" style="44" customWidth="1"/>
    <col min="10274" max="10274" width="26.6640625" style="44" customWidth="1"/>
    <col min="10275" max="10275" width="11" style="44" customWidth="1"/>
    <col min="10276" max="10276" width="27.5546875" style="44" customWidth="1"/>
    <col min="10277" max="10277" width="14.44140625" style="44" customWidth="1"/>
    <col min="10278" max="10278" width="12.44140625" style="44" customWidth="1"/>
    <col min="10279" max="10279" width="56.33203125" style="44" customWidth="1"/>
    <col min="10280" max="10280" width="20" style="44" customWidth="1"/>
    <col min="10281" max="10281" width="21.5546875" style="44" customWidth="1"/>
    <col min="10282" max="10282" width="27.6640625" style="44" customWidth="1"/>
    <col min="10283" max="10283" width="14.88671875" style="44" customWidth="1"/>
    <col min="10284" max="10284" width="18.44140625" style="44" customWidth="1"/>
    <col min="10285" max="10285" width="24.6640625" style="44" customWidth="1"/>
    <col min="10286" max="10286" width="23.88671875" style="44" customWidth="1"/>
    <col min="10287" max="10287" width="40.33203125" style="44" customWidth="1"/>
    <col min="10288" max="10288" width="19.88671875" style="44" customWidth="1"/>
    <col min="10289" max="10289" width="25.33203125" style="44" customWidth="1"/>
    <col min="10290" max="10290" width="32.33203125" style="44" customWidth="1"/>
    <col min="10291" max="10291" width="32.44140625" style="44" customWidth="1"/>
    <col min="10292" max="10292" width="25.33203125" style="44" customWidth="1"/>
    <col min="10293" max="10293" width="18.5546875" style="44" customWidth="1"/>
    <col min="10294" max="10294" width="17.5546875" style="44" customWidth="1"/>
    <col min="10295" max="10295" width="17.44140625" style="44" customWidth="1"/>
    <col min="10296" max="10296" width="16.6640625" style="44" customWidth="1"/>
    <col min="10297" max="10297" width="21.33203125" style="44" customWidth="1"/>
    <col min="10298" max="10298" width="15.6640625" style="44" customWidth="1"/>
    <col min="10299" max="10299" width="17.5546875" style="44" customWidth="1"/>
    <col min="10300" max="10300" width="15" style="44" customWidth="1"/>
    <col min="10301" max="10301" width="19.6640625" style="44" customWidth="1"/>
    <col min="10302" max="10302" width="23.109375" style="44" customWidth="1"/>
    <col min="10303" max="10303" width="16.44140625" style="44" customWidth="1"/>
    <col min="10304" max="10304" width="18.44140625" style="44" customWidth="1"/>
    <col min="10305" max="10305" width="13.6640625" style="44" customWidth="1"/>
    <col min="10306" max="10306" width="20.88671875" style="44" customWidth="1"/>
    <col min="10307" max="10307" width="82.44140625" style="44" customWidth="1"/>
    <col min="10308" max="10495" width="8.88671875" style="44"/>
    <col min="10496" max="10496" width="2" style="44" customWidth="1"/>
    <col min="10497" max="10497" width="21.88671875" style="44" customWidth="1"/>
    <col min="10498" max="10498" width="16.109375" style="44" customWidth="1"/>
    <col min="10499" max="10499" width="28.6640625" style="44" customWidth="1"/>
    <col min="10500" max="10500" width="24.6640625" style="44" customWidth="1"/>
    <col min="10501" max="10501" width="26.88671875" style="44" customWidth="1"/>
    <col min="10502" max="10504" width="13.6640625" style="44" customWidth="1"/>
    <col min="10505" max="10505" width="12.6640625" style="44" customWidth="1"/>
    <col min="10506" max="10506" width="15.44140625" style="44" customWidth="1"/>
    <col min="10507" max="10507" width="16" style="44" customWidth="1"/>
    <col min="10508" max="10508" width="15.5546875" style="44" customWidth="1"/>
    <col min="10509" max="10509" width="17.44140625" style="44" customWidth="1"/>
    <col min="10510" max="10510" width="27.6640625" style="44" customWidth="1"/>
    <col min="10511" max="10511" width="15.88671875" style="44" customWidth="1"/>
    <col min="10512" max="10512" width="18.88671875" style="44" customWidth="1"/>
    <col min="10513" max="10513" width="21" style="44" customWidth="1"/>
    <col min="10514" max="10514" width="31" style="44" customWidth="1"/>
    <col min="10515" max="10515" width="13" style="44" customWidth="1"/>
    <col min="10516" max="10516" width="14.44140625" style="44" customWidth="1"/>
    <col min="10517" max="10517" width="14.88671875" style="44" customWidth="1"/>
    <col min="10518" max="10518" width="29.44140625" style="44" customWidth="1"/>
    <col min="10519" max="10519" width="21.88671875" style="44" customWidth="1"/>
    <col min="10520" max="10520" width="12.33203125" style="44" customWidth="1"/>
    <col min="10521" max="10521" width="13.109375" style="44" customWidth="1"/>
    <col min="10522" max="10522" width="14.88671875" style="44" customWidth="1"/>
    <col min="10523" max="10523" width="13.88671875" style="44" customWidth="1"/>
    <col min="10524" max="10524" width="32.5546875" style="44" customWidth="1"/>
    <col min="10525" max="10525" width="23.44140625" style="44" customWidth="1"/>
    <col min="10526" max="10526" width="13.6640625" style="44" customWidth="1"/>
    <col min="10527" max="10527" width="24.109375" style="44" customWidth="1"/>
    <col min="10528" max="10528" width="19.33203125" style="44" customWidth="1"/>
    <col min="10529" max="10529" width="12.6640625" style="44" customWidth="1"/>
    <col min="10530" max="10530" width="26.6640625" style="44" customWidth="1"/>
    <col min="10531" max="10531" width="11" style="44" customWidth="1"/>
    <col min="10532" max="10532" width="27.5546875" style="44" customWidth="1"/>
    <col min="10533" max="10533" width="14.44140625" style="44" customWidth="1"/>
    <col min="10534" max="10534" width="12.44140625" style="44" customWidth="1"/>
    <col min="10535" max="10535" width="56.33203125" style="44" customWidth="1"/>
    <col min="10536" max="10536" width="20" style="44" customWidth="1"/>
    <col min="10537" max="10537" width="21.5546875" style="44" customWidth="1"/>
    <col min="10538" max="10538" width="27.6640625" style="44" customWidth="1"/>
    <col min="10539" max="10539" width="14.88671875" style="44" customWidth="1"/>
    <col min="10540" max="10540" width="18.44140625" style="44" customWidth="1"/>
    <col min="10541" max="10541" width="24.6640625" style="44" customWidth="1"/>
    <col min="10542" max="10542" width="23.88671875" style="44" customWidth="1"/>
    <col min="10543" max="10543" width="40.33203125" style="44" customWidth="1"/>
    <col min="10544" max="10544" width="19.88671875" style="44" customWidth="1"/>
    <col min="10545" max="10545" width="25.33203125" style="44" customWidth="1"/>
    <col min="10546" max="10546" width="32.33203125" style="44" customWidth="1"/>
    <col min="10547" max="10547" width="32.44140625" style="44" customWidth="1"/>
    <col min="10548" max="10548" width="25.33203125" style="44" customWidth="1"/>
    <col min="10549" max="10549" width="18.5546875" style="44" customWidth="1"/>
    <col min="10550" max="10550" width="17.5546875" style="44" customWidth="1"/>
    <col min="10551" max="10551" width="17.44140625" style="44" customWidth="1"/>
    <col min="10552" max="10552" width="16.6640625" style="44" customWidth="1"/>
    <col min="10553" max="10553" width="21.33203125" style="44" customWidth="1"/>
    <col min="10554" max="10554" width="15.6640625" style="44" customWidth="1"/>
    <col min="10555" max="10555" width="17.5546875" style="44" customWidth="1"/>
    <col min="10556" max="10556" width="15" style="44" customWidth="1"/>
    <col min="10557" max="10557" width="19.6640625" style="44" customWidth="1"/>
    <col min="10558" max="10558" width="23.109375" style="44" customWidth="1"/>
    <col min="10559" max="10559" width="16.44140625" style="44" customWidth="1"/>
    <col min="10560" max="10560" width="18.44140625" style="44" customWidth="1"/>
    <col min="10561" max="10561" width="13.6640625" style="44" customWidth="1"/>
    <col min="10562" max="10562" width="20.88671875" style="44" customWidth="1"/>
    <col min="10563" max="10563" width="82.44140625" style="44" customWidth="1"/>
    <col min="10564" max="10751" width="8.88671875" style="44"/>
    <col min="10752" max="10752" width="2" style="44" customWidth="1"/>
    <col min="10753" max="10753" width="21.88671875" style="44" customWidth="1"/>
    <col min="10754" max="10754" width="16.109375" style="44" customWidth="1"/>
    <col min="10755" max="10755" width="28.6640625" style="44" customWidth="1"/>
    <col min="10756" max="10756" width="24.6640625" style="44" customWidth="1"/>
    <col min="10757" max="10757" width="26.88671875" style="44" customWidth="1"/>
    <col min="10758" max="10760" width="13.6640625" style="44" customWidth="1"/>
    <col min="10761" max="10761" width="12.6640625" style="44" customWidth="1"/>
    <col min="10762" max="10762" width="15.44140625" style="44" customWidth="1"/>
    <col min="10763" max="10763" width="16" style="44" customWidth="1"/>
    <col min="10764" max="10764" width="15.5546875" style="44" customWidth="1"/>
    <col min="10765" max="10765" width="17.44140625" style="44" customWidth="1"/>
    <col min="10766" max="10766" width="27.6640625" style="44" customWidth="1"/>
    <col min="10767" max="10767" width="15.88671875" style="44" customWidth="1"/>
    <col min="10768" max="10768" width="18.88671875" style="44" customWidth="1"/>
    <col min="10769" max="10769" width="21" style="44" customWidth="1"/>
    <col min="10770" max="10770" width="31" style="44" customWidth="1"/>
    <col min="10771" max="10771" width="13" style="44" customWidth="1"/>
    <col min="10772" max="10772" width="14.44140625" style="44" customWidth="1"/>
    <col min="10773" max="10773" width="14.88671875" style="44" customWidth="1"/>
    <col min="10774" max="10774" width="29.44140625" style="44" customWidth="1"/>
    <col min="10775" max="10775" width="21.88671875" style="44" customWidth="1"/>
    <col min="10776" max="10776" width="12.33203125" style="44" customWidth="1"/>
    <col min="10777" max="10777" width="13.109375" style="44" customWidth="1"/>
    <col min="10778" max="10778" width="14.88671875" style="44" customWidth="1"/>
    <col min="10779" max="10779" width="13.88671875" style="44" customWidth="1"/>
    <col min="10780" max="10780" width="32.5546875" style="44" customWidth="1"/>
    <col min="10781" max="10781" width="23.44140625" style="44" customWidth="1"/>
    <col min="10782" max="10782" width="13.6640625" style="44" customWidth="1"/>
    <col min="10783" max="10783" width="24.109375" style="44" customWidth="1"/>
    <col min="10784" max="10784" width="19.33203125" style="44" customWidth="1"/>
    <col min="10785" max="10785" width="12.6640625" style="44" customWidth="1"/>
    <col min="10786" max="10786" width="26.6640625" style="44" customWidth="1"/>
    <col min="10787" max="10787" width="11" style="44" customWidth="1"/>
    <col min="10788" max="10788" width="27.5546875" style="44" customWidth="1"/>
    <col min="10789" max="10789" width="14.44140625" style="44" customWidth="1"/>
    <col min="10790" max="10790" width="12.44140625" style="44" customWidth="1"/>
    <col min="10791" max="10791" width="56.33203125" style="44" customWidth="1"/>
    <col min="10792" max="10792" width="20" style="44" customWidth="1"/>
    <col min="10793" max="10793" width="21.5546875" style="44" customWidth="1"/>
    <col min="10794" max="10794" width="27.6640625" style="44" customWidth="1"/>
    <col min="10795" max="10795" width="14.88671875" style="44" customWidth="1"/>
    <col min="10796" max="10796" width="18.44140625" style="44" customWidth="1"/>
    <col min="10797" max="10797" width="24.6640625" style="44" customWidth="1"/>
    <col min="10798" max="10798" width="23.88671875" style="44" customWidth="1"/>
    <col min="10799" max="10799" width="40.33203125" style="44" customWidth="1"/>
    <col min="10800" max="10800" width="19.88671875" style="44" customWidth="1"/>
    <col min="10801" max="10801" width="25.33203125" style="44" customWidth="1"/>
    <col min="10802" max="10802" width="32.33203125" style="44" customWidth="1"/>
    <col min="10803" max="10803" width="32.44140625" style="44" customWidth="1"/>
    <col min="10804" max="10804" width="25.33203125" style="44" customWidth="1"/>
    <col min="10805" max="10805" width="18.5546875" style="44" customWidth="1"/>
    <col min="10806" max="10806" width="17.5546875" style="44" customWidth="1"/>
    <col min="10807" max="10807" width="17.44140625" style="44" customWidth="1"/>
    <col min="10808" max="10808" width="16.6640625" style="44" customWidth="1"/>
    <col min="10809" max="10809" width="21.33203125" style="44" customWidth="1"/>
    <col min="10810" max="10810" width="15.6640625" style="44" customWidth="1"/>
    <col min="10811" max="10811" width="17.5546875" style="44" customWidth="1"/>
    <col min="10812" max="10812" width="15" style="44" customWidth="1"/>
    <col min="10813" max="10813" width="19.6640625" style="44" customWidth="1"/>
    <col min="10814" max="10814" width="23.109375" style="44" customWidth="1"/>
    <col min="10815" max="10815" width="16.44140625" style="44" customWidth="1"/>
    <col min="10816" max="10816" width="18.44140625" style="44" customWidth="1"/>
    <col min="10817" max="10817" width="13.6640625" style="44" customWidth="1"/>
    <col min="10818" max="10818" width="20.88671875" style="44" customWidth="1"/>
    <col min="10819" max="10819" width="82.44140625" style="44" customWidth="1"/>
    <col min="10820" max="11007" width="8.88671875" style="44"/>
    <col min="11008" max="11008" width="2" style="44" customWidth="1"/>
    <col min="11009" max="11009" width="21.88671875" style="44" customWidth="1"/>
    <col min="11010" max="11010" width="16.109375" style="44" customWidth="1"/>
    <col min="11011" max="11011" width="28.6640625" style="44" customWidth="1"/>
    <col min="11012" max="11012" width="24.6640625" style="44" customWidth="1"/>
    <col min="11013" max="11013" width="26.88671875" style="44" customWidth="1"/>
    <col min="11014" max="11016" width="13.6640625" style="44" customWidth="1"/>
    <col min="11017" max="11017" width="12.6640625" style="44" customWidth="1"/>
    <col min="11018" max="11018" width="15.44140625" style="44" customWidth="1"/>
    <col min="11019" max="11019" width="16" style="44" customWidth="1"/>
    <col min="11020" max="11020" width="15.5546875" style="44" customWidth="1"/>
    <col min="11021" max="11021" width="17.44140625" style="44" customWidth="1"/>
    <col min="11022" max="11022" width="27.6640625" style="44" customWidth="1"/>
    <col min="11023" max="11023" width="15.88671875" style="44" customWidth="1"/>
    <col min="11024" max="11024" width="18.88671875" style="44" customWidth="1"/>
    <col min="11025" max="11025" width="21" style="44" customWidth="1"/>
    <col min="11026" max="11026" width="31" style="44" customWidth="1"/>
    <col min="11027" max="11027" width="13" style="44" customWidth="1"/>
    <col min="11028" max="11028" width="14.44140625" style="44" customWidth="1"/>
    <col min="11029" max="11029" width="14.88671875" style="44" customWidth="1"/>
    <col min="11030" max="11030" width="29.44140625" style="44" customWidth="1"/>
    <col min="11031" max="11031" width="21.88671875" style="44" customWidth="1"/>
    <col min="11032" max="11032" width="12.33203125" style="44" customWidth="1"/>
    <col min="11033" max="11033" width="13.109375" style="44" customWidth="1"/>
    <col min="11034" max="11034" width="14.88671875" style="44" customWidth="1"/>
    <col min="11035" max="11035" width="13.88671875" style="44" customWidth="1"/>
    <col min="11036" max="11036" width="32.5546875" style="44" customWidth="1"/>
    <col min="11037" max="11037" width="23.44140625" style="44" customWidth="1"/>
    <col min="11038" max="11038" width="13.6640625" style="44" customWidth="1"/>
    <col min="11039" max="11039" width="24.109375" style="44" customWidth="1"/>
    <col min="11040" max="11040" width="19.33203125" style="44" customWidth="1"/>
    <col min="11041" max="11041" width="12.6640625" style="44" customWidth="1"/>
    <col min="11042" max="11042" width="26.6640625" style="44" customWidth="1"/>
    <col min="11043" max="11043" width="11" style="44" customWidth="1"/>
    <col min="11044" max="11044" width="27.5546875" style="44" customWidth="1"/>
    <col min="11045" max="11045" width="14.44140625" style="44" customWidth="1"/>
    <col min="11046" max="11046" width="12.44140625" style="44" customWidth="1"/>
    <col min="11047" max="11047" width="56.33203125" style="44" customWidth="1"/>
    <col min="11048" max="11048" width="20" style="44" customWidth="1"/>
    <col min="11049" max="11049" width="21.5546875" style="44" customWidth="1"/>
    <col min="11050" max="11050" width="27.6640625" style="44" customWidth="1"/>
    <col min="11051" max="11051" width="14.88671875" style="44" customWidth="1"/>
    <col min="11052" max="11052" width="18.44140625" style="44" customWidth="1"/>
    <col min="11053" max="11053" width="24.6640625" style="44" customWidth="1"/>
    <col min="11054" max="11054" width="23.88671875" style="44" customWidth="1"/>
    <col min="11055" max="11055" width="40.33203125" style="44" customWidth="1"/>
    <col min="11056" max="11056" width="19.88671875" style="44" customWidth="1"/>
    <col min="11057" max="11057" width="25.33203125" style="44" customWidth="1"/>
    <col min="11058" max="11058" width="32.33203125" style="44" customWidth="1"/>
    <col min="11059" max="11059" width="32.44140625" style="44" customWidth="1"/>
    <col min="11060" max="11060" width="25.33203125" style="44" customWidth="1"/>
    <col min="11061" max="11061" width="18.5546875" style="44" customWidth="1"/>
    <col min="11062" max="11062" width="17.5546875" style="44" customWidth="1"/>
    <col min="11063" max="11063" width="17.44140625" style="44" customWidth="1"/>
    <col min="11064" max="11064" width="16.6640625" style="44" customWidth="1"/>
    <col min="11065" max="11065" width="21.33203125" style="44" customWidth="1"/>
    <col min="11066" max="11066" width="15.6640625" style="44" customWidth="1"/>
    <col min="11067" max="11067" width="17.5546875" style="44" customWidth="1"/>
    <col min="11068" max="11068" width="15" style="44" customWidth="1"/>
    <col min="11069" max="11069" width="19.6640625" style="44" customWidth="1"/>
    <col min="11070" max="11070" width="23.109375" style="44" customWidth="1"/>
    <col min="11071" max="11071" width="16.44140625" style="44" customWidth="1"/>
    <col min="11072" max="11072" width="18.44140625" style="44" customWidth="1"/>
    <col min="11073" max="11073" width="13.6640625" style="44" customWidth="1"/>
    <col min="11074" max="11074" width="20.88671875" style="44" customWidth="1"/>
    <col min="11075" max="11075" width="82.44140625" style="44" customWidth="1"/>
    <col min="11076" max="11263" width="8.88671875" style="44"/>
    <col min="11264" max="11264" width="2" style="44" customWidth="1"/>
    <col min="11265" max="11265" width="21.88671875" style="44" customWidth="1"/>
    <col min="11266" max="11266" width="16.109375" style="44" customWidth="1"/>
    <col min="11267" max="11267" width="28.6640625" style="44" customWidth="1"/>
    <col min="11268" max="11268" width="24.6640625" style="44" customWidth="1"/>
    <col min="11269" max="11269" width="26.88671875" style="44" customWidth="1"/>
    <col min="11270" max="11272" width="13.6640625" style="44" customWidth="1"/>
    <col min="11273" max="11273" width="12.6640625" style="44" customWidth="1"/>
    <col min="11274" max="11274" width="15.44140625" style="44" customWidth="1"/>
    <col min="11275" max="11275" width="16" style="44" customWidth="1"/>
    <col min="11276" max="11276" width="15.5546875" style="44" customWidth="1"/>
    <col min="11277" max="11277" width="17.44140625" style="44" customWidth="1"/>
    <col min="11278" max="11278" width="27.6640625" style="44" customWidth="1"/>
    <col min="11279" max="11279" width="15.88671875" style="44" customWidth="1"/>
    <col min="11280" max="11280" width="18.88671875" style="44" customWidth="1"/>
    <col min="11281" max="11281" width="21" style="44" customWidth="1"/>
    <col min="11282" max="11282" width="31" style="44" customWidth="1"/>
    <col min="11283" max="11283" width="13" style="44" customWidth="1"/>
    <col min="11284" max="11284" width="14.44140625" style="44" customWidth="1"/>
    <col min="11285" max="11285" width="14.88671875" style="44" customWidth="1"/>
    <col min="11286" max="11286" width="29.44140625" style="44" customWidth="1"/>
    <col min="11287" max="11287" width="21.88671875" style="44" customWidth="1"/>
    <col min="11288" max="11288" width="12.33203125" style="44" customWidth="1"/>
    <col min="11289" max="11289" width="13.109375" style="44" customWidth="1"/>
    <col min="11290" max="11290" width="14.88671875" style="44" customWidth="1"/>
    <col min="11291" max="11291" width="13.88671875" style="44" customWidth="1"/>
    <col min="11292" max="11292" width="32.5546875" style="44" customWidth="1"/>
    <col min="11293" max="11293" width="23.44140625" style="44" customWidth="1"/>
    <col min="11294" max="11294" width="13.6640625" style="44" customWidth="1"/>
    <col min="11295" max="11295" width="24.109375" style="44" customWidth="1"/>
    <col min="11296" max="11296" width="19.33203125" style="44" customWidth="1"/>
    <col min="11297" max="11297" width="12.6640625" style="44" customWidth="1"/>
    <col min="11298" max="11298" width="26.6640625" style="44" customWidth="1"/>
    <col min="11299" max="11299" width="11" style="44" customWidth="1"/>
    <col min="11300" max="11300" width="27.5546875" style="44" customWidth="1"/>
    <col min="11301" max="11301" width="14.44140625" style="44" customWidth="1"/>
    <col min="11302" max="11302" width="12.44140625" style="44" customWidth="1"/>
    <col min="11303" max="11303" width="56.33203125" style="44" customWidth="1"/>
    <col min="11304" max="11304" width="20" style="44" customWidth="1"/>
    <col min="11305" max="11305" width="21.5546875" style="44" customWidth="1"/>
    <col min="11306" max="11306" width="27.6640625" style="44" customWidth="1"/>
    <col min="11307" max="11307" width="14.88671875" style="44" customWidth="1"/>
    <col min="11308" max="11308" width="18.44140625" style="44" customWidth="1"/>
    <col min="11309" max="11309" width="24.6640625" style="44" customWidth="1"/>
    <col min="11310" max="11310" width="23.88671875" style="44" customWidth="1"/>
    <col min="11311" max="11311" width="40.33203125" style="44" customWidth="1"/>
    <col min="11312" max="11312" width="19.88671875" style="44" customWidth="1"/>
    <col min="11313" max="11313" width="25.33203125" style="44" customWidth="1"/>
    <col min="11314" max="11314" width="32.33203125" style="44" customWidth="1"/>
    <col min="11315" max="11315" width="32.44140625" style="44" customWidth="1"/>
    <col min="11316" max="11316" width="25.33203125" style="44" customWidth="1"/>
    <col min="11317" max="11317" width="18.5546875" style="44" customWidth="1"/>
    <col min="11318" max="11318" width="17.5546875" style="44" customWidth="1"/>
    <col min="11319" max="11319" width="17.44140625" style="44" customWidth="1"/>
    <col min="11320" max="11320" width="16.6640625" style="44" customWidth="1"/>
    <col min="11321" max="11321" width="21.33203125" style="44" customWidth="1"/>
    <col min="11322" max="11322" width="15.6640625" style="44" customWidth="1"/>
    <col min="11323" max="11323" width="17.5546875" style="44" customWidth="1"/>
    <col min="11324" max="11324" width="15" style="44" customWidth="1"/>
    <col min="11325" max="11325" width="19.6640625" style="44" customWidth="1"/>
    <col min="11326" max="11326" width="23.109375" style="44" customWidth="1"/>
    <col min="11327" max="11327" width="16.44140625" style="44" customWidth="1"/>
    <col min="11328" max="11328" width="18.44140625" style="44" customWidth="1"/>
    <col min="11329" max="11329" width="13.6640625" style="44" customWidth="1"/>
    <col min="11330" max="11330" width="20.88671875" style="44" customWidth="1"/>
    <col min="11331" max="11331" width="82.44140625" style="44" customWidth="1"/>
    <col min="11332" max="11519" width="8.88671875" style="44"/>
    <col min="11520" max="11520" width="2" style="44" customWidth="1"/>
    <col min="11521" max="11521" width="21.88671875" style="44" customWidth="1"/>
    <col min="11522" max="11522" width="16.109375" style="44" customWidth="1"/>
    <col min="11523" max="11523" width="28.6640625" style="44" customWidth="1"/>
    <col min="11524" max="11524" width="24.6640625" style="44" customWidth="1"/>
    <col min="11525" max="11525" width="26.88671875" style="44" customWidth="1"/>
    <col min="11526" max="11528" width="13.6640625" style="44" customWidth="1"/>
    <col min="11529" max="11529" width="12.6640625" style="44" customWidth="1"/>
    <col min="11530" max="11530" width="15.44140625" style="44" customWidth="1"/>
    <col min="11531" max="11531" width="16" style="44" customWidth="1"/>
    <col min="11532" max="11532" width="15.5546875" style="44" customWidth="1"/>
    <col min="11533" max="11533" width="17.44140625" style="44" customWidth="1"/>
    <col min="11534" max="11534" width="27.6640625" style="44" customWidth="1"/>
    <col min="11535" max="11535" width="15.88671875" style="44" customWidth="1"/>
    <col min="11536" max="11536" width="18.88671875" style="44" customWidth="1"/>
    <col min="11537" max="11537" width="21" style="44" customWidth="1"/>
    <col min="11538" max="11538" width="31" style="44" customWidth="1"/>
    <col min="11539" max="11539" width="13" style="44" customWidth="1"/>
    <col min="11540" max="11540" width="14.44140625" style="44" customWidth="1"/>
    <col min="11541" max="11541" width="14.88671875" style="44" customWidth="1"/>
    <col min="11542" max="11542" width="29.44140625" style="44" customWidth="1"/>
    <col min="11543" max="11543" width="21.88671875" style="44" customWidth="1"/>
    <col min="11544" max="11544" width="12.33203125" style="44" customWidth="1"/>
    <col min="11545" max="11545" width="13.109375" style="44" customWidth="1"/>
    <col min="11546" max="11546" width="14.88671875" style="44" customWidth="1"/>
    <col min="11547" max="11547" width="13.88671875" style="44" customWidth="1"/>
    <col min="11548" max="11548" width="32.5546875" style="44" customWidth="1"/>
    <col min="11549" max="11549" width="23.44140625" style="44" customWidth="1"/>
    <col min="11550" max="11550" width="13.6640625" style="44" customWidth="1"/>
    <col min="11551" max="11551" width="24.109375" style="44" customWidth="1"/>
    <col min="11552" max="11552" width="19.33203125" style="44" customWidth="1"/>
    <col min="11553" max="11553" width="12.6640625" style="44" customWidth="1"/>
    <col min="11554" max="11554" width="26.6640625" style="44" customWidth="1"/>
    <col min="11555" max="11555" width="11" style="44" customWidth="1"/>
    <col min="11556" max="11556" width="27.5546875" style="44" customWidth="1"/>
    <col min="11557" max="11557" width="14.44140625" style="44" customWidth="1"/>
    <col min="11558" max="11558" width="12.44140625" style="44" customWidth="1"/>
    <col min="11559" max="11559" width="56.33203125" style="44" customWidth="1"/>
    <col min="11560" max="11560" width="20" style="44" customWidth="1"/>
    <col min="11561" max="11561" width="21.5546875" style="44" customWidth="1"/>
    <col min="11562" max="11562" width="27.6640625" style="44" customWidth="1"/>
    <col min="11563" max="11563" width="14.88671875" style="44" customWidth="1"/>
    <col min="11564" max="11564" width="18.44140625" style="44" customWidth="1"/>
    <col min="11565" max="11565" width="24.6640625" style="44" customWidth="1"/>
    <col min="11566" max="11566" width="23.88671875" style="44" customWidth="1"/>
    <col min="11567" max="11567" width="40.33203125" style="44" customWidth="1"/>
    <col min="11568" max="11568" width="19.88671875" style="44" customWidth="1"/>
    <col min="11569" max="11569" width="25.33203125" style="44" customWidth="1"/>
    <col min="11570" max="11570" width="32.33203125" style="44" customWidth="1"/>
    <col min="11571" max="11571" width="32.44140625" style="44" customWidth="1"/>
    <col min="11572" max="11572" width="25.33203125" style="44" customWidth="1"/>
    <col min="11573" max="11573" width="18.5546875" style="44" customWidth="1"/>
    <col min="11574" max="11574" width="17.5546875" style="44" customWidth="1"/>
    <col min="11575" max="11575" width="17.44140625" style="44" customWidth="1"/>
    <col min="11576" max="11576" width="16.6640625" style="44" customWidth="1"/>
    <col min="11577" max="11577" width="21.33203125" style="44" customWidth="1"/>
    <col min="11578" max="11578" width="15.6640625" style="44" customWidth="1"/>
    <col min="11579" max="11579" width="17.5546875" style="44" customWidth="1"/>
    <col min="11580" max="11580" width="15" style="44" customWidth="1"/>
    <col min="11581" max="11581" width="19.6640625" style="44" customWidth="1"/>
    <col min="11582" max="11582" width="23.109375" style="44" customWidth="1"/>
    <col min="11583" max="11583" width="16.44140625" style="44" customWidth="1"/>
    <col min="11584" max="11584" width="18.44140625" style="44" customWidth="1"/>
    <col min="11585" max="11585" width="13.6640625" style="44" customWidth="1"/>
    <col min="11586" max="11586" width="20.88671875" style="44" customWidth="1"/>
    <col min="11587" max="11587" width="82.44140625" style="44" customWidth="1"/>
    <col min="11588" max="11775" width="8.88671875" style="44"/>
    <col min="11776" max="11776" width="2" style="44" customWidth="1"/>
    <col min="11777" max="11777" width="21.88671875" style="44" customWidth="1"/>
    <col min="11778" max="11778" width="16.109375" style="44" customWidth="1"/>
    <col min="11779" max="11779" width="28.6640625" style="44" customWidth="1"/>
    <col min="11780" max="11780" width="24.6640625" style="44" customWidth="1"/>
    <col min="11781" max="11781" width="26.88671875" style="44" customWidth="1"/>
    <col min="11782" max="11784" width="13.6640625" style="44" customWidth="1"/>
    <col min="11785" max="11785" width="12.6640625" style="44" customWidth="1"/>
    <col min="11786" max="11786" width="15.44140625" style="44" customWidth="1"/>
    <col min="11787" max="11787" width="16" style="44" customWidth="1"/>
    <col min="11788" max="11788" width="15.5546875" style="44" customWidth="1"/>
    <col min="11789" max="11789" width="17.44140625" style="44" customWidth="1"/>
    <col min="11790" max="11790" width="27.6640625" style="44" customWidth="1"/>
    <col min="11791" max="11791" width="15.88671875" style="44" customWidth="1"/>
    <col min="11792" max="11792" width="18.88671875" style="44" customWidth="1"/>
    <col min="11793" max="11793" width="21" style="44" customWidth="1"/>
    <col min="11794" max="11794" width="31" style="44" customWidth="1"/>
    <col min="11795" max="11795" width="13" style="44" customWidth="1"/>
    <col min="11796" max="11796" width="14.44140625" style="44" customWidth="1"/>
    <col min="11797" max="11797" width="14.88671875" style="44" customWidth="1"/>
    <col min="11798" max="11798" width="29.44140625" style="44" customWidth="1"/>
    <col min="11799" max="11799" width="21.88671875" style="44" customWidth="1"/>
    <col min="11800" max="11800" width="12.33203125" style="44" customWidth="1"/>
    <col min="11801" max="11801" width="13.109375" style="44" customWidth="1"/>
    <col min="11802" max="11802" width="14.88671875" style="44" customWidth="1"/>
    <col min="11803" max="11803" width="13.88671875" style="44" customWidth="1"/>
    <col min="11804" max="11804" width="32.5546875" style="44" customWidth="1"/>
    <col min="11805" max="11805" width="23.44140625" style="44" customWidth="1"/>
    <col min="11806" max="11806" width="13.6640625" style="44" customWidth="1"/>
    <col min="11807" max="11807" width="24.109375" style="44" customWidth="1"/>
    <col min="11808" max="11808" width="19.33203125" style="44" customWidth="1"/>
    <col min="11809" max="11809" width="12.6640625" style="44" customWidth="1"/>
    <col min="11810" max="11810" width="26.6640625" style="44" customWidth="1"/>
    <col min="11811" max="11811" width="11" style="44" customWidth="1"/>
    <col min="11812" max="11812" width="27.5546875" style="44" customWidth="1"/>
    <col min="11813" max="11813" width="14.44140625" style="44" customWidth="1"/>
    <col min="11814" max="11814" width="12.44140625" style="44" customWidth="1"/>
    <col min="11815" max="11815" width="56.33203125" style="44" customWidth="1"/>
    <col min="11816" max="11816" width="20" style="44" customWidth="1"/>
    <col min="11817" max="11817" width="21.5546875" style="44" customWidth="1"/>
    <col min="11818" max="11818" width="27.6640625" style="44" customWidth="1"/>
    <col min="11819" max="11819" width="14.88671875" style="44" customWidth="1"/>
    <col min="11820" max="11820" width="18.44140625" style="44" customWidth="1"/>
    <col min="11821" max="11821" width="24.6640625" style="44" customWidth="1"/>
    <col min="11822" max="11822" width="23.88671875" style="44" customWidth="1"/>
    <col min="11823" max="11823" width="40.33203125" style="44" customWidth="1"/>
    <col min="11824" max="11824" width="19.88671875" style="44" customWidth="1"/>
    <col min="11825" max="11825" width="25.33203125" style="44" customWidth="1"/>
    <col min="11826" max="11826" width="32.33203125" style="44" customWidth="1"/>
    <col min="11827" max="11827" width="32.44140625" style="44" customWidth="1"/>
    <col min="11828" max="11828" width="25.33203125" style="44" customWidth="1"/>
    <col min="11829" max="11829" width="18.5546875" style="44" customWidth="1"/>
    <col min="11830" max="11830" width="17.5546875" style="44" customWidth="1"/>
    <col min="11831" max="11831" width="17.44140625" style="44" customWidth="1"/>
    <col min="11832" max="11832" width="16.6640625" style="44" customWidth="1"/>
    <col min="11833" max="11833" width="21.33203125" style="44" customWidth="1"/>
    <col min="11834" max="11834" width="15.6640625" style="44" customWidth="1"/>
    <col min="11835" max="11835" width="17.5546875" style="44" customWidth="1"/>
    <col min="11836" max="11836" width="15" style="44" customWidth="1"/>
    <col min="11837" max="11837" width="19.6640625" style="44" customWidth="1"/>
    <col min="11838" max="11838" width="23.109375" style="44" customWidth="1"/>
    <col min="11839" max="11839" width="16.44140625" style="44" customWidth="1"/>
    <col min="11840" max="11840" width="18.44140625" style="44" customWidth="1"/>
    <col min="11841" max="11841" width="13.6640625" style="44" customWidth="1"/>
    <col min="11842" max="11842" width="20.88671875" style="44" customWidth="1"/>
    <col min="11843" max="11843" width="82.44140625" style="44" customWidth="1"/>
    <col min="11844" max="12031" width="8.88671875" style="44"/>
    <col min="12032" max="12032" width="2" style="44" customWidth="1"/>
    <col min="12033" max="12033" width="21.88671875" style="44" customWidth="1"/>
    <col min="12034" max="12034" width="16.109375" style="44" customWidth="1"/>
    <col min="12035" max="12035" width="28.6640625" style="44" customWidth="1"/>
    <col min="12036" max="12036" width="24.6640625" style="44" customWidth="1"/>
    <col min="12037" max="12037" width="26.88671875" style="44" customWidth="1"/>
    <col min="12038" max="12040" width="13.6640625" style="44" customWidth="1"/>
    <col min="12041" max="12041" width="12.6640625" style="44" customWidth="1"/>
    <col min="12042" max="12042" width="15.44140625" style="44" customWidth="1"/>
    <col min="12043" max="12043" width="16" style="44" customWidth="1"/>
    <col min="12044" max="12044" width="15.5546875" style="44" customWidth="1"/>
    <col min="12045" max="12045" width="17.44140625" style="44" customWidth="1"/>
    <col min="12046" max="12046" width="27.6640625" style="44" customWidth="1"/>
    <col min="12047" max="12047" width="15.88671875" style="44" customWidth="1"/>
    <col min="12048" max="12048" width="18.88671875" style="44" customWidth="1"/>
    <col min="12049" max="12049" width="21" style="44" customWidth="1"/>
    <col min="12050" max="12050" width="31" style="44" customWidth="1"/>
    <col min="12051" max="12051" width="13" style="44" customWidth="1"/>
    <col min="12052" max="12052" width="14.44140625" style="44" customWidth="1"/>
    <col min="12053" max="12053" width="14.88671875" style="44" customWidth="1"/>
    <col min="12054" max="12054" width="29.44140625" style="44" customWidth="1"/>
    <col min="12055" max="12055" width="21.88671875" style="44" customWidth="1"/>
    <col min="12056" max="12056" width="12.33203125" style="44" customWidth="1"/>
    <col min="12057" max="12057" width="13.109375" style="44" customWidth="1"/>
    <col min="12058" max="12058" width="14.88671875" style="44" customWidth="1"/>
    <col min="12059" max="12059" width="13.88671875" style="44" customWidth="1"/>
    <col min="12060" max="12060" width="32.5546875" style="44" customWidth="1"/>
    <col min="12061" max="12061" width="23.44140625" style="44" customWidth="1"/>
    <col min="12062" max="12062" width="13.6640625" style="44" customWidth="1"/>
    <col min="12063" max="12063" width="24.109375" style="44" customWidth="1"/>
    <col min="12064" max="12064" width="19.33203125" style="44" customWidth="1"/>
    <col min="12065" max="12065" width="12.6640625" style="44" customWidth="1"/>
    <col min="12066" max="12066" width="26.6640625" style="44" customWidth="1"/>
    <col min="12067" max="12067" width="11" style="44" customWidth="1"/>
    <col min="12068" max="12068" width="27.5546875" style="44" customWidth="1"/>
    <col min="12069" max="12069" width="14.44140625" style="44" customWidth="1"/>
    <col min="12070" max="12070" width="12.44140625" style="44" customWidth="1"/>
    <col min="12071" max="12071" width="56.33203125" style="44" customWidth="1"/>
    <col min="12072" max="12072" width="20" style="44" customWidth="1"/>
    <col min="12073" max="12073" width="21.5546875" style="44" customWidth="1"/>
    <col min="12074" max="12074" width="27.6640625" style="44" customWidth="1"/>
    <col min="12075" max="12075" width="14.88671875" style="44" customWidth="1"/>
    <col min="12076" max="12076" width="18.44140625" style="44" customWidth="1"/>
    <col min="12077" max="12077" width="24.6640625" style="44" customWidth="1"/>
    <col min="12078" max="12078" width="23.88671875" style="44" customWidth="1"/>
    <col min="12079" max="12079" width="40.33203125" style="44" customWidth="1"/>
    <col min="12080" max="12080" width="19.88671875" style="44" customWidth="1"/>
    <col min="12081" max="12081" width="25.33203125" style="44" customWidth="1"/>
    <col min="12082" max="12082" width="32.33203125" style="44" customWidth="1"/>
    <col min="12083" max="12083" width="32.44140625" style="44" customWidth="1"/>
    <col min="12084" max="12084" width="25.33203125" style="44" customWidth="1"/>
    <col min="12085" max="12085" width="18.5546875" style="44" customWidth="1"/>
    <col min="12086" max="12086" width="17.5546875" style="44" customWidth="1"/>
    <col min="12087" max="12087" width="17.44140625" style="44" customWidth="1"/>
    <col min="12088" max="12088" width="16.6640625" style="44" customWidth="1"/>
    <col min="12089" max="12089" width="21.33203125" style="44" customWidth="1"/>
    <col min="12090" max="12090" width="15.6640625" style="44" customWidth="1"/>
    <col min="12091" max="12091" width="17.5546875" style="44" customWidth="1"/>
    <col min="12092" max="12092" width="15" style="44" customWidth="1"/>
    <col min="12093" max="12093" width="19.6640625" style="44" customWidth="1"/>
    <col min="12094" max="12094" width="23.109375" style="44" customWidth="1"/>
    <col min="12095" max="12095" width="16.44140625" style="44" customWidth="1"/>
    <col min="12096" max="12096" width="18.44140625" style="44" customWidth="1"/>
    <col min="12097" max="12097" width="13.6640625" style="44" customWidth="1"/>
    <col min="12098" max="12098" width="20.88671875" style="44" customWidth="1"/>
    <col min="12099" max="12099" width="82.44140625" style="44" customWidth="1"/>
    <col min="12100" max="12287" width="8.88671875" style="44"/>
    <col min="12288" max="12288" width="2" style="44" customWidth="1"/>
    <col min="12289" max="12289" width="21.88671875" style="44" customWidth="1"/>
    <col min="12290" max="12290" width="16.109375" style="44" customWidth="1"/>
    <col min="12291" max="12291" width="28.6640625" style="44" customWidth="1"/>
    <col min="12292" max="12292" width="24.6640625" style="44" customWidth="1"/>
    <col min="12293" max="12293" width="26.88671875" style="44" customWidth="1"/>
    <col min="12294" max="12296" width="13.6640625" style="44" customWidth="1"/>
    <col min="12297" max="12297" width="12.6640625" style="44" customWidth="1"/>
    <col min="12298" max="12298" width="15.44140625" style="44" customWidth="1"/>
    <col min="12299" max="12299" width="16" style="44" customWidth="1"/>
    <col min="12300" max="12300" width="15.5546875" style="44" customWidth="1"/>
    <col min="12301" max="12301" width="17.44140625" style="44" customWidth="1"/>
    <col min="12302" max="12302" width="27.6640625" style="44" customWidth="1"/>
    <col min="12303" max="12303" width="15.88671875" style="44" customWidth="1"/>
    <col min="12304" max="12304" width="18.88671875" style="44" customWidth="1"/>
    <col min="12305" max="12305" width="21" style="44" customWidth="1"/>
    <col min="12306" max="12306" width="31" style="44" customWidth="1"/>
    <col min="12307" max="12307" width="13" style="44" customWidth="1"/>
    <col min="12308" max="12308" width="14.44140625" style="44" customWidth="1"/>
    <col min="12309" max="12309" width="14.88671875" style="44" customWidth="1"/>
    <col min="12310" max="12310" width="29.44140625" style="44" customWidth="1"/>
    <col min="12311" max="12311" width="21.88671875" style="44" customWidth="1"/>
    <col min="12312" max="12312" width="12.33203125" style="44" customWidth="1"/>
    <col min="12313" max="12313" width="13.109375" style="44" customWidth="1"/>
    <col min="12314" max="12314" width="14.88671875" style="44" customWidth="1"/>
    <col min="12315" max="12315" width="13.88671875" style="44" customWidth="1"/>
    <col min="12316" max="12316" width="32.5546875" style="44" customWidth="1"/>
    <col min="12317" max="12317" width="23.44140625" style="44" customWidth="1"/>
    <col min="12318" max="12318" width="13.6640625" style="44" customWidth="1"/>
    <col min="12319" max="12319" width="24.109375" style="44" customWidth="1"/>
    <col min="12320" max="12320" width="19.33203125" style="44" customWidth="1"/>
    <col min="12321" max="12321" width="12.6640625" style="44" customWidth="1"/>
    <col min="12322" max="12322" width="26.6640625" style="44" customWidth="1"/>
    <col min="12323" max="12323" width="11" style="44" customWidth="1"/>
    <col min="12324" max="12324" width="27.5546875" style="44" customWidth="1"/>
    <col min="12325" max="12325" width="14.44140625" style="44" customWidth="1"/>
    <col min="12326" max="12326" width="12.44140625" style="44" customWidth="1"/>
    <col min="12327" max="12327" width="56.33203125" style="44" customWidth="1"/>
    <col min="12328" max="12328" width="20" style="44" customWidth="1"/>
    <col min="12329" max="12329" width="21.5546875" style="44" customWidth="1"/>
    <col min="12330" max="12330" width="27.6640625" style="44" customWidth="1"/>
    <col min="12331" max="12331" width="14.88671875" style="44" customWidth="1"/>
    <col min="12332" max="12332" width="18.44140625" style="44" customWidth="1"/>
    <col min="12333" max="12333" width="24.6640625" style="44" customWidth="1"/>
    <col min="12334" max="12334" width="23.88671875" style="44" customWidth="1"/>
    <col min="12335" max="12335" width="40.33203125" style="44" customWidth="1"/>
    <col min="12336" max="12336" width="19.88671875" style="44" customWidth="1"/>
    <col min="12337" max="12337" width="25.33203125" style="44" customWidth="1"/>
    <col min="12338" max="12338" width="32.33203125" style="44" customWidth="1"/>
    <col min="12339" max="12339" width="32.44140625" style="44" customWidth="1"/>
    <col min="12340" max="12340" width="25.33203125" style="44" customWidth="1"/>
    <col min="12341" max="12341" width="18.5546875" style="44" customWidth="1"/>
    <col min="12342" max="12342" width="17.5546875" style="44" customWidth="1"/>
    <col min="12343" max="12343" width="17.44140625" style="44" customWidth="1"/>
    <col min="12344" max="12344" width="16.6640625" style="44" customWidth="1"/>
    <col min="12345" max="12345" width="21.33203125" style="44" customWidth="1"/>
    <col min="12346" max="12346" width="15.6640625" style="44" customWidth="1"/>
    <col min="12347" max="12347" width="17.5546875" style="44" customWidth="1"/>
    <col min="12348" max="12348" width="15" style="44" customWidth="1"/>
    <col min="12349" max="12349" width="19.6640625" style="44" customWidth="1"/>
    <col min="12350" max="12350" width="23.109375" style="44" customWidth="1"/>
    <col min="12351" max="12351" width="16.44140625" style="44" customWidth="1"/>
    <col min="12352" max="12352" width="18.44140625" style="44" customWidth="1"/>
    <col min="12353" max="12353" width="13.6640625" style="44" customWidth="1"/>
    <col min="12354" max="12354" width="20.88671875" style="44" customWidth="1"/>
    <col min="12355" max="12355" width="82.44140625" style="44" customWidth="1"/>
    <col min="12356" max="12543" width="8.88671875" style="44"/>
    <col min="12544" max="12544" width="2" style="44" customWidth="1"/>
    <col min="12545" max="12545" width="21.88671875" style="44" customWidth="1"/>
    <col min="12546" max="12546" width="16.109375" style="44" customWidth="1"/>
    <col min="12547" max="12547" width="28.6640625" style="44" customWidth="1"/>
    <col min="12548" max="12548" width="24.6640625" style="44" customWidth="1"/>
    <col min="12549" max="12549" width="26.88671875" style="44" customWidth="1"/>
    <col min="12550" max="12552" width="13.6640625" style="44" customWidth="1"/>
    <col min="12553" max="12553" width="12.6640625" style="44" customWidth="1"/>
    <col min="12554" max="12554" width="15.44140625" style="44" customWidth="1"/>
    <col min="12555" max="12555" width="16" style="44" customWidth="1"/>
    <col min="12556" max="12556" width="15.5546875" style="44" customWidth="1"/>
    <col min="12557" max="12557" width="17.44140625" style="44" customWidth="1"/>
    <col min="12558" max="12558" width="27.6640625" style="44" customWidth="1"/>
    <col min="12559" max="12559" width="15.88671875" style="44" customWidth="1"/>
    <col min="12560" max="12560" width="18.88671875" style="44" customWidth="1"/>
    <col min="12561" max="12561" width="21" style="44" customWidth="1"/>
    <col min="12562" max="12562" width="31" style="44" customWidth="1"/>
    <col min="12563" max="12563" width="13" style="44" customWidth="1"/>
    <col min="12564" max="12564" width="14.44140625" style="44" customWidth="1"/>
    <col min="12565" max="12565" width="14.88671875" style="44" customWidth="1"/>
    <col min="12566" max="12566" width="29.44140625" style="44" customWidth="1"/>
    <col min="12567" max="12567" width="21.88671875" style="44" customWidth="1"/>
    <col min="12568" max="12568" width="12.33203125" style="44" customWidth="1"/>
    <col min="12569" max="12569" width="13.109375" style="44" customWidth="1"/>
    <col min="12570" max="12570" width="14.88671875" style="44" customWidth="1"/>
    <col min="12571" max="12571" width="13.88671875" style="44" customWidth="1"/>
    <col min="12572" max="12572" width="32.5546875" style="44" customWidth="1"/>
    <col min="12573" max="12573" width="23.44140625" style="44" customWidth="1"/>
    <col min="12574" max="12574" width="13.6640625" style="44" customWidth="1"/>
    <col min="12575" max="12575" width="24.109375" style="44" customWidth="1"/>
    <col min="12576" max="12576" width="19.33203125" style="44" customWidth="1"/>
    <col min="12577" max="12577" width="12.6640625" style="44" customWidth="1"/>
    <col min="12578" max="12578" width="26.6640625" style="44" customWidth="1"/>
    <col min="12579" max="12579" width="11" style="44" customWidth="1"/>
    <col min="12580" max="12580" width="27.5546875" style="44" customWidth="1"/>
    <col min="12581" max="12581" width="14.44140625" style="44" customWidth="1"/>
    <col min="12582" max="12582" width="12.44140625" style="44" customWidth="1"/>
    <col min="12583" max="12583" width="56.33203125" style="44" customWidth="1"/>
    <col min="12584" max="12584" width="20" style="44" customWidth="1"/>
    <col min="12585" max="12585" width="21.5546875" style="44" customWidth="1"/>
    <col min="12586" max="12586" width="27.6640625" style="44" customWidth="1"/>
    <col min="12587" max="12587" width="14.88671875" style="44" customWidth="1"/>
    <col min="12588" max="12588" width="18.44140625" style="44" customWidth="1"/>
    <col min="12589" max="12589" width="24.6640625" style="44" customWidth="1"/>
    <col min="12590" max="12590" width="23.88671875" style="44" customWidth="1"/>
    <col min="12591" max="12591" width="40.33203125" style="44" customWidth="1"/>
    <col min="12592" max="12592" width="19.88671875" style="44" customWidth="1"/>
    <col min="12593" max="12593" width="25.33203125" style="44" customWidth="1"/>
    <col min="12594" max="12594" width="32.33203125" style="44" customWidth="1"/>
    <col min="12595" max="12595" width="32.44140625" style="44" customWidth="1"/>
    <col min="12596" max="12596" width="25.33203125" style="44" customWidth="1"/>
    <col min="12597" max="12597" width="18.5546875" style="44" customWidth="1"/>
    <col min="12598" max="12598" width="17.5546875" style="44" customWidth="1"/>
    <col min="12599" max="12599" width="17.44140625" style="44" customWidth="1"/>
    <col min="12600" max="12600" width="16.6640625" style="44" customWidth="1"/>
    <col min="12601" max="12601" width="21.33203125" style="44" customWidth="1"/>
    <col min="12602" max="12602" width="15.6640625" style="44" customWidth="1"/>
    <col min="12603" max="12603" width="17.5546875" style="44" customWidth="1"/>
    <col min="12604" max="12604" width="15" style="44" customWidth="1"/>
    <col min="12605" max="12605" width="19.6640625" style="44" customWidth="1"/>
    <col min="12606" max="12606" width="23.109375" style="44" customWidth="1"/>
    <col min="12607" max="12607" width="16.44140625" style="44" customWidth="1"/>
    <col min="12608" max="12608" width="18.44140625" style="44" customWidth="1"/>
    <col min="12609" max="12609" width="13.6640625" style="44" customWidth="1"/>
    <col min="12610" max="12610" width="20.88671875" style="44" customWidth="1"/>
    <col min="12611" max="12611" width="82.44140625" style="44" customWidth="1"/>
    <col min="12612" max="12799" width="8.88671875" style="44"/>
    <col min="12800" max="12800" width="2" style="44" customWidth="1"/>
    <col min="12801" max="12801" width="21.88671875" style="44" customWidth="1"/>
    <col min="12802" max="12802" width="16.109375" style="44" customWidth="1"/>
    <col min="12803" max="12803" width="28.6640625" style="44" customWidth="1"/>
    <col min="12804" max="12804" width="24.6640625" style="44" customWidth="1"/>
    <col min="12805" max="12805" width="26.88671875" style="44" customWidth="1"/>
    <col min="12806" max="12808" width="13.6640625" style="44" customWidth="1"/>
    <col min="12809" max="12809" width="12.6640625" style="44" customWidth="1"/>
    <col min="12810" max="12810" width="15.44140625" style="44" customWidth="1"/>
    <col min="12811" max="12811" width="16" style="44" customWidth="1"/>
    <col min="12812" max="12812" width="15.5546875" style="44" customWidth="1"/>
    <col min="12813" max="12813" width="17.44140625" style="44" customWidth="1"/>
    <col min="12814" max="12814" width="27.6640625" style="44" customWidth="1"/>
    <col min="12815" max="12815" width="15.88671875" style="44" customWidth="1"/>
    <col min="12816" max="12816" width="18.88671875" style="44" customWidth="1"/>
    <col min="12817" max="12817" width="21" style="44" customWidth="1"/>
    <col min="12818" max="12818" width="31" style="44" customWidth="1"/>
    <col min="12819" max="12819" width="13" style="44" customWidth="1"/>
    <col min="12820" max="12820" width="14.44140625" style="44" customWidth="1"/>
    <col min="12821" max="12821" width="14.88671875" style="44" customWidth="1"/>
    <col min="12822" max="12822" width="29.44140625" style="44" customWidth="1"/>
    <col min="12823" max="12823" width="21.88671875" style="44" customWidth="1"/>
    <col min="12824" max="12824" width="12.33203125" style="44" customWidth="1"/>
    <col min="12825" max="12825" width="13.109375" style="44" customWidth="1"/>
    <col min="12826" max="12826" width="14.88671875" style="44" customWidth="1"/>
    <col min="12827" max="12827" width="13.88671875" style="44" customWidth="1"/>
    <col min="12828" max="12828" width="32.5546875" style="44" customWidth="1"/>
    <col min="12829" max="12829" width="23.44140625" style="44" customWidth="1"/>
    <col min="12830" max="12830" width="13.6640625" style="44" customWidth="1"/>
    <col min="12831" max="12831" width="24.109375" style="44" customWidth="1"/>
    <col min="12832" max="12832" width="19.33203125" style="44" customWidth="1"/>
    <col min="12833" max="12833" width="12.6640625" style="44" customWidth="1"/>
    <col min="12834" max="12834" width="26.6640625" style="44" customWidth="1"/>
    <col min="12835" max="12835" width="11" style="44" customWidth="1"/>
    <col min="12836" max="12836" width="27.5546875" style="44" customWidth="1"/>
    <col min="12837" max="12837" width="14.44140625" style="44" customWidth="1"/>
    <col min="12838" max="12838" width="12.44140625" style="44" customWidth="1"/>
    <col min="12839" max="12839" width="56.33203125" style="44" customWidth="1"/>
    <col min="12840" max="12840" width="20" style="44" customWidth="1"/>
    <col min="12841" max="12841" width="21.5546875" style="44" customWidth="1"/>
    <col min="12842" max="12842" width="27.6640625" style="44" customWidth="1"/>
    <col min="12843" max="12843" width="14.88671875" style="44" customWidth="1"/>
    <col min="12844" max="12844" width="18.44140625" style="44" customWidth="1"/>
    <col min="12845" max="12845" width="24.6640625" style="44" customWidth="1"/>
    <col min="12846" max="12846" width="23.88671875" style="44" customWidth="1"/>
    <col min="12847" max="12847" width="40.33203125" style="44" customWidth="1"/>
    <col min="12848" max="12848" width="19.88671875" style="44" customWidth="1"/>
    <col min="12849" max="12849" width="25.33203125" style="44" customWidth="1"/>
    <col min="12850" max="12850" width="32.33203125" style="44" customWidth="1"/>
    <col min="12851" max="12851" width="32.44140625" style="44" customWidth="1"/>
    <col min="12852" max="12852" width="25.33203125" style="44" customWidth="1"/>
    <col min="12853" max="12853" width="18.5546875" style="44" customWidth="1"/>
    <col min="12854" max="12854" width="17.5546875" style="44" customWidth="1"/>
    <col min="12855" max="12855" width="17.44140625" style="44" customWidth="1"/>
    <col min="12856" max="12856" width="16.6640625" style="44" customWidth="1"/>
    <col min="12857" max="12857" width="21.33203125" style="44" customWidth="1"/>
    <col min="12858" max="12858" width="15.6640625" style="44" customWidth="1"/>
    <col min="12859" max="12859" width="17.5546875" style="44" customWidth="1"/>
    <col min="12860" max="12860" width="15" style="44" customWidth="1"/>
    <col min="12861" max="12861" width="19.6640625" style="44" customWidth="1"/>
    <col min="12862" max="12862" width="23.109375" style="44" customWidth="1"/>
    <col min="12863" max="12863" width="16.44140625" style="44" customWidth="1"/>
    <col min="12864" max="12864" width="18.44140625" style="44" customWidth="1"/>
    <col min="12865" max="12865" width="13.6640625" style="44" customWidth="1"/>
    <col min="12866" max="12866" width="20.88671875" style="44" customWidth="1"/>
    <col min="12867" max="12867" width="82.44140625" style="44" customWidth="1"/>
    <col min="12868" max="13055" width="8.88671875" style="44"/>
    <col min="13056" max="13056" width="2" style="44" customWidth="1"/>
    <col min="13057" max="13057" width="21.88671875" style="44" customWidth="1"/>
    <col min="13058" max="13058" width="16.109375" style="44" customWidth="1"/>
    <col min="13059" max="13059" width="28.6640625" style="44" customWidth="1"/>
    <col min="13060" max="13060" width="24.6640625" style="44" customWidth="1"/>
    <col min="13061" max="13061" width="26.88671875" style="44" customWidth="1"/>
    <col min="13062" max="13064" width="13.6640625" style="44" customWidth="1"/>
    <col min="13065" max="13065" width="12.6640625" style="44" customWidth="1"/>
    <col min="13066" max="13066" width="15.44140625" style="44" customWidth="1"/>
    <col min="13067" max="13067" width="16" style="44" customWidth="1"/>
    <col min="13068" max="13068" width="15.5546875" style="44" customWidth="1"/>
    <col min="13069" max="13069" width="17.44140625" style="44" customWidth="1"/>
    <col min="13070" max="13070" width="27.6640625" style="44" customWidth="1"/>
    <col min="13071" max="13071" width="15.88671875" style="44" customWidth="1"/>
    <col min="13072" max="13072" width="18.88671875" style="44" customWidth="1"/>
    <col min="13073" max="13073" width="21" style="44" customWidth="1"/>
    <col min="13074" max="13074" width="31" style="44" customWidth="1"/>
    <col min="13075" max="13075" width="13" style="44" customWidth="1"/>
    <col min="13076" max="13076" width="14.44140625" style="44" customWidth="1"/>
    <col min="13077" max="13077" width="14.88671875" style="44" customWidth="1"/>
    <col min="13078" max="13078" width="29.44140625" style="44" customWidth="1"/>
    <col min="13079" max="13079" width="21.88671875" style="44" customWidth="1"/>
    <col min="13080" max="13080" width="12.33203125" style="44" customWidth="1"/>
    <col min="13081" max="13081" width="13.109375" style="44" customWidth="1"/>
    <col min="13082" max="13082" width="14.88671875" style="44" customWidth="1"/>
    <col min="13083" max="13083" width="13.88671875" style="44" customWidth="1"/>
    <col min="13084" max="13084" width="32.5546875" style="44" customWidth="1"/>
    <col min="13085" max="13085" width="23.44140625" style="44" customWidth="1"/>
    <col min="13086" max="13086" width="13.6640625" style="44" customWidth="1"/>
    <col min="13087" max="13087" width="24.109375" style="44" customWidth="1"/>
    <col min="13088" max="13088" width="19.33203125" style="44" customWidth="1"/>
    <col min="13089" max="13089" width="12.6640625" style="44" customWidth="1"/>
    <col min="13090" max="13090" width="26.6640625" style="44" customWidth="1"/>
    <col min="13091" max="13091" width="11" style="44" customWidth="1"/>
    <col min="13092" max="13092" width="27.5546875" style="44" customWidth="1"/>
    <col min="13093" max="13093" width="14.44140625" style="44" customWidth="1"/>
    <col min="13094" max="13094" width="12.44140625" style="44" customWidth="1"/>
    <col min="13095" max="13095" width="56.33203125" style="44" customWidth="1"/>
    <col min="13096" max="13096" width="20" style="44" customWidth="1"/>
    <col min="13097" max="13097" width="21.5546875" style="44" customWidth="1"/>
    <col min="13098" max="13098" width="27.6640625" style="44" customWidth="1"/>
    <col min="13099" max="13099" width="14.88671875" style="44" customWidth="1"/>
    <col min="13100" max="13100" width="18.44140625" style="44" customWidth="1"/>
    <col min="13101" max="13101" width="24.6640625" style="44" customWidth="1"/>
    <col min="13102" max="13102" width="23.88671875" style="44" customWidth="1"/>
    <col min="13103" max="13103" width="40.33203125" style="44" customWidth="1"/>
    <col min="13104" max="13104" width="19.88671875" style="44" customWidth="1"/>
    <col min="13105" max="13105" width="25.33203125" style="44" customWidth="1"/>
    <col min="13106" max="13106" width="32.33203125" style="44" customWidth="1"/>
    <col min="13107" max="13107" width="32.44140625" style="44" customWidth="1"/>
    <col min="13108" max="13108" width="25.33203125" style="44" customWidth="1"/>
    <col min="13109" max="13109" width="18.5546875" style="44" customWidth="1"/>
    <col min="13110" max="13110" width="17.5546875" style="44" customWidth="1"/>
    <col min="13111" max="13111" width="17.44140625" style="44" customWidth="1"/>
    <col min="13112" max="13112" width="16.6640625" style="44" customWidth="1"/>
    <col min="13113" max="13113" width="21.33203125" style="44" customWidth="1"/>
    <col min="13114" max="13114" width="15.6640625" style="44" customWidth="1"/>
    <col min="13115" max="13115" width="17.5546875" style="44" customWidth="1"/>
    <col min="13116" max="13116" width="15" style="44" customWidth="1"/>
    <col min="13117" max="13117" width="19.6640625" style="44" customWidth="1"/>
    <col min="13118" max="13118" width="23.109375" style="44" customWidth="1"/>
    <col min="13119" max="13119" width="16.44140625" style="44" customWidth="1"/>
    <col min="13120" max="13120" width="18.44140625" style="44" customWidth="1"/>
    <col min="13121" max="13121" width="13.6640625" style="44" customWidth="1"/>
    <col min="13122" max="13122" width="20.88671875" style="44" customWidth="1"/>
    <col min="13123" max="13123" width="82.44140625" style="44" customWidth="1"/>
    <col min="13124" max="13311" width="8.88671875" style="44"/>
    <col min="13312" max="13312" width="2" style="44" customWidth="1"/>
    <col min="13313" max="13313" width="21.88671875" style="44" customWidth="1"/>
    <col min="13314" max="13314" width="16.109375" style="44" customWidth="1"/>
    <col min="13315" max="13315" width="28.6640625" style="44" customWidth="1"/>
    <col min="13316" max="13316" width="24.6640625" style="44" customWidth="1"/>
    <col min="13317" max="13317" width="26.88671875" style="44" customWidth="1"/>
    <col min="13318" max="13320" width="13.6640625" style="44" customWidth="1"/>
    <col min="13321" max="13321" width="12.6640625" style="44" customWidth="1"/>
    <col min="13322" max="13322" width="15.44140625" style="44" customWidth="1"/>
    <col min="13323" max="13323" width="16" style="44" customWidth="1"/>
    <col min="13324" max="13324" width="15.5546875" style="44" customWidth="1"/>
    <col min="13325" max="13325" width="17.44140625" style="44" customWidth="1"/>
    <col min="13326" max="13326" width="27.6640625" style="44" customWidth="1"/>
    <col min="13327" max="13327" width="15.88671875" style="44" customWidth="1"/>
    <col min="13328" max="13328" width="18.88671875" style="44" customWidth="1"/>
    <col min="13329" max="13329" width="21" style="44" customWidth="1"/>
    <col min="13330" max="13330" width="31" style="44" customWidth="1"/>
    <col min="13331" max="13331" width="13" style="44" customWidth="1"/>
    <col min="13332" max="13332" width="14.44140625" style="44" customWidth="1"/>
    <col min="13333" max="13333" width="14.88671875" style="44" customWidth="1"/>
    <col min="13334" max="13334" width="29.44140625" style="44" customWidth="1"/>
    <col min="13335" max="13335" width="21.88671875" style="44" customWidth="1"/>
    <col min="13336" max="13336" width="12.33203125" style="44" customWidth="1"/>
    <col min="13337" max="13337" width="13.109375" style="44" customWidth="1"/>
    <col min="13338" max="13338" width="14.88671875" style="44" customWidth="1"/>
    <col min="13339" max="13339" width="13.88671875" style="44" customWidth="1"/>
    <col min="13340" max="13340" width="32.5546875" style="44" customWidth="1"/>
    <col min="13341" max="13341" width="23.44140625" style="44" customWidth="1"/>
    <col min="13342" max="13342" width="13.6640625" style="44" customWidth="1"/>
    <col min="13343" max="13343" width="24.109375" style="44" customWidth="1"/>
    <col min="13344" max="13344" width="19.33203125" style="44" customWidth="1"/>
    <col min="13345" max="13345" width="12.6640625" style="44" customWidth="1"/>
    <col min="13346" max="13346" width="26.6640625" style="44" customWidth="1"/>
    <col min="13347" max="13347" width="11" style="44" customWidth="1"/>
    <col min="13348" max="13348" width="27.5546875" style="44" customWidth="1"/>
    <col min="13349" max="13349" width="14.44140625" style="44" customWidth="1"/>
    <col min="13350" max="13350" width="12.44140625" style="44" customWidth="1"/>
    <col min="13351" max="13351" width="56.33203125" style="44" customWidth="1"/>
    <col min="13352" max="13352" width="20" style="44" customWidth="1"/>
    <col min="13353" max="13353" width="21.5546875" style="44" customWidth="1"/>
    <col min="13354" max="13354" width="27.6640625" style="44" customWidth="1"/>
    <col min="13355" max="13355" width="14.88671875" style="44" customWidth="1"/>
    <col min="13356" max="13356" width="18.44140625" style="44" customWidth="1"/>
    <col min="13357" max="13357" width="24.6640625" style="44" customWidth="1"/>
    <col min="13358" max="13358" width="23.88671875" style="44" customWidth="1"/>
    <col min="13359" max="13359" width="40.33203125" style="44" customWidth="1"/>
    <col min="13360" max="13360" width="19.88671875" style="44" customWidth="1"/>
    <col min="13361" max="13361" width="25.33203125" style="44" customWidth="1"/>
    <col min="13362" max="13362" width="32.33203125" style="44" customWidth="1"/>
    <col min="13363" max="13363" width="32.44140625" style="44" customWidth="1"/>
    <col min="13364" max="13364" width="25.33203125" style="44" customWidth="1"/>
    <col min="13365" max="13365" width="18.5546875" style="44" customWidth="1"/>
    <col min="13366" max="13366" width="17.5546875" style="44" customWidth="1"/>
    <col min="13367" max="13367" width="17.44140625" style="44" customWidth="1"/>
    <col min="13368" max="13368" width="16.6640625" style="44" customWidth="1"/>
    <col min="13369" max="13369" width="21.33203125" style="44" customWidth="1"/>
    <col min="13370" max="13370" width="15.6640625" style="44" customWidth="1"/>
    <col min="13371" max="13371" width="17.5546875" style="44" customWidth="1"/>
    <col min="13372" max="13372" width="15" style="44" customWidth="1"/>
    <col min="13373" max="13373" width="19.6640625" style="44" customWidth="1"/>
    <col min="13374" max="13374" width="23.109375" style="44" customWidth="1"/>
    <col min="13375" max="13375" width="16.44140625" style="44" customWidth="1"/>
    <col min="13376" max="13376" width="18.44140625" style="44" customWidth="1"/>
    <col min="13377" max="13377" width="13.6640625" style="44" customWidth="1"/>
    <col min="13378" max="13378" width="20.88671875" style="44" customWidth="1"/>
    <col min="13379" max="13379" width="82.44140625" style="44" customWidth="1"/>
    <col min="13380" max="13567" width="8.88671875" style="44"/>
    <col min="13568" max="13568" width="2" style="44" customWidth="1"/>
    <col min="13569" max="13569" width="21.88671875" style="44" customWidth="1"/>
    <col min="13570" max="13570" width="16.109375" style="44" customWidth="1"/>
    <col min="13571" max="13571" width="28.6640625" style="44" customWidth="1"/>
    <col min="13572" max="13572" width="24.6640625" style="44" customWidth="1"/>
    <col min="13573" max="13573" width="26.88671875" style="44" customWidth="1"/>
    <col min="13574" max="13576" width="13.6640625" style="44" customWidth="1"/>
    <col min="13577" max="13577" width="12.6640625" style="44" customWidth="1"/>
    <col min="13578" max="13578" width="15.44140625" style="44" customWidth="1"/>
    <col min="13579" max="13579" width="16" style="44" customWidth="1"/>
    <col min="13580" max="13580" width="15.5546875" style="44" customWidth="1"/>
    <col min="13581" max="13581" width="17.44140625" style="44" customWidth="1"/>
    <col min="13582" max="13582" width="27.6640625" style="44" customWidth="1"/>
    <col min="13583" max="13583" width="15.88671875" style="44" customWidth="1"/>
    <col min="13584" max="13584" width="18.88671875" style="44" customWidth="1"/>
    <col min="13585" max="13585" width="21" style="44" customWidth="1"/>
    <col min="13586" max="13586" width="31" style="44" customWidth="1"/>
    <col min="13587" max="13587" width="13" style="44" customWidth="1"/>
    <col min="13588" max="13588" width="14.44140625" style="44" customWidth="1"/>
    <col min="13589" max="13589" width="14.88671875" style="44" customWidth="1"/>
    <col min="13590" max="13590" width="29.44140625" style="44" customWidth="1"/>
    <col min="13591" max="13591" width="21.88671875" style="44" customWidth="1"/>
    <col min="13592" max="13592" width="12.33203125" style="44" customWidth="1"/>
    <col min="13593" max="13593" width="13.109375" style="44" customWidth="1"/>
    <col min="13594" max="13594" width="14.88671875" style="44" customWidth="1"/>
    <col min="13595" max="13595" width="13.88671875" style="44" customWidth="1"/>
    <col min="13596" max="13596" width="32.5546875" style="44" customWidth="1"/>
    <col min="13597" max="13597" width="23.44140625" style="44" customWidth="1"/>
    <col min="13598" max="13598" width="13.6640625" style="44" customWidth="1"/>
    <col min="13599" max="13599" width="24.109375" style="44" customWidth="1"/>
    <col min="13600" max="13600" width="19.33203125" style="44" customWidth="1"/>
    <col min="13601" max="13601" width="12.6640625" style="44" customWidth="1"/>
    <col min="13602" max="13602" width="26.6640625" style="44" customWidth="1"/>
    <col min="13603" max="13603" width="11" style="44" customWidth="1"/>
    <col min="13604" max="13604" width="27.5546875" style="44" customWidth="1"/>
    <col min="13605" max="13605" width="14.44140625" style="44" customWidth="1"/>
    <col min="13606" max="13606" width="12.44140625" style="44" customWidth="1"/>
    <col min="13607" max="13607" width="56.33203125" style="44" customWidth="1"/>
    <col min="13608" max="13608" width="20" style="44" customWidth="1"/>
    <col min="13609" max="13609" width="21.5546875" style="44" customWidth="1"/>
    <col min="13610" max="13610" width="27.6640625" style="44" customWidth="1"/>
    <col min="13611" max="13611" width="14.88671875" style="44" customWidth="1"/>
    <col min="13612" max="13612" width="18.44140625" style="44" customWidth="1"/>
    <col min="13613" max="13613" width="24.6640625" style="44" customWidth="1"/>
    <col min="13614" max="13614" width="23.88671875" style="44" customWidth="1"/>
    <col min="13615" max="13615" width="40.33203125" style="44" customWidth="1"/>
    <col min="13616" max="13616" width="19.88671875" style="44" customWidth="1"/>
    <col min="13617" max="13617" width="25.33203125" style="44" customWidth="1"/>
    <col min="13618" max="13618" width="32.33203125" style="44" customWidth="1"/>
    <col min="13619" max="13619" width="32.44140625" style="44" customWidth="1"/>
    <col min="13620" max="13620" width="25.33203125" style="44" customWidth="1"/>
    <col min="13621" max="13621" width="18.5546875" style="44" customWidth="1"/>
    <col min="13622" max="13622" width="17.5546875" style="44" customWidth="1"/>
    <col min="13623" max="13623" width="17.44140625" style="44" customWidth="1"/>
    <col min="13624" max="13624" width="16.6640625" style="44" customWidth="1"/>
    <col min="13625" max="13625" width="21.33203125" style="44" customWidth="1"/>
    <col min="13626" max="13626" width="15.6640625" style="44" customWidth="1"/>
    <col min="13627" max="13627" width="17.5546875" style="44" customWidth="1"/>
    <col min="13628" max="13628" width="15" style="44" customWidth="1"/>
    <col min="13629" max="13629" width="19.6640625" style="44" customWidth="1"/>
    <col min="13630" max="13630" width="23.109375" style="44" customWidth="1"/>
    <col min="13631" max="13631" width="16.44140625" style="44" customWidth="1"/>
    <col min="13632" max="13632" width="18.44140625" style="44" customWidth="1"/>
    <col min="13633" max="13633" width="13.6640625" style="44" customWidth="1"/>
    <col min="13634" max="13634" width="20.88671875" style="44" customWidth="1"/>
    <col min="13635" max="13635" width="82.44140625" style="44" customWidth="1"/>
    <col min="13636" max="13823" width="8.88671875" style="44"/>
    <col min="13824" max="13824" width="2" style="44" customWidth="1"/>
    <col min="13825" max="13825" width="21.88671875" style="44" customWidth="1"/>
    <col min="13826" max="13826" width="16.109375" style="44" customWidth="1"/>
    <col min="13827" max="13827" width="28.6640625" style="44" customWidth="1"/>
    <col min="13828" max="13828" width="24.6640625" style="44" customWidth="1"/>
    <col min="13829" max="13829" width="26.88671875" style="44" customWidth="1"/>
    <col min="13830" max="13832" width="13.6640625" style="44" customWidth="1"/>
    <col min="13833" max="13833" width="12.6640625" style="44" customWidth="1"/>
    <col min="13834" max="13834" width="15.44140625" style="44" customWidth="1"/>
    <col min="13835" max="13835" width="16" style="44" customWidth="1"/>
    <col min="13836" max="13836" width="15.5546875" style="44" customWidth="1"/>
    <col min="13837" max="13837" width="17.44140625" style="44" customWidth="1"/>
    <col min="13838" max="13838" width="27.6640625" style="44" customWidth="1"/>
    <col min="13839" max="13839" width="15.88671875" style="44" customWidth="1"/>
    <col min="13840" max="13840" width="18.88671875" style="44" customWidth="1"/>
    <col min="13841" max="13841" width="21" style="44" customWidth="1"/>
    <col min="13842" max="13842" width="31" style="44" customWidth="1"/>
    <col min="13843" max="13843" width="13" style="44" customWidth="1"/>
    <col min="13844" max="13844" width="14.44140625" style="44" customWidth="1"/>
    <col min="13845" max="13845" width="14.88671875" style="44" customWidth="1"/>
    <col min="13846" max="13846" width="29.44140625" style="44" customWidth="1"/>
    <col min="13847" max="13847" width="21.88671875" style="44" customWidth="1"/>
    <col min="13848" max="13848" width="12.33203125" style="44" customWidth="1"/>
    <col min="13849" max="13849" width="13.109375" style="44" customWidth="1"/>
    <col min="13850" max="13850" width="14.88671875" style="44" customWidth="1"/>
    <col min="13851" max="13851" width="13.88671875" style="44" customWidth="1"/>
    <col min="13852" max="13852" width="32.5546875" style="44" customWidth="1"/>
    <col min="13853" max="13853" width="23.44140625" style="44" customWidth="1"/>
    <col min="13854" max="13854" width="13.6640625" style="44" customWidth="1"/>
    <col min="13855" max="13855" width="24.109375" style="44" customWidth="1"/>
    <col min="13856" max="13856" width="19.33203125" style="44" customWidth="1"/>
    <col min="13857" max="13857" width="12.6640625" style="44" customWidth="1"/>
    <col min="13858" max="13858" width="26.6640625" style="44" customWidth="1"/>
    <col min="13859" max="13859" width="11" style="44" customWidth="1"/>
    <col min="13860" max="13860" width="27.5546875" style="44" customWidth="1"/>
    <col min="13861" max="13861" width="14.44140625" style="44" customWidth="1"/>
    <col min="13862" max="13862" width="12.44140625" style="44" customWidth="1"/>
    <col min="13863" max="13863" width="56.33203125" style="44" customWidth="1"/>
    <col min="13864" max="13864" width="20" style="44" customWidth="1"/>
    <col min="13865" max="13865" width="21.5546875" style="44" customWidth="1"/>
    <col min="13866" max="13866" width="27.6640625" style="44" customWidth="1"/>
    <col min="13867" max="13867" width="14.88671875" style="44" customWidth="1"/>
    <col min="13868" max="13868" width="18.44140625" style="44" customWidth="1"/>
    <col min="13869" max="13869" width="24.6640625" style="44" customWidth="1"/>
    <col min="13870" max="13870" width="23.88671875" style="44" customWidth="1"/>
    <col min="13871" max="13871" width="40.33203125" style="44" customWidth="1"/>
    <col min="13872" max="13872" width="19.88671875" style="44" customWidth="1"/>
    <col min="13873" max="13873" width="25.33203125" style="44" customWidth="1"/>
    <col min="13874" max="13874" width="32.33203125" style="44" customWidth="1"/>
    <col min="13875" max="13875" width="32.44140625" style="44" customWidth="1"/>
    <col min="13876" max="13876" width="25.33203125" style="44" customWidth="1"/>
    <col min="13877" max="13877" width="18.5546875" style="44" customWidth="1"/>
    <col min="13878" max="13878" width="17.5546875" style="44" customWidth="1"/>
    <col min="13879" max="13879" width="17.44140625" style="44" customWidth="1"/>
    <col min="13880" max="13880" width="16.6640625" style="44" customWidth="1"/>
    <col min="13881" max="13881" width="21.33203125" style="44" customWidth="1"/>
    <col min="13882" max="13882" width="15.6640625" style="44" customWidth="1"/>
    <col min="13883" max="13883" width="17.5546875" style="44" customWidth="1"/>
    <col min="13884" max="13884" width="15" style="44" customWidth="1"/>
    <col min="13885" max="13885" width="19.6640625" style="44" customWidth="1"/>
    <col min="13886" max="13886" width="23.109375" style="44" customWidth="1"/>
    <col min="13887" max="13887" width="16.44140625" style="44" customWidth="1"/>
    <col min="13888" max="13888" width="18.44140625" style="44" customWidth="1"/>
    <col min="13889" max="13889" width="13.6640625" style="44" customWidth="1"/>
    <col min="13890" max="13890" width="20.88671875" style="44" customWidth="1"/>
    <col min="13891" max="13891" width="82.44140625" style="44" customWidth="1"/>
    <col min="13892" max="14079" width="8.88671875" style="44"/>
    <col min="14080" max="14080" width="2" style="44" customWidth="1"/>
    <col min="14081" max="14081" width="21.88671875" style="44" customWidth="1"/>
    <col min="14082" max="14082" width="16.109375" style="44" customWidth="1"/>
    <col min="14083" max="14083" width="28.6640625" style="44" customWidth="1"/>
    <col min="14084" max="14084" width="24.6640625" style="44" customWidth="1"/>
    <col min="14085" max="14085" width="26.88671875" style="44" customWidth="1"/>
    <col min="14086" max="14088" width="13.6640625" style="44" customWidth="1"/>
    <col min="14089" max="14089" width="12.6640625" style="44" customWidth="1"/>
    <col min="14090" max="14090" width="15.44140625" style="44" customWidth="1"/>
    <col min="14091" max="14091" width="16" style="44" customWidth="1"/>
    <col min="14092" max="14092" width="15.5546875" style="44" customWidth="1"/>
    <col min="14093" max="14093" width="17.44140625" style="44" customWidth="1"/>
    <col min="14094" max="14094" width="27.6640625" style="44" customWidth="1"/>
    <col min="14095" max="14095" width="15.88671875" style="44" customWidth="1"/>
    <col min="14096" max="14096" width="18.88671875" style="44" customWidth="1"/>
    <col min="14097" max="14097" width="21" style="44" customWidth="1"/>
    <col min="14098" max="14098" width="31" style="44" customWidth="1"/>
    <col min="14099" max="14099" width="13" style="44" customWidth="1"/>
    <col min="14100" max="14100" width="14.44140625" style="44" customWidth="1"/>
    <col min="14101" max="14101" width="14.88671875" style="44" customWidth="1"/>
    <col min="14102" max="14102" width="29.44140625" style="44" customWidth="1"/>
    <col min="14103" max="14103" width="21.88671875" style="44" customWidth="1"/>
    <col min="14104" max="14104" width="12.33203125" style="44" customWidth="1"/>
    <col min="14105" max="14105" width="13.109375" style="44" customWidth="1"/>
    <col min="14106" max="14106" width="14.88671875" style="44" customWidth="1"/>
    <col min="14107" max="14107" width="13.88671875" style="44" customWidth="1"/>
    <col min="14108" max="14108" width="32.5546875" style="44" customWidth="1"/>
    <col min="14109" max="14109" width="23.44140625" style="44" customWidth="1"/>
    <col min="14110" max="14110" width="13.6640625" style="44" customWidth="1"/>
    <col min="14111" max="14111" width="24.109375" style="44" customWidth="1"/>
    <col min="14112" max="14112" width="19.33203125" style="44" customWidth="1"/>
    <col min="14113" max="14113" width="12.6640625" style="44" customWidth="1"/>
    <col min="14114" max="14114" width="26.6640625" style="44" customWidth="1"/>
    <col min="14115" max="14115" width="11" style="44" customWidth="1"/>
    <col min="14116" max="14116" width="27.5546875" style="44" customWidth="1"/>
    <col min="14117" max="14117" width="14.44140625" style="44" customWidth="1"/>
    <col min="14118" max="14118" width="12.44140625" style="44" customWidth="1"/>
    <col min="14119" max="14119" width="56.33203125" style="44" customWidth="1"/>
    <col min="14120" max="14120" width="20" style="44" customWidth="1"/>
    <col min="14121" max="14121" width="21.5546875" style="44" customWidth="1"/>
    <col min="14122" max="14122" width="27.6640625" style="44" customWidth="1"/>
    <col min="14123" max="14123" width="14.88671875" style="44" customWidth="1"/>
    <col min="14124" max="14124" width="18.44140625" style="44" customWidth="1"/>
    <col min="14125" max="14125" width="24.6640625" style="44" customWidth="1"/>
    <col min="14126" max="14126" width="23.88671875" style="44" customWidth="1"/>
    <col min="14127" max="14127" width="40.33203125" style="44" customWidth="1"/>
    <col min="14128" max="14128" width="19.88671875" style="44" customWidth="1"/>
    <col min="14129" max="14129" width="25.33203125" style="44" customWidth="1"/>
    <col min="14130" max="14130" width="32.33203125" style="44" customWidth="1"/>
    <col min="14131" max="14131" width="32.44140625" style="44" customWidth="1"/>
    <col min="14132" max="14132" width="25.33203125" style="44" customWidth="1"/>
    <col min="14133" max="14133" width="18.5546875" style="44" customWidth="1"/>
    <col min="14134" max="14134" width="17.5546875" style="44" customWidth="1"/>
    <col min="14135" max="14135" width="17.44140625" style="44" customWidth="1"/>
    <col min="14136" max="14136" width="16.6640625" style="44" customWidth="1"/>
    <col min="14137" max="14137" width="21.33203125" style="44" customWidth="1"/>
    <col min="14138" max="14138" width="15.6640625" style="44" customWidth="1"/>
    <col min="14139" max="14139" width="17.5546875" style="44" customWidth="1"/>
    <col min="14140" max="14140" width="15" style="44" customWidth="1"/>
    <col min="14141" max="14141" width="19.6640625" style="44" customWidth="1"/>
    <col min="14142" max="14142" width="23.109375" style="44" customWidth="1"/>
    <col min="14143" max="14143" width="16.44140625" style="44" customWidth="1"/>
    <col min="14144" max="14144" width="18.44140625" style="44" customWidth="1"/>
    <col min="14145" max="14145" width="13.6640625" style="44" customWidth="1"/>
    <col min="14146" max="14146" width="20.88671875" style="44" customWidth="1"/>
    <col min="14147" max="14147" width="82.44140625" style="44" customWidth="1"/>
    <col min="14148" max="14335" width="8.88671875" style="44"/>
    <col min="14336" max="14336" width="2" style="44" customWidth="1"/>
    <col min="14337" max="14337" width="21.88671875" style="44" customWidth="1"/>
    <col min="14338" max="14338" width="16.109375" style="44" customWidth="1"/>
    <col min="14339" max="14339" width="28.6640625" style="44" customWidth="1"/>
    <col min="14340" max="14340" width="24.6640625" style="44" customWidth="1"/>
    <col min="14341" max="14341" width="26.88671875" style="44" customWidth="1"/>
    <col min="14342" max="14344" width="13.6640625" style="44" customWidth="1"/>
    <col min="14345" max="14345" width="12.6640625" style="44" customWidth="1"/>
    <col min="14346" max="14346" width="15.44140625" style="44" customWidth="1"/>
    <col min="14347" max="14347" width="16" style="44" customWidth="1"/>
    <col min="14348" max="14348" width="15.5546875" style="44" customWidth="1"/>
    <col min="14349" max="14349" width="17.44140625" style="44" customWidth="1"/>
    <col min="14350" max="14350" width="27.6640625" style="44" customWidth="1"/>
    <col min="14351" max="14351" width="15.88671875" style="44" customWidth="1"/>
    <col min="14352" max="14352" width="18.88671875" style="44" customWidth="1"/>
    <col min="14353" max="14353" width="21" style="44" customWidth="1"/>
    <col min="14354" max="14354" width="31" style="44" customWidth="1"/>
    <col min="14355" max="14355" width="13" style="44" customWidth="1"/>
    <col min="14356" max="14356" width="14.44140625" style="44" customWidth="1"/>
    <col min="14357" max="14357" width="14.88671875" style="44" customWidth="1"/>
    <col min="14358" max="14358" width="29.44140625" style="44" customWidth="1"/>
    <col min="14359" max="14359" width="21.88671875" style="44" customWidth="1"/>
    <col min="14360" max="14360" width="12.33203125" style="44" customWidth="1"/>
    <col min="14361" max="14361" width="13.109375" style="44" customWidth="1"/>
    <col min="14362" max="14362" width="14.88671875" style="44" customWidth="1"/>
    <col min="14363" max="14363" width="13.88671875" style="44" customWidth="1"/>
    <col min="14364" max="14364" width="32.5546875" style="44" customWidth="1"/>
    <col min="14365" max="14365" width="23.44140625" style="44" customWidth="1"/>
    <col min="14366" max="14366" width="13.6640625" style="44" customWidth="1"/>
    <col min="14367" max="14367" width="24.109375" style="44" customWidth="1"/>
    <col min="14368" max="14368" width="19.33203125" style="44" customWidth="1"/>
    <col min="14369" max="14369" width="12.6640625" style="44" customWidth="1"/>
    <col min="14370" max="14370" width="26.6640625" style="44" customWidth="1"/>
    <col min="14371" max="14371" width="11" style="44" customWidth="1"/>
    <col min="14372" max="14372" width="27.5546875" style="44" customWidth="1"/>
    <col min="14373" max="14373" width="14.44140625" style="44" customWidth="1"/>
    <col min="14374" max="14374" width="12.44140625" style="44" customWidth="1"/>
    <col min="14375" max="14375" width="56.33203125" style="44" customWidth="1"/>
    <col min="14376" max="14376" width="20" style="44" customWidth="1"/>
    <col min="14377" max="14377" width="21.5546875" style="44" customWidth="1"/>
    <col min="14378" max="14378" width="27.6640625" style="44" customWidth="1"/>
    <col min="14379" max="14379" width="14.88671875" style="44" customWidth="1"/>
    <col min="14380" max="14380" width="18.44140625" style="44" customWidth="1"/>
    <col min="14381" max="14381" width="24.6640625" style="44" customWidth="1"/>
    <col min="14382" max="14382" width="23.88671875" style="44" customWidth="1"/>
    <col min="14383" max="14383" width="40.33203125" style="44" customWidth="1"/>
    <col min="14384" max="14384" width="19.88671875" style="44" customWidth="1"/>
    <col min="14385" max="14385" width="25.33203125" style="44" customWidth="1"/>
    <col min="14386" max="14386" width="32.33203125" style="44" customWidth="1"/>
    <col min="14387" max="14387" width="32.44140625" style="44" customWidth="1"/>
    <col min="14388" max="14388" width="25.33203125" style="44" customWidth="1"/>
    <col min="14389" max="14389" width="18.5546875" style="44" customWidth="1"/>
    <col min="14390" max="14390" width="17.5546875" style="44" customWidth="1"/>
    <col min="14391" max="14391" width="17.44140625" style="44" customWidth="1"/>
    <col min="14392" max="14392" width="16.6640625" style="44" customWidth="1"/>
    <col min="14393" max="14393" width="21.33203125" style="44" customWidth="1"/>
    <col min="14394" max="14394" width="15.6640625" style="44" customWidth="1"/>
    <col min="14395" max="14395" width="17.5546875" style="44" customWidth="1"/>
    <col min="14396" max="14396" width="15" style="44" customWidth="1"/>
    <col min="14397" max="14397" width="19.6640625" style="44" customWidth="1"/>
    <col min="14398" max="14398" width="23.109375" style="44" customWidth="1"/>
    <col min="14399" max="14399" width="16.44140625" style="44" customWidth="1"/>
    <col min="14400" max="14400" width="18.44140625" style="44" customWidth="1"/>
    <col min="14401" max="14401" width="13.6640625" style="44" customWidth="1"/>
    <col min="14402" max="14402" width="20.88671875" style="44" customWidth="1"/>
    <col min="14403" max="14403" width="82.44140625" style="44" customWidth="1"/>
    <col min="14404" max="14591" width="8.88671875" style="44"/>
    <col min="14592" max="14592" width="2" style="44" customWidth="1"/>
    <col min="14593" max="14593" width="21.88671875" style="44" customWidth="1"/>
    <col min="14594" max="14594" width="16.109375" style="44" customWidth="1"/>
    <col min="14595" max="14595" width="28.6640625" style="44" customWidth="1"/>
    <col min="14596" max="14596" width="24.6640625" style="44" customWidth="1"/>
    <col min="14597" max="14597" width="26.88671875" style="44" customWidth="1"/>
    <col min="14598" max="14600" width="13.6640625" style="44" customWidth="1"/>
    <col min="14601" max="14601" width="12.6640625" style="44" customWidth="1"/>
    <col min="14602" max="14602" width="15.44140625" style="44" customWidth="1"/>
    <col min="14603" max="14603" width="16" style="44" customWidth="1"/>
    <col min="14604" max="14604" width="15.5546875" style="44" customWidth="1"/>
    <col min="14605" max="14605" width="17.44140625" style="44" customWidth="1"/>
    <col min="14606" max="14606" width="27.6640625" style="44" customWidth="1"/>
    <col min="14607" max="14607" width="15.88671875" style="44" customWidth="1"/>
    <col min="14608" max="14608" width="18.88671875" style="44" customWidth="1"/>
    <col min="14609" max="14609" width="21" style="44" customWidth="1"/>
    <col min="14610" max="14610" width="31" style="44" customWidth="1"/>
    <col min="14611" max="14611" width="13" style="44" customWidth="1"/>
    <col min="14612" max="14612" width="14.44140625" style="44" customWidth="1"/>
    <col min="14613" max="14613" width="14.88671875" style="44" customWidth="1"/>
    <col min="14614" max="14614" width="29.44140625" style="44" customWidth="1"/>
    <col min="14615" max="14615" width="21.88671875" style="44" customWidth="1"/>
    <col min="14616" max="14616" width="12.33203125" style="44" customWidth="1"/>
    <col min="14617" max="14617" width="13.109375" style="44" customWidth="1"/>
    <col min="14618" max="14618" width="14.88671875" style="44" customWidth="1"/>
    <col min="14619" max="14619" width="13.88671875" style="44" customWidth="1"/>
    <col min="14620" max="14620" width="32.5546875" style="44" customWidth="1"/>
    <col min="14621" max="14621" width="23.44140625" style="44" customWidth="1"/>
    <col min="14622" max="14622" width="13.6640625" style="44" customWidth="1"/>
    <col min="14623" max="14623" width="24.109375" style="44" customWidth="1"/>
    <col min="14624" max="14624" width="19.33203125" style="44" customWidth="1"/>
    <col min="14625" max="14625" width="12.6640625" style="44" customWidth="1"/>
    <col min="14626" max="14626" width="26.6640625" style="44" customWidth="1"/>
    <col min="14627" max="14627" width="11" style="44" customWidth="1"/>
    <col min="14628" max="14628" width="27.5546875" style="44" customWidth="1"/>
    <col min="14629" max="14629" width="14.44140625" style="44" customWidth="1"/>
    <col min="14630" max="14630" width="12.44140625" style="44" customWidth="1"/>
    <col min="14631" max="14631" width="56.33203125" style="44" customWidth="1"/>
    <col min="14632" max="14632" width="20" style="44" customWidth="1"/>
    <col min="14633" max="14633" width="21.5546875" style="44" customWidth="1"/>
    <col min="14634" max="14634" width="27.6640625" style="44" customWidth="1"/>
    <col min="14635" max="14635" width="14.88671875" style="44" customWidth="1"/>
    <col min="14636" max="14636" width="18.44140625" style="44" customWidth="1"/>
    <col min="14637" max="14637" width="24.6640625" style="44" customWidth="1"/>
    <col min="14638" max="14638" width="23.88671875" style="44" customWidth="1"/>
    <col min="14639" max="14639" width="40.33203125" style="44" customWidth="1"/>
    <col min="14640" max="14640" width="19.88671875" style="44" customWidth="1"/>
    <col min="14641" max="14641" width="25.33203125" style="44" customWidth="1"/>
    <col min="14642" max="14642" width="32.33203125" style="44" customWidth="1"/>
    <col min="14643" max="14643" width="32.44140625" style="44" customWidth="1"/>
    <col min="14644" max="14644" width="25.33203125" style="44" customWidth="1"/>
    <col min="14645" max="14645" width="18.5546875" style="44" customWidth="1"/>
    <col min="14646" max="14646" width="17.5546875" style="44" customWidth="1"/>
    <col min="14647" max="14647" width="17.44140625" style="44" customWidth="1"/>
    <col min="14648" max="14648" width="16.6640625" style="44" customWidth="1"/>
    <col min="14649" max="14649" width="21.33203125" style="44" customWidth="1"/>
    <col min="14650" max="14650" width="15.6640625" style="44" customWidth="1"/>
    <col min="14651" max="14651" width="17.5546875" style="44" customWidth="1"/>
    <col min="14652" max="14652" width="15" style="44" customWidth="1"/>
    <col min="14653" max="14653" width="19.6640625" style="44" customWidth="1"/>
    <col min="14654" max="14654" width="23.109375" style="44" customWidth="1"/>
    <col min="14655" max="14655" width="16.44140625" style="44" customWidth="1"/>
    <col min="14656" max="14656" width="18.44140625" style="44" customWidth="1"/>
    <col min="14657" max="14657" width="13.6640625" style="44" customWidth="1"/>
    <col min="14658" max="14658" width="20.88671875" style="44" customWidth="1"/>
    <col min="14659" max="14659" width="82.44140625" style="44" customWidth="1"/>
    <col min="14660" max="14847" width="8.88671875" style="44"/>
    <col min="14848" max="14848" width="2" style="44" customWidth="1"/>
    <col min="14849" max="14849" width="21.88671875" style="44" customWidth="1"/>
    <col min="14850" max="14850" width="16.109375" style="44" customWidth="1"/>
    <col min="14851" max="14851" width="28.6640625" style="44" customWidth="1"/>
    <col min="14852" max="14852" width="24.6640625" style="44" customWidth="1"/>
    <col min="14853" max="14853" width="26.88671875" style="44" customWidth="1"/>
    <col min="14854" max="14856" width="13.6640625" style="44" customWidth="1"/>
    <col min="14857" max="14857" width="12.6640625" style="44" customWidth="1"/>
    <col min="14858" max="14858" width="15.44140625" style="44" customWidth="1"/>
    <col min="14859" max="14859" width="16" style="44" customWidth="1"/>
    <col min="14860" max="14860" width="15.5546875" style="44" customWidth="1"/>
    <col min="14861" max="14861" width="17.44140625" style="44" customWidth="1"/>
    <col min="14862" max="14862" width="27.6640625" style="44" customWidth="1"/>
    <col min="14863" max="14863" width="15.88671875" style="44" customWidth="1"/>
    <col min="14864" max="14864" width="18.88671875" style="44" customWidth="1"/>
    <col min="14865" max="14865" width="21" style="44" customWidth="1"/>
    <col min="14866" max="14866" width="31" style="44" customWidth="1"/>
    <col min="14867" max="14867" width="13" style="44" customWidth="1"/>
    <col min="14868" max="14868" width="14.44140625" style="44" customWidth="1"/>
    <col min="14869" max="14869" width="14.88671875" style="44" customWidth="1"/>
    <col min="14870" max="14870" width="29.44140625" style="44" customWidth="1"/>
    <col min="14871" max="14871" width="21.88671875" style="44" customWidth="1"/>
    <col min="14872" max="14872" width="12.33203125" style="44" customWidth="1"/>
    <col min="14873" max="14873" width="13.109375" style="44" customWidth="1"/>
    <col min="14874" max="14874" width="14.88671875" style="44" customWidth="1"/>
    <col min="14875" max="14875" width="13.88671875" style="44" customWidth="1"/>
    <col min="14876" max="14876" width="32.5546875" style="44" customWidth="1"/>
    <col min="14877" max="14877" width="23.44140625" style="44" customWidth="1"/>
    <col min="14878" max="14878" width="13.6640625" style="44" customWidth="1"/>
    <col min="14879" max="14879" width="24.109375" style="44" customWidth="1"/>
    <col min="14880" max="14880" width="19.33203125" style="44" customWidth="1"/>
    <col min="14881" max="14881" width="12.6640625" style="44" customWidth="1"/>
    <col min="14882" max="14882" width="26.6640625" style="44" customWidth="1"/>
    <col min="14883" max="14883" width="11" style="44" customWidth="1"/>
    <col min="14884" max="14884" width="27.5546875" style="44" customWidth="1"/>
    <col min="14885" max="14885" width="14.44140625" style="44" customWidth="1"/>
    <col min="14886" max="14886" width="12.44140625" style="44" customWidth="1"/>
    <col min="14887" max="14887" width="56.33203125" style="44" customWidth="1"/>
    <col min="14888" max="14888" width="20" style="44" customWidth="1"/>
    <col min="14889" max="14889" width="21.5546875" style="44" customWidth="1"/>
    <col min="14890" max="14890" width="27.6640625" style="44" customWidth="1"/>
    <col min="14891" max="14891" width="14.88671875" style="44" customWidth="1"/>
    <col min="14892" max="14892" width="18.44140625" style="44" customWidth="1"/>
    <col min="14893" max="14893" width="24.6640625" style="44" customWidth="1"/>
    <col min="14894" max="14894" width="23.88671875" style="44" customWidth="1"/>
    <col min="14895" max="14895" width="40.33203125" style="44" customWidth="1"/>
    <col min="14896" max="14896" width="19.88671875" style="44" customWidth="1"/>
    <col min="14897" max="14897" width="25.33203125" style="44" customWidth="1"/>
    <col min="14898" max="14898" width="32.33203125" style="44" customWidth="1"/>
    <col min="14899" max="14899" width="32.44140625" style="44" customWidth="1"/>
    <col min="14900" max="14900" width="25.33203125" style="44" customWidth="1"/>
    <col min="14901" max="14901" width="18.5546875" style="44" customWidth="1"/>
    <col min="14902" max="14902" width="17.5546875" style="44" customWidth="1"/>
    <col min="14903" max="14903" width="17.44140625" style="44" customWidth="1"/>
    <col min="14904" max="14904" width="16.6640625" style="44" customWidth="1"/>
    <col min="14905" max="14905" width="21.33203125" style="44" customWidth="1"/>
    <col min="14906" max="14906" width="15.6640625" style="44" customWidth="1"/>
    <col min="14907" max="14907" width="17.5546875" style="44" customWidth="1"/>
    <col min="14908" max="14908" width="15" style="44" customWidth="1"/>
    <col min="14909" max="14909" width="19.6640625" style="44" customWidth="1"/>
    <col min="14910" max="14910" width="23.109375" style="44" customWidth="1"/>
    <col min="14911" max="14911" width="16.44140625" style="44" customWidth="1"/>
    <col min="14912" max="14912" width="18.44140625" style="44" customWidth="1"/>
    <col min="14913" max="14913" width="13.6640625" style="44" customWidth="1"/>
    <col min="14914" max="14914" width="20.88671875" style="44" customWidth="1"/>
    <col min="14915" max="14915" width="82.44140625" style="44" customWidth="1"/>
    <col min="14916" max="15103" width="8.88671875" style="44"/>
    <col min="15104" max="15104" width="2" style="44" customWidth="1"/>
    <col min="15105" max="15105" width="21.88671875" style="44" customWidth="1"/>
    <col min="15106" max="15106" width="16.109375" style="44" customWidth="1"/>
    <col min="15107" max="15107" width="28.6640625" style="44" customWidth="1"/>
    <col min="15108" max="15108" width="24.6640625" style="44" customWidth="1"/>
    <col min="15109" max="15109" width="26.88671875" style="44" customWidth="1"/>
    <col min="15110" max="15112" width="13.6640625" style="44" customWidth="1"/>
    <col min="15113" max="15113" width="12.6640625" style="44" customWidth="1"/>
    <col min="15114" max="15114" width="15.44140625" style="44" customWidth="1"/>
    <col min="15115" max="15115" width="16" style="44" customWidth="1"/>
    <col min="15116" max="15116" width="15.5546875" style="44" customWidth="1"/>
    <col min="15117" max="15117" width="17.44140625" style="44" customWidth="1"/>
    <col min="15118" max="15118" width="27.6640625" style="44" customWidth="1"/>
    <col min="15119" max="15119" width="15.88671875" style="44" customWidth="1"/>
    <col min="15120" max="15120" width="18.88671875" style="44" customWidth="1"/>
    <col min="15121" max="15121" width="21" style="44" customWidth="1"/>
    <col min="15122" max="15122" width="31" style="44" customWidth="1"/>
    <col min="15123" max="15123" width="13" style="44" customWidth="1"/>
    <col min="15124" max="15124" width="14.44140625" style="44" customWidth="1"/>
    <col min="15125" max="15125" width="14.88671875" style="44" customWidth="1"/>
    <col min="15126" max="15126" width="29.44140625" style="44" customWidth="1"/>
    <col min="15127" max="15127" width="21.88671875" style="44" customWidth="1"/>
    <col min="15128" max="15128" width="12.33203125" style="44" customWidth="1"/>
    <col min="15129" max="15129" width="13.109375" style="44" customWidth="1"/>
    <col min="15130" max="15130" width="14.88671875" style="44" customWidth="1"/>
    <col min="15131" max="15131" width="13.88671875" style="44" customWidth="1"/>
    <col min="15132" max="15132" width="32.5546875" style="44" customWidth="1"/>
    <col min="15133" max="15133" width="23.44140625" style="44" customWidth="1"/>
    <col min="15134" max="15134" width="13.6640625" style="44" customWidth="1"/>
    <col min="15135" max="15135" width="24.109375" style="44" customWidth="1"/>
    <col min="15136" max="15136" width="19.33203125" style="44" customWidth="1"/>
    <col min="15137" max="15137" width="12.6640625" style="44" customWidth="1"/>
    <col min="15138" max="15138" width="26.6640625" style="44" customWidth="1"/>
    <col min="15139" max="15139" width="11" style="44" customWidth="1"/>
    <col min="15140" max="15140" width="27.5546875" style="44" customWidth="1"/>
    <col min="15141" max="15141" width="14.44140625" style="44" customWidth="1"/>
    <col min="15142" max="15142" width="12.44140625" style="44" customWidth="1"/>
    <col min="15143" max="15143" width="56.33203125" style="44" customWidth="1"/>
    <col min="15144" max="15144" width="20" style="44" customWidth="1"/>
    <col min="15145" max="15145" width="21.5546875" style="44" customWidth="1"/>
    <col min="15146" max="15146" width="27.6640625" style="44" customWidth="1"/>
    <col min="15147" max="15147" width="14.88671875" style="44" customWidth="1"/>
    <col min="15148" max="15148" width="18.44140625" style="44" customWidth="1"/>
    <col min="15149" max="15149" width="24.6640625" style="44" customWidth="1"/>
    <col min="15150" max="15150" width="23.88671875" style="44" customWidth="1"/>
    <col min="15151" max="15151" width="40.33203125" style="44" customWidth="1"/>
    <col min="15152" max="15152" width="19.88671875" style="44" customWidth="1"/>
    <col min="15153" max="15153" width="25.33203125" style="44" customWidth="1"/>
    <col min="15154" max="15154" width="32.33203125" style="44" customWidth="1"/>
    <col min="15155" max="15155" width="32.44140625" style="44" customWidth="1"/>
    <col min="15156" max="15156" width="25.33203125" style="44" customWidth="1"/>
    <col min="15157" max="15157" width="18.5546875" style="44" customWidth="1"/>
    <col min="15158" max="15158" width="17.5546875" style="44" customWidth="1"/>
    <col min="15159" max="15159" width="17.44140625" style="44" customWidth="1"/>
    <col min="15160" max="15160" width="16.6640625" style="44" customWidth="1"/>
    <col min="15161" max="15161" width="21.33203125" style="44" customWidth="1"/>
    <col min="15162" max="15162" width="15.6640625" style="44" customWidth="1"/>
    <col min="15163" max="15163" width="17.5546875" style="44" customWidth="1"/>
    <col min="15164" max="15164" width="15" style="44" customWidth="1"/>
    <col min="15165" max="15165" width="19.6640625" style="44" customWidth="1"/>
    <col min="15166" max="15166" width="23.109375" style="44" customWidth="1"/>
    <col min="15167" max="15167" width="16.44140625" style="44" customWidth="1"/>
    <col min="15168" max="15168" width="18.44140625" style="44" customWidth="1"/>
    <col min="15169" max="15169" width="13.6640625" style="44" customWidth="1"/>
    <col min="15170" max="15170" width="20.88671875" style="44" customWidth="1"/>
    <col min="15171" max="15171" width="82.44140625" style="44" customWidth="1"/>
    <col min="15172" max="15359" width="8.88671875" style="44"/>
    <col min="15360" max="15360" width="2" style="44" customWidth="1"/>
    <col min="15361" max="15361" width="21.88671875" style="44" customWidth="1"/>
    <col min="15362" max="15362" width="16.109375" style="44" customWidth="1"/>
    <col min="15363" max="15363" width="28.6640625" style="44" customWidth="1"/>
    <col min="15364" max="15364" width="24.6640625" style="44" customWidth="1"/>
    <col min="15365" max="15365" width="26.88671875" style="44" customWidth="1"/>
    <col min="15366" max="15368" width="13.6640625" style="44" customWidth="1"/>
    <col min="15369" max="15369" width="12.6640625" style="44" customWidth="1"/>
    <col min="15370" max="15370" width="15.44140625" style="44" customWidth="1"/>
    <col min="15371" max="15371" width="16" style="44" customWidth="1"/>
    <col min="15372" max="15372" width="15.5546875" style="44" customWidth="1"/>
    <col min="15373" max="15373" width="17.44140625" style="44" customWidth="1"/>
    <col min="15374" max="15374" width="27.6640625" style="44" customWidth="1"/>
    <col min="15375" max="15375" width="15.88671875" style="44" customWidth="1"/>
    <col min="15376" max="15376" width="18.88671875" style="44" customWidth="1"/>
    <col min="15377" max="15377" width="21" style="44" customWidth="1"/>
    <col min="15378" max="15378" width="31" style="44" customWidth="1"/>
    <col min="15379" max="15379" width="13" style="44" customWidth="1"/>
    <col min="15380" max="15380" width="14.44140625" style="44" customWidth="1"/>
    <col min="15381" max="15381" width="14.88671875" style="44" customWidth="1"/>
    <col min="15382" max="15382" width="29.44140625" style="44" customWidth="1"/>
    <col min="15383" max="15383" width="21.88671875" style="44" customWidth="1"/>
    <col min="15384" max="15384" width="12.33203125" style="44" customWidth="1"/>
    <col min="15385" max="15385" width="13.109375" style="44" customWidth="1"/>
    <col min="15386" max="15386" width="14.88671875" style="44" customWidth="1"/>
    <col min="15387" max="15387" width="13.88671875" style="44" customWidth="1"/>
    <col min="15388" max="15388" width="32.5546875" style="44" customWidth="1"/>
    <col min="15389" max="15389" width="23.44140625" style="44" customWidth="1"/>
    <col min="15390" max="15390" width="13.6640625" style="44" customWidth="1"/>
    <col min="15391" max="15391" width="24.109375" style="44" customWidth="1"/>
    <col min="15392" max="15392" width="19.33203125" style="44" customWidth="1"/>
    <col min="15393" max="15393" width="12.6640625" style="44" customWidth="1"/>
    <col min="15394" max="15394" width="26.6640625" style="44" customWidth="1"/>
    <col min="15395" max="15395" width="11" style="44" customWidth="1"/>
    <col min="15396" max="15396" width="27.5546875" style="44" customWidth="1"/>
    <col min="15397" max="15397" width="14.44140625" style="44" customWidth="1"/>
    <col min="15398" max="15398" width="12.44140625" style="44" customWidth="1"/>
    <col min="15399" max="15399" width="56.33203125" style="44" customWidth="1"/>
    <col min="15400" max="15400" width="20" style="44" customWidth="1"/>
    <col min="15401" max="15401" width="21.5546875" style="44" customWidth="1"/>
    <col min="15402" max="15402" width="27.6640625" style="44" customWidth="1"/>
    <col min="15403" max="15403" width="14.88671875" style="44" customWidth="1"/>
    <col min="15404" max="15404" width="18.44140625" style="44" customWidth="1"/>
    <col min="15405" max="15405" width="24.6640625" style="44" customWidth="1"/>
    <col min="15406" max="15406" width="23.88671875" style="44" customWidth="1"/>
    <col min="15407" max="15407" width="40.33203125" style="44" customWidth="1"/>
    <col min="15408" max="15408" width="19.88671875" style="44" customWidth="1"/>
    <col min="15409" max="15409" width="25.33203125" style="44" customWidth="1"/>
    <col min="15410" max="15410" width="32.33203125" style="44" customWidth="1"/>
    <col min="15411" max="15411" width="32.44140625" style="44" customWidth="1"/>
    <col min="15412" max="15412" width="25.33203125" style="44" customWidth="1"/>
    <col min="15413" max="15413" width="18.5546875" style="44" customWidth="1"/>
    <col min="15414" max="15414" width="17.5546875" style="44" customWidth="1"/>
    <col min="15415" max="15415" width="17.44140625" style="44" customWidth="1"/>
    <col min="15416" max="15416" width="16.6640625" style="44" customWidth="1"/>
    <col min="15417" max="15417" width="21.33203125" style="44" customWidth="1"/>
    <col min="15418" max="15418" width="15.6640625" style="44" customWidth="1"/>
    <col min="15419" max="15419" width="17.5546875" style="44" customWidth="1"/>
    <col min="15420" max="15420" width="15" style="44" customWidth="1"/>
    <col min="15421" max="15421" width="19.6640625" style="44" customWidth="1"/>
    <col min="15422" max="15422" width="23.109375" style="44" customWidth="1"/>
    <col min="15423" max="15423" width="16.44140625" style="44" customWidth="1"/>
    <col min="15424" max="15424" width="18.44140625" style="44" customWidth="1"/>
    <col min="15425" max="15425" width="13.6640625" style="44" customWidth="1"/>
    <col min="15426" max="15426" width="20.88671875" style="44" customWidth="1"/>
    <col min="15427" max="15427" width="82.44140625" style="44" customWidth="1"/>
    <col min="15428" max="15615" width="8.88671875" style="44"/>
    <col min="15616" max="15616" width="2" style="44" customWidth="1"/>
    <col min="15617" max="15617" width="21.88671875" style="44" customWidth="1"/>
    <col min="15618" max="15618" width="16.109375" style="44" customWidth="1"/>
    <col min="15619" max="15619" width="28.6640625" style="44" customWidth="1"/>
    <col min="15620" max="15620" width="24.6640625" style="44" customWidth="1"/>
    <col min="15621" max="15621" width="26.88671875" style="44" customWidth="1"/>
    <col min="15622" max="15624" width="13.6640625" style="44" customWidth="1"/>
    <col min="15625" max="15625" width="12.6640625" style="44" customWidth="1"/>
    <col min="15626" max="15626" width="15.44140625" style="44" customWidth="1"/>
    <col min="15627" max="15627" width="16" style="44" customWidth="1"/>
    <col min="15628" max="15628" width="15.5546875" style="44" customWidth="1"/>
    <col min="15629" max="15629" width="17.44140625" style="44" customWidth="1"/>
    <col min="15630" max="15630" width="27.6640625" style="44" customWidth="1"/>
    <col min="15631" max="15631" width="15.88671875" style="44" customWidth="1"/>
    <col min="15632" max="15632" width="18.88671875" style="44" customWidth="1"/>
    <col min="15633" max="15633" width="21" style="44" customWidth="1"/>
    <col min="15634" max="15634" width="31" style="44" customWidth="1"/>
    <col min="15635" max="15635" width="13" style="44" customWidth="1"/>
    <col min="15636" max="15636" width="14.44140625" style="44" customWidth="1"/>
    <col min="15637" max="15637" width="14.88671875" style="44" customWidth="1"/>
    <col min="15638" max="15638" width="29.44140625" style="44" customWidth="1"/>
    <col min="15639" max="15639" width="21.88671875" style="44" customWidth="1"/>
    <col min="15640" max="15640" width="12.33203125" style="44" customWidth="1"/>
    <col min="15641" max="15641" width="13.109375" style="44" customWidth="1"/>
    <col min="15642" max="15642" width="14.88671875" style="44" customWidth="1"/>
    <col min="15643" max="15643" width="13.88671875" style="44" customWidth="1"/>
    <col min="15644" max="15644" width="32.5546875" style="44" customWidth="1"/>
    <col min="15645" max="15645" width="23.44140625" style="44" customWidth="1"/>
    <col min="15646" max="15646" width="13.6640625" style="44" customWidth="1"/>
    <col min="15647" max="15647" width="24.109375" style="44" customWidth="1"/>
    <col min="15648" max="15648" width="19.33203125" style="44" customWidth="1"/>
    <col min="15649" max="15649" width="12.6640625" style="44" customWidth="1"/>
    <col min="15650" max="15650" width="26.6640625" style="44" customWidth="1"/>
    <col min="15651" max="15651" width="11" style="44" customWidth="1"/>
    <col min="15652" max="15652" width="27.5546875" style="44" customWidth="1"/>
    <col min="15653" max="15653" width="14.44140625" style="44" customWidth="1"/>
    <col min="15654" max="15654" width="12.44140625" style="44" customWidth="1"/>
    <col min="15655" max="15655" width="56.33203125" style="44" customWidth="1"/>
    <col min="15656" max="15656" width="20" style="44" customWidth="1"/>
    <col min="15657" max="15657" width="21.5546875" style="44" customWidth="1"/>
    <col min="15658" max="15658" width="27.6640625" style="44" customWidth="1"/>
    <col min="15659" max="15659" width="14.88671875" style="44" customWidth="1"/>
    <col min="15660" max="15660" width="18.44140625" style="44" customWidth="1"/>
    <col min="15661" max="15661" width="24.6640625" style="44" customWidth="1"/>
    <col min="15662" max="15662" width="23.88671875" style="44" customWidth="1"/>
    <col min="15663" max="15663" width="40.33203125" style="44" customWidth="1"/>
    <col min="15664" max="15664" width="19.88671875" style="44" customWidth="1"/>
    <col min="15665" max="15665" width="25.33203125" style="44" customWidth="1"/>
    <col min="15666" max="15666" width="32.33203125" style="44" customWidth="1"/>
    <col min="15667" max="15667" width="32.44140625" style="44" customWidth="1"/>
    <col min="15668" max="15668" width="25.33203125" style="44" customWidth="1"/>
    <col min="15669" max="15669" width="18.5546875" style="44" customWidth="1"/>
    <col min="15670" max="15670" width="17.5546875" style="44" customWidth="1"/>
    <col min="15671" max="15671" width="17.44140625" style="44" customWidth="1"/>
    <col min="15672" max="15672" width="16.6640625" style="44" customWidth="1"/>
    <col min="15673" max="15673" width="21.33203125" style="44" customWidth="1"/>
    <col min="15674" max="15674" width="15.6640625" style="44" customWidth="1"/>
    <col min="15675" max="15675" width="17.5546875" style="44" customWidth="1"/>
    <col min="15676" max="15676" width="15" style="44" customWidth="1"/>
    <col min="15677" max="15677" width="19.6640625" style="44" customWidth="1"/>
    <col min="15678" max="15678" width="23.109375" style="44" customWidth="1"/>
    <col min="15679" max="15679" width="16.44140625" style="44" customWidth="1"/>
    <col min="15680" max="15680" width="18.44140625" style="44" customWidth="1"/>
    <col min="15681" max="15681" width="13.6640625" style="44" customWidth="1"/>
    <col min="15682" max="15682" width="20.88671875" style="44" customWidth="1"/>
    <col min="15683" max="15683" width="82.44140625" style="44" customWidth="1"/>
    <col min="15684" max="15871" width="8.88671875" style="44"/>
    <col min="15872" max="15872" width="2" style="44" customWidth="1"/>
    <col min="15873" max="15873" width="21.88671875" style="44" customWidth="1"/>
    <col min="15874" max="15874" width="16.109375" style="44" customWidth="1"/>
    <col min="15875" max="15875" width="28.6640625" style="44" customWidth="1"/>
    <col min="15876" max="15876" width="24.6640625" style="44" customWidth="1"/>
    <col min="15877" max="15877" width="26.88671875" style="44" customWidth="1"/>
    <col min="15878" max="15880" width="13.6640625" style="44" customWidth="1"/>
    <col min="15881" max="15881" width="12.6640625" style="44" customWidth="1"/>
    <col min="15882" max="15882" width="15.44140625" style="44" customWidth="1"/>
    <col min="15883" max="15883" width="16" style="44" customWidth="1"/>
    <col min="15884" max="15884" width="15.5546875" style="44" customWidth="1"/>
    <col min="15885" max="15885" width="17.44140625" style="44" customWidth="1"/>
    <col min="15886" max="15886" width="27.6640625" style="44" customWidth="1"/>
    <col min="15887" max="15887" width="15.88671875" style="44" customWidth="1"/>
    <col min="15888" max="15888" width="18.88671875" style="44" customWidth="1"/>
    <col min="15889" max="15889" width="21" style="44" customWidth="1"/>
    <col min="15890" max="15890" width="31" style="44" customWidth="1"/>
    <col min="15891" max="15891" width="13" style="44" customWidth="1"/>
    <col min="15892" max="15892" width="14.44140625" style="44" customWidth="1"/>
    <col min="15893" max="15893" width="14.88671875" style="44" customWidth="1"/>
    <col min="15894" max="15894" width="29.44140625" style="44" customWidth="1"/>
    <col min="15895" max="15895" width="21.88671875" style="44" customWidth="1"/>
    <col min="15896" max="15896" width="12.33203125" style="44" customWidth="1"/>
    <col min="15897" max="15897" width="13.109375" style="44" customWidth="1"/>
    <col min="15898" max="15898" width="14.88671875" style="44" customWidth="1"/>
    <col min="15899" max="15899" width="13.88671875" style="44" customWidth="1"/>
    <col min="15900" max="15900" width="32.5546875" style="44" customWidth="1"/>
    <col min="15901" max="15901" width="23.44140625" style="44" customWidth="1"/>
    <col min="15902" max="15902" width="13.6640625" style="44" customWidth="1"/>
    <col min="15903" max="15903" width="24.109375" style="44" customWidth="1"/>
    <col min="15904" max="15904" width="19.33203125" style="44" customWidth="1"/>
    <col min="15905" max="15905" width="12.6640625" style="44" customWidth="1"/>
    <col min="15906" max="15906" width="26.6640625" style="44" customWidth="1"/>
    <col min="15907" max="15907" width="11" style="44" customWidth="1"/>
    <col min="15908" max="15908" width="27.5546875" style="44" customWidth="1"/>
    <col min="15909" max="15909" width="14.44140625" style="44" customWidth="1"/>
    <col min="15910" max="15910" width="12.44140625" style="44" customWidth="1"/>
    <col min="15911" max="15911" width="56.33203125" style="44" customWidth="1"/>
    <col min="15912" max="15912" width="20" style="44" customWidth="1"/>
    <col min="15913" max="15913" width="21.5546875" style="44" customWidth="1"/>
    <col min="15914" max="15914" width="27.6640625" style="44" customWidth="1"/>
    <col min="15915" max="15915" width="14.88671875" style="44" customWidth="1"/>
    <col min="15916" max="15916" width="18.44140625" style="44" customWidth="1"/>
    <col min="15917" max="15917" width="24.6640625" style="44" customWidth="1"/>
    <col min="15918" max="15918" width="23.88671875" style="44" customWidth="1"/>
    <col min="15919" max="15919" width="40.33203125" style="44" customWidth="1"/>
    <col min="15920" max="15920" width="19.88671875" style="44" customWidth="1"/>
    <col min="15921" max="15921" width="25.33203125" style="44" customWidth="1"/>
    <col min="15922" max="15922" width="32.33203125" style="44" customWidth="1"/>
    <col min="15923" max="15923" width="32.44140625" style="44" customWidth="1"/>
    <col min="15924" max="15924" width="25.33203125" style="44" customWidth="1"/>
    <col min="15925" max="15925" width="18.5546875" style="44" customWidth="1"/>
    <col min="15926" max="15926" width="17.5546875" style="44" customWidth="1"/>
    <col min="15927" max="15927" width="17.44140625" style="44" customWidth="1"/>
    <col min="15928" max="15928" width="16.6640625" style="44" customWidth="1"/>
    <col min="15929" max="15929" width="21.33203125" style="44" customWidth="1"/>
    <col min="15930" max="15930" width="15.6640625" style="44" customWidth="1"/>
    <col min="15931" max="15931" width="17.5546875" style="44" customWidth="1"/>
    <col min="15932" max="15932" width="15" style="44" customWidth="1"/>
    <col min="15933" max="15933" width="19.6640625" style="44" customWidth="1"/>
    <col min="15934" max="15934" width="23.109375" style="44" customWidth="1"/>
    <col min="15935" max="15935" width="16.44140625" style="44" customWidth="1"/>
    <col min="15936" max="15936" width="18.44140625" style="44" customWidth="1"/>
    <col min="15937" max="15937" width="13.6640625" style="44" customWidth="1"/>
    <col min="15938" max="15938" width="20.88671875" style="44" customWidth="1"/>
    <col min="15939" max="15939" width="82.44140625" style="44" customWidth="1"/>
    <col min="15940" max="16127" width="8.88671875" style="44"/>
    <col min="16128" max="16128" width="2" style="44" customWidth="1"/>
    <col min="16129" max="16129" width="21.88671875" style="44" customWidth="1"/>
    <col min="16130" max="16130" width="16.109375" style="44" customWidth="1"/>
    <col min="16131" max="16131" width="28.6640625" style="44" customWidth="1"/>
    <col min="16132" max="16132" width="24.6640625" style="44" customWidth="1"/>
    <col min="16133" max="16133" width="26.88671875" style="44" customWidth="1"/>
    <col min="16134" max="16136" width="13.6640625" style="44" customWidth="1"/>
    <col min="16137" max="16137" width="12.6640625" style="44" customWidth="1"/>
    <col min="16138" max="16138" width="15.44140625" style="44" customWidth="1"/>
    <col min="16139" max="16139" width="16" style="44" customWidth="1"/>
    <col min="16140" max="16140" width="15.5546875" style="44" customWidth="1"/>
    <col min="16141" max="16141" width="17.44140625" style="44" customWidth="1"/>
    <col min="16142" max="16142" width="27.6640625" style="44" customWidth="1"/>
    <col min="16143" max="16143" width="15.88671875" style="44" customWidth="1"/>
    <col min="16144" max="16144" width="18.88671875" style="44" customWidth="1"/>
    <col min="16145" max="16145" width="21" style="44" customWidth="1"/>
    <col min="16146" max="16146" width="31" style="44" customWidth="1"/>
    <col min="16147" max="16147" width="13" style="44" customWidth="1"/>
    <col min="16148" max="16148" width="14.44140625" style="44" customWidth="1"/>
    <col min="16149" max="16149" width="14.88671875" style="44" customWidth="1"/>
    <col min="16150" max="16150" width="29.44140625" style="44" customWidth="1"/>
    <col min="16151" max="16151" width="21.88671875" style="44" customWidth="1"/>
    <col min="16152" max="16152" width="12.33203125" style="44" customWidth="1"/>
    <col min="16153" max="16153" width="13.109375" style="44" customWidth="1"/>
    <col min="16154" max="16154" width="14.88671875" style="44" customWidth="1"/>
    <col min="16155" max="16155" width="13.88671875" style="44" customWidth="1"/>
    <col min="16156" max="16156" width="32.5546875" style="44" customWidth="1"/>
    <col min="16157" max="16157" width="23.44140625" style="44" customWidth="1"/>
    <col min="16158" max="16158" width="13.6640625" style="44" customWidth="1"/>
    <col min="16159" max="16159" width="24.109375" style="44" customWidth="1"/>
    <col min="16160" max="16160" width="19.33203125" style="44" customWidth="1"/>
    <col min="16161" max="16161" width="12.6640625" style="44" customWidth="1"/>
    <col min="16162" max="16162" width="26.6640625" style="44" customWidth="1"/>
    <col min="16163" max="16163" width="11" style="44" customWidth="1"/>
    <col min="16164" max="16164" width="27.5546875" style="44" customWidth="1"/>
    <col min="16165" max="16165" width="14.44140625" style="44" customWidth="1"/>
    <col min="16166" max="16166" width="12.44140625" style="44" customWidth="1"/>
    <col min="16167" max="16167" width="56.33203125" style="44" customWidth="1"/>
    <col min="16168" max="16168" width="20" style="44" customWidth="1"/>
    <col min="16169" max="16169" width="21.5546875" style="44" customWidth="1"/>
    <col min="16170" max="16170" width="27.6640625" style="44" customWidth="1"/>
    <col min="16171" max="16171" width="14.88671875" style="44" customWidth="1"/>
    <col min="16172" max="16172" width="18.44140625" style="44" customWidth="1"/>
    <col min="16173" max="16173" width="24.6640625" style="44" customWidth="1"/>
    <col min="16174" max="16174" width="23.88671875" style="44" customWidth="1"/>
    <col min="16175" max="16175" width="40.33203125" style="44" customWidth="1"/>
    <col min="16176" max="16176" width="19.88671875" style="44" customWidth="1"/>
    <col min="16177" max="16177" width="25.33203125" style="44" customWidth="1"/>
    <col min="16178" max="16178" width="32.33203125" style="44" customWidth="1"/>
    <col min="16179" max="16179" width="32.44140625" style="44" customWidth="1"/>
    <col min="16180" max="16180" width="25.33203125" style="44" customWidth="1"/>
    <col min="16181" max="16181" width="18.5546875" style="44" customWidth="1"/>
    <col min="16182" max="16182" width="17.5546875" style="44" customWidth="1"/>
    <col min="16183" max="16183" width="17.44140625" style="44" customWidth="1"/>
    <col min="16184" max="16184" width="16.6640625" style="44" customWidth="1"/>
    <col min="16185" max="16185" width="21.33203125" style="44" customWidth="1"/>
    <col min="16186" max="16186" width="15.6640625" style="44" customWidth="1"/>
    <col min="16187" max="16187" width="17.5546875" style="44" customWidth="1"/>
    <col min="16188" max="16188" width="15" style="44" customWidth="1"/>
    <col min="16189" max="16189" width="19.6640625" style="44" customWidth="1"/>
    <col min="16190" max="16190" width="23.109375" style="44" customWidth="1"/>
    <col min="16191" max="16191" width="16.44140625" style="44" customWidth="1"/>
    <col min="16192" max="16192" width="18.44140625" style="44" customWidth="1"/>
    <col min="16193" max="16193" width="13.6640625" style="44" customWidth="1"/>
    <col min="16194" max="16194" width="20.88671875" style="44" customWidth="1"/>
    <col min="16195" max="16195" width="82.44140625" style="44" customWidth="1"/>
    <col min="16196" max="16384" width="8.88671875" style="44"/>
  </cols>
  <sheetData>
    <row r="1" spans="1:88" s="2" customFormat="1" ht="43.5" customHeight="1" x14ac:dyDescent="0.25">
      <c r="B1" s="61" t="s">
        <v>28</v>
      </c>
      <c r="C1" s="55"/>
      <c r="E1" s="161" t="s">
        <v>239</v>
      </c>
      <c r="F1" s="55"/>
      <c r="G1" s="275"/>
      <c r="H1" s="55"/>
      <c r="I1" s="55"/>
      <c r="J1" s="55"/>
      <c r="K1" s="55"/>
      <c r="P1" s="55"/>
      <c r="R1" s="39"/>
      <c r="T1" s="40"/>
      <c r="V1" s="175"/>
      <c r="Y1" s="171"/>
      <c r="AA1" s="55"/>
      <c r="AB1" s="55"/>
      <c r="AG1" s="55"/>
      <c r="AH1" s="55"/>
      <c r="AI1" s="55"/>
      <c r="AJ1" s="55"/>
      <c r="AL1" s="55"/>
      <c r="AM1" s="55"/>
      <c r="AN1" s="55"/>
      <c r="BZ1" s="114"/>
      <c r="CA1" s="114"/>
      <c r="CB1" s="114"/>
      <c r="CC1" s="114"/>
      <c r="CD1" s="55"/>
      <c r="CE1" s="55"/>
      <c r="CF1" s="55"/>
      <c r="CG1" s="55"/>
      <c r="CH1" s="55"/>
      <c r="CI1" s="55"/>
    </row>
    <row r="2" spans="1:88" s="2" customFormat="1" x14ac:dyDescent="0.25">
      <c r="B2" s="60" t="s">
        <v>29</v>
      </c>
      <c r="C2" s="55"/>
      <c r="E2" s="55"/>
      <c r="F2" s="55"/>
      <c r="G2" s="275"/>
      <c r="H2" s="55"/>
      <c r="I2" s="55"/>
      <c r="J2" s="55"/>
      <c r="K2" s="55"/>
      <c r="P2" s="55"/>
      <c r="R2" s="39"/>
      <c r="T2" s="40"/>
      <c r="V2" s="175"/>
      <c r="Y2" s="171"/>
      <c r="AA2" s="55"/>
      <c r="AB2" s="55"/>
      <c r="AG2" s="55"/>
      <c r="AH2" s="55"/>
      <c r="AI2" s="55"/>
      <c r="AJ2" s="55"/>
      <c r="AL2" s="55"/>
      <c r="AM2" s="55"/>
      <c r="AN2" s="55"/>
      <c r="BZ2" s="114"/>
      <c r="CA2" s="114"/>
      <c r="CB2" s="114"/>
      <c r="CC2" s="114"/>
      <c r="CD2" s="55"/>
      <c r="CE2" s="55"/>
      <c r="CF2" s="55"/>
      <c r="CG2" s="55"/>
      <c r="CH2" s="55"/>
      <c r="CI2" s="55"/>
    </row>
    <row r="3" spans="1:88" s="2" customFormat="1" ht="15" thickBot="1" x14ac:dyDescent="0.3">
      <c r="B3" s="56"/>
      <c r="C3" s="56"/>
      <c r="D3" s="3"/>
      <c r="E3" s="56"/>
      <c r="F3" s="56"/>
      <c r="G3" s="276"/>
      <c r="H3" s="56"/>
      <c r="I3" s="56"/>
      <c r="J3" s="56"/>
      <c r="K3" s="56"/>
      <c r="L3" s="3"/>
      <c r="M3" s="3"/>
      <c r="N3" s="3"/>
      <c r="O3" s="4"/>
      <c r="P3" s="57"/>
      <c r="Q3" s="4"/>
      <c r="R3" s="58"/>
      <c r="S3" s="3"/>
      <c r="T3" s="168"/>
      <c r="U3" s="3"/>
      <c r="V3" s="176"/>
      <c r="W3" s="3"/>
      <c r="X3" s="3"/>
      <c r="Y3" s="172"/>
      <c r="Z3" s="3"/>
      <c r="AA3" s="56"/>
      <c r="AB3" s="56"/>
      <c r="AC3" s="3"/>
      <c r="AD3" s="3"/>
      <c r="AE3" s="3"/>
      <c r="AF3" s="3"/>
      <c r="AG3" s="56"/>
      <c r="AH3" s="56"/>
      <c r="AI3" s="56"/>
      <c r="AJ3" s="56"/>
      <c r="AK3" s="3"/>
      <c r="AL3" s="56"/>
      <c r="AM3" s="56"/>
      <c r="AN3" s="56"/>
      <c r="AO3" s="3"/>
      <c r="AP3" s="3"/>
      <c r="AQ3" s="3"/>
      <c r="AR3" s="3"/>
      <c r="AS3" s="3"/>
      <c r="AT3" s="3"/>
      <c r="AU3" s="3"/>
      <c r="AV3" s="3"/>
      <c r="AW3" s="3"/>
      <c r="AX3" s="3"/>
      <c r="AY3" s="5"/>
      <c r="AZ3" s="3"/>
      <c r="BA3" s="3"/>
      <c r="BB3" s="3"/>
      <c r="BC3" s="3"/>
      <c r="BD3" s="3"/>
      <c r="BE3" s="3"/>
      <c r="BF3" s="3"/>
      <c r="BG3" s="3"/>
      <c r="BH3" s="3"/>
      <c r="BI3" s="3"/>
      <c r="BJ3" s="3"/>
      <c r="BK3" s="3"/>
      <c r="BL3" s="3"/>
      <c r="BM3" s="3"/>
      <c r="BN3" s="3"/>
      <c r="BO3" s="3"/>
      <c r="BP3" s="3"/>
      <c r="BQ3" s="3"/>
      <c r="BR3" s="3"/>
      <c r="BS3" s="3"/>
      <c r="BT3" s="3"/>
      <c r="BU3" s="3"/>
      <c r="BV3" s="3"/>
      <c r="BW3" s="3"/>
      <c r="BZ3" s="114"/>
      <c r="CA3" s="114"/>
      <c r="CB3" s="114"/>
      <c r="CC3" s="114"/>
      <c r="CD3" s="55"/>
      <c r="CE3" s="55"/>
      <c r="CF3" s="55"/>
      <c r="CG3" s="55"/>
      <c r="CH3" s="55"/>
      <c r="CI3" s="55"/>
    </row>
    <row r="4" spans="1:88" s="253" customFormat="1" ht="58.2" thickBot="1" x14ac:dyDescent="0.3">
      <c r="A4" s="45"/>
      <c r="B4" s="189" t="s">
        <v>1</v>
      </c>
      <c r="C4" s="186" t="s">
        <v>30</v>
      </c>
      <c r="D4" s="188" t="s">
        <v>232</v>
      </c>
      <c r="E4" s="186" t="s">
        <v>104</v>
      </c>
      <c r="F4" s="188" t="s">
        <v>100</v>
      </c>
      <c r="G4" s="277" t="s">
        <v>238</v>
      </c>
      <c r="H4" s="188" t="s">
        <v>235</v>
      </c>
      <c r="I4" s="186" t="s">
        <v>236</v>
      </c>
      <c r="J4" s="188" t="s">
        <v>237</v>
      </c>
      <c r="K4" s="228" t="s">
        <v>251</v>
      </c>
      <c r="L4" s="165" t="s">
        <v>31</v>
      </c>
      <c r="M4" s="48" t="s">
        <v>103</v>
      </c>
      <c r="N4" s="179" t="s">
        <v>105</v>
      </c>
      <c r="O4" s="49" t="s">
        <v>0</v>
      </c>
      <c r="P4" s="49" t="s">
        <v>32</v>
      </c>
      <c r="Q4" s="162" t="s">
        <v>241</v>
      </c>
      <c r="R4" s="166" t="s">
        <v>2</v>
      </c>
      <c r="S4" s="46" t="s">
        <v>106</v>
      </c>
      <c r="T4" s="169" t="s">
        <v>33</v>
      </c>
      <c r="U4" s="46" t="s">
        <v>3</v>
      </c>
      <c r="V4" s="177" t="s">
        <v>4</v>
      </c>
      <c r="W4" s="46" t="s">
        <v>107</v>
      </c>
      <c r="X4" s="169" t="s">
        <v>34</v>
      </c>
      <c r="Y4" s="169" t="s">
        <v>108</v>
      </c>
      <c r="Z4" s="46" t="s">
        <v>109</v>
      </c>
      <c r="AA4" s="46" t="s">
        <v>111</v>
      </c>
      <c r="AB4" s="46" t="s">
        <v>110</v>
      </c>
      <c r="AC4" s="46" t="s">
        <v>112</v>
      </c>
      <c r="AD4" s="179" t="s">
        <v>113</v>
      </c>
      <c r="AE4" s="46" t="s">
        <v>114</v>
      </c>
      <c r="AF4" s="46" t="s">
        <v>115</v>
      </c>
      <c r="AG4" s="46" t="s">
        <v>243</v>
      </c>
      <c r="AH4" s="46" t="s">
        <v>244</v>
      </c>
      <c r="AI4" s="46" t="s">
        <v>245</v>
      </c>
      <c r="AJ4" s="46" t="s">
        <v>5</v>
      </c>
      <c r="AK4" s="50" t="s">
        <v>6</v>
      </c>
      <c r="AL4" s="51" t="s">
        <v>7</v>
      </c>
      <c r="AM4" s="46" t="s">
        <v>8</v>
      </c>
      <c r="AN4" s="46" t="s">
        <v>9</v>
      </c>
      <c r="AO4" s="46" t="s">
        <v>10</v>
      </c>
      <c r="AP4" s="46" t="s">
        <v>11</v>
      </c>
      <c r="AQ4" s="46" t="s">
        <v>12</v>
      </c>
      <c r="AR4" s="46" t="s">
        <v>13</v>
      </c>
      <c r="AS4" s="46" t="s">
        <v>14</v>
      </c>
      <c r="AT4" s="46" t="s">
        <v>15</v>
      </c>
      <c r="AU4" s="46" t="s">
        <v>16</v>
      </c>
      <c r="AV4" s="46" t="s">
        <v>17</v>
      </c>
      <c r="AW4" s="46" t="s">
        <v>18</v>
      </c>
      <c r="AX4" s="46" t="s">
        <v>19</v>
      </c>
      <c r="AY4" s="46" t="s">
        <v>20</v>
      </c>
      <c r="AZ4" s="46" t="s">
        <v>21</v>
      </c>
      <c r="BA4" s="46" t="s">
        <v>22</v>
      </c>
      <c r="BB4" s="46" t="s">
        <v>23</v>
      </c>
      <c r="BC4" s="46" t="s">
        <v>24</v>
      </c>
      <c r="BD4" s="46" t="s">
        <v>35</v>
      </c>
      <c r="BE4" s="47" t="s">
        <v>36</v>
      </c>
      <c r="BF4" s="47" t="s">
        <v>37</v>
      </c>
      <c r="BG4" s="47" t="s">
        <v>38</v>
      </c>
      <c r="BH4" s="47" t="s">
        <v>39</v>
      </c>
      <c r="BI4" s="47" t="s">
        <v>25</v>
      </c>
      <c r="BJ4" s="47" t="s">
        <v>40</v>
      </c>
      <c r="BK4" s="52" t="s">
        <v>41</v>
      </c>
      <c r="BL4" s="47" t="s">
        <v>42</v>
      </c>
      <c r="BM4" s="52" t="s">
        <v>43</v>
      </c>
      <c r="BN4" s="47" t="s">
        <v>44</v>
      </c>
      <c r="BO4" s="52" t="s">
        <v>45</v>
      </c>
      <c r="BP4" s="47" t="s">
        <v>46</v>
      </c>
      <c r="BQ4" s="52" t="s">
        <v>47</v>
      </c>
      <c r="BR4" s="47" t="s">
        <v>48</v>
      </c>
      <c r="BS4" s="47" t="s">
        <v>49</v>
      </c>
      <c r="BT4" s="47" t="s">
        <v>50</v>
      </c>
      <c r="BU4" s="53" t="s">
        <v>51</v>
      </c>
      <c r="BV4" s="47" t="s">
        <v>52</v>
      </c>
      <c r="BW4" s="46" t="s">
        <v>53</v>
      </c>
      <c r="BZ4" s="115"/>
      <c r="CA4" s="115"/>
      <c r="CB4" s="115"/>
      <c r="CC4" s="115"/>
    </row>
    <row r="5" spans="1:88" ht="14.4" customHeight="1" x14ac:dyDescent="0.25">
      <c r="A5" s="35"/>
      <c r="B5" s="192" t="s">
        <v>255</v>
      </c>
      <c r="C5" s="187" t="s">
        <v>209</v>
      </c>
      <c r="D5" s="155" t="s">
        <v>233</v>
      </c>
      <c r="E5" s="187" t="s">
        <v>229</v>
      </c>
      <c r="F5" s="156">
        <v>12</v>
      </c>
      <c r="G5" s="278">
        <f>$H$5/2</f>
        <v>44.5</v>
      </c>
      <c r="H5" s="159">
        <v>89</v>
      </c>
      <c r="I5" s="191">
        <v>73.402061855670112</v>
      </c>
      <c r="J5" s="159">
        <v>32.296907216494851</v>
      </c>
      <c r="K5" s="270" t="str">
        <f>C5&amp;F5</f>
        <v>AZAUC12</v>
      </c>
      <c r="L5" s="163" t="s">
        <v>95</v>
      </c>
      <c r="M5" s="269" t="s">
        <v>223</v>
      </c>
      <c r="N5" s="180" t="s">
        <v>97</v>
      </c>
      <c r="O5" s="155" t="s">
        <v>26</v>
      </c>
      <c r="P5" s="157" t="s">
        <v>97</v>
      </c>
      <c r="Q5" s="163"/>
      <c r="R5" s="174">
        <v>1</v>
      </c>
      <c r="S5" s="157" t="s">
        <v>97</v>
      </c>
      <c r="T5" s="174">
        <v>1</v>
      </c>
      <c r="U5" s="157" t="s">
        <v>97</v>
      </c>
      <c r="V5" s="178" t="s">
        <v>98</v>
      </c>
      <c r="W5" s="155" t="s">
        <v>54</v>
      </c>
      <c r="X5" s="170" t="s">
        <v>240</v>
      </c>
      <c r="Y5" s="173">
        <v>0.36299999999999999</v>
      </c>
      <c r="Z5" s="44" t="s">
        <v>27</v>
      </c>
      <c r="AA5" s="263">
        <v>0.21249999999999999</v>
      </c>
      <c r="AB5" s="170" t="s">
        <v>234</v>
      </c>
      <c r="AC5" s="156" t="s">
        <v>242</v>
      </c>
      <c r="AD5" s="268" t="s">
        <v>260</v>
      </c>
      <c r="AE5" s="155" t="s">
        <v>99</v>
      </c>
      <c r="AF5" s="44"/>
      <c r="AG5" s="155">
        <v>0</v>
      </c>
      <c r="AH5" s="155">
        <v>8</v>
      </c>
      <c r="AI5" s="155">
        <v>16</v>
      </c>
      <c r="AJ5" s="156" t="s">
        <v>246</v>
      </c>
      <c r="AK5" s="44"/>
      <c r="AL5" s="151" t="s">
        <v>27</v>
      </c>
      <c r="AM5" s="151" t="s">
        <v>27</v>
      </c>
      <c r="AN5" s="151" t="s">
        <v>27</v>
      </c>
      <c r="AO5" s="271" t="s">
        <v>267</v>
      </c>
      <c r="AP5" s="271" t="s">
        <v>268</v>
      </c>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151" t="s">
        <v>27</v>
      </c>
      <c r="BX5" s="44"/>
      <c r="CA5" s="152"/>
      <c r="CB5" s="152"/>
      <c r="CC5" s="120"/>
      <c r="CD5" s="153"/>
      <c r="CF5" s="117"/>
      <c r="CG5" s="152"/>
      <c r="CH5" s="152"/>
      <c r="CI5" s="120"/>
      <c r="CJ5" s="153"/>
    </row>
    <row r="6" spans="1:88" x14ac:dyDescent="0.25">
      <c r="A6" s="44"/>
      <c r="B6" s="193" t="s">
        <v>255</v>
      </c>
      <c r="C6" s="187" t="s">
        <v>209</v>
      </c>
      <c r="D6" s="155" t="s">
        <v>233</v>
      </c>
      <c r="E6" s="187" t="s">
        <v>229</v>
      </c>
      <c r="F6" s="156">
        <v>18</v>
      </c>
      <c r="G6" s="278">
        <f t="shared" ref="G6:G19" si="0">$H$5/2</f>
        <v>44.5</v>
      </c>
      <c r="H6" s="159">
        <v>133.5</v>
      </c>
      <c r="I6" s="191">
        <v>110.10309278350516</v>
      </c>
      <c r="J6" s="159">
        <v>48.445360824742274</v>
      </c>
      <c r="K6" s="191" t="str">
        <f t="shared" ref="K6:K49" si="1">C6&amp;F6</f>
        <v>AZAUC18</v>
      </c>
      <c r="L6" s="163" t="s">
        <v>95</v>
      </c>
      <c r="M6" s="187" t="s">
        <v>223</v>
      </c>
      <c r="N6" s="180" t="s">
        <v>97</v>
      </c>
      <c r="O6" s="155" t="s">
        <v>26</v>
      </c>
      <c r="P6" s="157" t="s">
        <v>97</v>
      </c>
      <c r="Q6" s="163"/>
      <c r="R6" s="174">
        <v>1</v>
      </c>
      <c r="S6" s="157" t="s">
        <v>97</v>
      </c>
      <c r="T6" s="174">
        <v>1</v>
      </c>
      <c r="U6" s="157" t="s">
        <v>97</v>
      </c>
      <c r="V6" s="178" t="s">
        <v>98</v>
      </c>
      <c r="W6" s="155" t="s">
        <v>54</v>
      </c>
      <c r="X6" s="170" t="s">
        <v>240</v>
      </c>
      <c r="Y6" s="173">
        <v>0.36299999999999999</v>
      </c>
      <c r="Z6" s="44" t="s">
        <v>27</v>
      </c>
      <c r="AA6" s="263">
        <v>0.21249999999999999</v>
      </c>
      <c r="AB6" s="170" t="s">
        <v>234</v>
      </c>
      <c r="AC6" s="156" t="s">
        <v>242</v>
      </c>
      <c r="AD6" s="155" t="s">
        <v>260</v>
      </c>
      <c r="AE6" s="155" t="s">
        <v>99</v>
      </c>
      <c r="AF6" s="44"/>
      <c r="AG6" s="155">
        <v>0</v>
      </c>
      <c r="AH6" s="155">
        <v>8</v>
      </c>
      <c r="AI6" s="155">
        <v>16</v>
      </c>
      <c r="AJ6" s="156" t="s">
        <v>246</v>
      </c>
      <c r="AK6" s="44"/>
      <c r="AL6" s="118" t="s">
        <v>27</v>
      </c>
      <c r="AM6" s="118" t="s">
        <v>27</v>
      </c>
      <c r="AN6" s="118" t="s">
        <v>27</v>
      </c>
      <c r="AO6" s="155" t="s">
        <v>267</v>
      </c>
      <c r="AP6" s="155" t="s">
        <v>268</v>
      </c>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118" t="s">
        <v>27</v>
      </c>
      <c r="BX6" s="44"/>
      <c r="CA6" s="152"/>
      <c r="CB6" s="152"/>
      <c r="CC6" s="120"/>
      <c r="CD6" s="153"/>
      <c r="CF6" s="117"/>
      <c r="CG6" s="152"/>
      <c r="CH6" s="152"/>
      <c r="CI6" s="120"/>
      <c r="CJ6" s="153"/>
    </row>
    <row r="7" spans="1:88" x14ac:dyDescent="0.25">
      <c r="A7" s="44"/>
      <c r="B7" s="193" t="s">
        <v>255</v>
      </c>
      <c r="C7" s="187" t="s">
        <v>209</v>
      </c>
      <c r="D7" s="155" t="s">
        <v>233</v>
      </c>
      <c r="E7" s="187" t="s">
        <v>229</v>
      </c>
      <c r="F7" s="156">
        <v>24</v>
      </c>
      <c r="G7" s="278">
        <f t="shared" si="0"/>
        <v>44.5</v>
      </c>
      <c r="H7" s="159">
        <v>178</v>
      </c>
      <c r="I7" s="191">
        <v>146.80412371134022</v>
      </c>
      <c r="J7" s="159">
        <v>64.593814432989703</v>
      </c>
      <c r="K7" s="191" t="str">
        <f t="shared" si="1"/>
        <v>AZAUC24</v>
      </c>
      <c r="L7" s="163" t="s">
        <v>95</v>
      </c>
      <c r="M7" s="187" t="s">
        <v>223</v>
      </c>
      <c r="N7" s="180" t="s">
        <v>97</v>
      </c>
      <c r="O7" s="155" t="s">
        <v>26</v>
      </c>
      <c r="P7" s="157" t="s">
        <v>97</v>
      </c>
      <c r="Q7" s="163"/>
      <c r="R7" s="174">
        <v>1</v>
      </c>
      <c r="S7" s="157" t="s">
        <v>97</v>
      </c>
      <c r="T7" s="174">
        <v>1</v>
      </c>
      <c r="U7" s="157" t="s">
        <v>97</v>
      </c>
      <c r="V7" s="178" t="s">
        <v>98</v>
      </c>
      <c r="W7" s="155" t="s">
        <v>54</v>
      </c>
      <c r="X7" s="170" t="s">
        <v>240</v>
      </c>
      <c r="Y7" s="173">
        <v>0.36299999999999999</v>
      </c>
      <c r="Z7" s="44" t="s">
        <v>27</v>
      </c>
      <c r="AA7" s="263">
        <v>0.21249999999999999</v>
      </c>
      <c r="AB7" s="170" t="s">
        <v>234</v>
      </c>
      <c r="AC7" s="156" t="s">
        <v>242</v>
      </c>
      <c r="AD7" s="155" t="s">
        <v>260</v>
      </c>
      <c r="AE7" s="155" t="s">
        <v>99</v>
      </c>
      <c r="AF7" s="44"/>
      <c r="AG7" s="155">
        <v>0</v>
      </c>
      <c r="AH7" s="155">
        <v>8</v>
      </c>
      <c r="AI7" s="155">
        <v>16</v>
      </c>
      <c r="AJ7" s="156" t="s">
        <v>246</v>
      </c>
      <c r="AK7" s="44"/>
      <c r="AL7" s="118" t="s">
        <v>27</v>
      </c>
      <c r="AM7" s="118" t="s">
        <v>27</v>
      </c>
      <c r="AN7" s="118" t="s">
        <v>27</v>
      </c>
      <c r="AO7" s="155" t="s">
        <v>267</v>
      </c>
      <c r="AP7" s="155" t="s">
        <v>268</v>
      </c>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118" t="s">
        <v>27</v>
      </c>
      <c r="BX7" s="44"/>
      <c r="CA7" s="152"/>
      <c r="CB7" s="152"/>
      <c r="CC7" s="120"/>
      <c r="CD7" s="153"/>
      <c r="CF7" s="117"/>
      <c r="CG7" s="152"/>
      <c r="CH7" s="152"/>
      <c r="CI7" s="120"/>
      <c r="CJ7" s="153"/>
    </row>
    <row r="8" spans="1:88" x14ac:dyDescent="0.25">
      <c r="A8" s="44"/>
      <c r="B8" s="193" t="s">
        <v>255</v>
      </c>
      <c r="C8" s="187" t="s">
        <v>209</v>
      </c>
      <c r="D8" s="155" t="s">
        <v>233</v>
      </c>
      <c r="E8" s="187" t="s">
        <v>229</v>
      </c>
      <c r="F8" s="156">
        <v>30</v>
      </c>
      <c r="G8" s="278">
        <f t="shared" si="0"/>
        <v>44.5</v>
      </c>
      <c r="H8" s="159">
        <v>222.5</v>
      </c>
      <c r="I8" s="191">
        <v>183.50515463917526</v>
      </c>
      <c r="J8" s="159">
        <v>80.742268041237111</v>
      </c>
      <c r="K8" s="191" t="str">
        <f t="shared" si="1"/>
        <v>AZAUC30</v>
      </c>
      <c r="L8" s="163" t="s">
        <v>95</v>
      </c>
      <c r="M8" s="187" t="s">
        <v>223</v>
      </c>
      <c r="N8" s="180" t="s">
        <v>97</v>
      </c>
      <c r="O8" s="155" t="s">
        <v>26</v>
      </c>
      <c r="P8" s="157" t="s">
        <v>97</v>
      </c>
      <c r="Q8" s="163"/>
      <c r="R8" s="174">
        <v>1</v>
      </c>
      <c r="S8" s="157" t="s">
        <v>97</v>
      </c>
      <c r="T8" s="174">
        <v>1</v>
      </c>
      <c r="U8" s="157" t="s">
        <v>97</v>
      </c>
      <c r="V8" s="178" t="s">
        <v>98</v>
      </c>
      <c r="W8" s="155" t="s">
        <v>54</v>
      </c>
      <c r="X8" s="170" t="s">
        <v>240</v>
      </c>
      <c r="Y8" s="173">
        <v>0.36299999999999999</v>
      </c>
      <c r="Z8" s="44" t="s">
        <v>27</v>
      </c>
      <c r="AA8" s="263">
        <v>0.21249999999999999</v>
      </c>
      <c r="AB8" s="170" t="s">
        <v>234</v>
      </c>
      <c r="AC8" s="156" t="s">
        <v>242</v>
      </c>
      <c r="AD8" s="155" t="s">
        <v>260</v>
      </c>
      <c r="AE8" s="155" t="s">
        <v>99</v>
      </c>
      <c r="AF8" s="44"/>
      <c r="AG8" s="155">
        <v>0</v>
      </c>
      <c r="AH8" s="155">
        <v>8</v>
      </c>
      <c r="AI8" s="155">
        <v>16</v>
      </c>
      <c r="AJ8" s="156" t="s">
        <v>246</v>
      </c>
      <c r="AK8" s="44"/>
      <c r="AL8" s="118" t="s">
        <v>27</v>
      </c>
      <c r="AM8" s="118" t="s">
        <v>27</v>
      </c>
      <c r="AN8" s="118" t="s">
        <v>27</v>
      </c>
      <c r="AO8" s="155" t="s">
        <v>267</v>
      </c>
      <c r="AP8" s="155" t="s">
        <v>268</v>
      </c>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118" t="s">
        <v>27</v>
      </c>
      <c r="BX8" s="44"/>
      <c r="CA8" s="152"/>
      <c r="CB8" s="152"/>
      <c r="CC8" s="120"/>
      <c r="CD8" s="153"/>
      <c r="CF8" s="117"/>
      <c r="CG8" s="152"/>
      <c r="CH8" s="152"/>
      <c r="CI8" s="120"/>
      <c r="CJ8" s="153"/>
    </row>
    <row r="9" spans="1:88" x14ac:dyDescent="0.25">
      <c r="A9" s="44"/>
      <c r="B9" s="193" t="s">
        <v>255</v>
      </c>
      <c r="C9" s="286" t="s">
        <v>209</v>
      </c>
      <c r="D9" s="287" t="s">
        <v>233</v>
      </c>
      <c r="E9" s="286" t="s">
        <v>229</v>
      </c>
      <c r="F9" s="288">
        <v>36</v>
      </c>
      <c r="G9" s="289">
        <f t="shared" si="0"/>
        <v>44.5</v>
      </c>
      <c r="H9" s="290">
        <v>267</v>
      </c>
      <c r="I9" s="191">
        <v>220.20618556701032</v>
      </c>
      <c r="J9" s="159">
        <v>96.890721649484547</v>
      </c>
      <c r="K9" s="191" t="str">
        <f t="shared" si="1"/>
        <v>AZAUC36</v>
      </c>
      <c r="L9" s="163" t="s">
        <v>95</v>
      </c>
      <c r="M9" s="187" t="s">
        <v>223</v>
      </c>
      <c r="N9" s="180" t="s">
        <v>97</v>
      </c>
      <c r="O9" s="155" t="s">
        <v>26</v>
      </c>
      <c r="P9" s="157" t="s">
        <v>97</v>
      </c>
      <c r="Q9" s="163"/>
      <c r="R9" s="174">
        <v>1</v>
      </c>
      <c r="S9" s="157" t="s">
        <v>97</v>
      </c>
      <c r="T9" s="174">
        <v>1</v>
      </c>
      <c r="U9" s="157" t="s">
        <v>97</v>
      </c>
      <c r="V9" s="178" t="s">
        <v>98</v>
      </c>
      <c r="W9" s="155" t="s">
        <v>54</v>
      </c>
      <c r="X9" s="170" t="s">
        <v>240</v>
      </c>
      <c r="Y9" s="173">
        <v>0.36299999999999999</v>
      </c>
      <c r="Z9" s="44" t="s">
        <v>27</v>
      </c>
      <c r="AA9" s="263">
        <v>0.21249999999999999</v>
      </c>
      <c r="AB9" s="170" t="s">
        <v>234</v>
      </c>
      <c r="AC9" s="156" t="s">
        <v>242</v>
      </c>
      <c r="AD9" s="155" t="s">
        <v>260</v>
      </c>
      <c r="AE9" s="155" t="s">
        <v>99</v>
      </c>
      <c r="AF9" s="44"/>
      <c r="AG9" s="155">
        <v>0</v>
      </c>
      <c r="AH9" s="155">
        <v>8</v>
      </c>
      <c r="AI9" s="155">
        <v>16</v>
      </c>
      <c r="AJ9" s="156" t="s">
        <v>246</v>
      </c>
      <c r="AK9" s="44"/>
      <c r="AL9" s="118" t="s">
        <v>27</v>
      </c>
      <c r="AM9" s="118" t="s">
        <v>27</v>
      </c>
      <c r="AN9" s="118" t="s">
        <v>27</v>
      </c>
      <c r="AO9" s="155" t="s">
        <v>267</v>
      </c>
      <c r="AP9" s="155" t="s">
        <v>268</v>
      </c>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118" t="s">
        <v>27</v>
      </c>
      <c r="BX9" s="44"/>
      <c r="CA9" s="152"/>
      <c r="CB9" s="152"/>
      <c r="CC9" s="120"/>
      <c r="CD9" s="153"/>
      <c r="CF9" s="117"/>
      <c r="CG9" s="152"/>
      <c r="CH9" s="152"/>
      <c r="CI9" s="120"/>
      <c r="CJ9" s="153"/>
    </row>
    <row r="10" spans="1:88" x14ac:dyDescent="0.25">
      <c r="B10" s="193" t="s">
        <v>255</v>
      </c>
      <c r="C10" s="187" t="s">
        <v>209</v>
      </c>
      <c r="D10" s="155" t="s">
        <v>233</v>
      </c>
      <c r="E10" s="187" t="s">
        <v>229</v>
      </c>
      <c r="F10" s="156">
        <v>42</v>
      </c>
      <c r="G10" s="278">
        <f t="shared" si="0"/>
        <v>44.5</v>
      </c>
      <c r="H10" s="159">
        <v>311.5</v>
      </c>
      <c r="I10" s="191">
        <v>256.90721649484539</v>
      </c>
      <c r="J10" s="159">
        <v>113.03917525773197</v>
      </c>
      <c r="K10" s="191" t="str">
        <f t="shared" si="1"/>
        <v>AZAUC42</v>
      </c>
      <c r="L10" s="163" t="s">
        <v>96</v>
      </c>
      <c r="M10" s="187" t="s">
        <v>223</v>
      </c>
      <c r="N10" s="180" t="s">
        <v>97</v>
      </c>
      <c r="O10" s="155" t="s">
        <v>26</v>
      </c>
      <c r="P10" s="157" t="s">
        <v>97</v>
      </c>
      <c r="Q10" s="163"/>
      <c r="R10" s="174">
        <v>1</v>
      </c>
      <c r="S10" s="157" t="s">
        <v>97</v>
      </c>
      <c r="T10" s="174">
        <v>1</v>
      </c>
      <c r="U10" s="157" t="s">
        <v>97</v>
      </c>
      <c r="V10" s="178" t="s">
        <v>98</v>
      </c>
      <c r="W10" s="155" t="s">
        <v>54</v>
      </c>
      <c r="X10" s="170" t="s">
        <v>240</v>
      </c>
      <c r="Y10" s="173">
        <v>0.36299999999999999</v>
      </c>
      <c r="Z10" s="44" t="s">
        <v>27</v>
      </c>
      <c r="AA10" s="263">
        <v>0.21249999999999999</v>
      </c>
      <c r="AB10" s="170" t="s">
        <v>234</v>
      </c>
      <c r="AC10" s="156" t="s">
        <v>242</v>
      </c>
      <c r="AD10" s="155" t="s">
        <v>260</v>
      </c>
      <c r="AE10" s="155" t="s">
        <v>99</v>
      </c>
      <c r="AF10" s="44"/>
      <c r="AG10" s="155">
        <v>0</v>
      </c>
      <c r="AH10" s="155">
        <v>8</v>
      </c>
      <c r="AI10" s="155">
        <v>16</v>
      </c>
      <c r="AJ10" s="156" t="s">
        <v>246</v>
      </c>
      <c r="AK10" s="44"/>
      <c r="AL10" s="118" t="s">
        <v>27</v>
      </c>
      <c r="AM10" s="118" t="s">
        <v>27</v>
      </c>
      <c r="AN10" s="118" t="s">
        <v>27</v>
      </c>
      <c r="AO10" s="155" t="s">
        <v>267</v>
      </c>
      <c r="AP10" s="155" t="s">
        <v>268</v>
      </c>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118" t="s">
        <v>27</v>
      </c>
      <c r="BX10" s="44"/>
      <c r="CA10" s="152"/>
      <c r="CB10" s="152"/>
      <c r="CC10" s="120"/>
      <c r="CD10" s="153"/>
      <c r="CF10" s="117"/>
      <c r="CG10" s="152"/>
      <c r="CH10" s="152"/>
      <c r="CI10" s="120"/>
      <c r="CJ10" s="153"/>
    </row>
    <row r="11" spans="1:88" s="6" customFormat="1" x14ac:dyDescent="0.25">
      <c r="B11" s="193" t="s">
        <v>255</v>
      </c>
      <c r="C11" s="187" t="s">
        <v>209</v>
      </c>
      <c r="D11" s="155" t="s">
        <v>233</v>
      </c>
      <c r="E11" s="187" t="s">
        <v>229</v>
      </c>
      <c r="F11" s="156">
        <v>48</v>
      </c>
      <c r="G11" s="278">
        <f t="shared" si="0"/>
        <v>44.5</v>
      </c>
      <c r="H11" s="159">
        <v>356</v>
      </c>
      <c r="I11" s="191">
        <v>293.60824742268045</v>
      </c>
      <c r="J11" s="159">
        <v>129.18762886597941</v>
      </c>
      <c r="K11" s="191" t="str">
        <f t="shared" si="1"/>
        <v>AZAUC48</v>
      </c>
      <c r="L11" s="164"/>
      <c r="M11" s="187" t="s">
        <v>223</v>
      </c>
      <c r="N11" s="180" t="s">
        <v>97</v>
      </c>
      <c r="O11" s="155" t="s">
        <v>26</v>
      </c>
      <c r="P11" s="157" t="s">
        <v>97</v>
      </c>
      <c r="Q11" s="164"/>
      <c r="R11" s="174">
        <v>1</v>
      </c>
      <c r="S11" s="157" t="s">
        <v>97</v>
      </c>
      <c r="T11" s="174">
        <v>1</v>
      </c>
      <c r="U11" s="157" t="s">
        <v>97</v>
      </c>
      <c r="V11" s="178" t="s">
        <v>98</v>
      </c>
      <c r="W11" s="155" t="s">
        <v>54</v>
      </c>
      <c r="X11" s="170" t="s">
        <v>240</v>
      </c>
      <c r="Y11" s="173">
        <v>0.36299999999999999</v>
      </c>
      <c r="Z11" s="44" t="s">
        <v>27</v>
      </c>
      <c r="AA11" s="263">
        <v>0.21249999999999999</v>
      </c>
      <c r="AB11" s="170" t="s">
        <v>234</v>
      </c>
      <c r="AC11" s="156" t="s">
        <v>242</v>
      </c>
      <c r="AD11" s="155" t="s">
        <v>260</v>
      </c>
      <c r="AE11" s="155" t="s">
        <v>99</v>
      </c>
      <c r="AG11" s="155">
        <v>0</v>
      </c>
      <c r="AH11" s="155">
        <v>8</v>
      </c>
      <c r="AI11" s="155">
        <v>16</v>
      </c>
      <c r="AJ11" s="156" t="s">
        <v>246</v>
      </c>
      <c r="AL11" s="54"/>
      <c r="AM11" s="54" t="s">
        <v>27</v>
      </c>
      <c r="AN11" s="54" t="s">
        <v>27</v>
      </c>
      <c r="AO11" s="155" t="s">
        <v>267</v>
      </c>
      <c r="AP11" s="155" t="s">
        <v>268</v>
      </c>
      <c r="AY11" s="44"/>
      <c r="BZ11" s="114"/>
      <c r="CA11" s="116"/>
      <c r="CB11" s="116"/>
      <c r="CC11" s="119"/>
      <c r="CD11" s="121"/>
      <c r="CE11" s="54"/>
      <c r="CF11" s="114"/>
      <c r="CG11" s="116"/>
      <c r="CH11" s="116"/>
      <c r="CI11" s="119"/>
      <c r="CJ11" s="121"/>
    </row>
    <row r="12" spans="1:88" s="6" customFormat="1" x14ac:dyDescent="0.25">
      <c r="B12" s="193" t="s">
        <v>255</v>
      </c>
      <c r="C12" s="187" t="s">
        <v>209</v>
      </c>
      <c r="D12" s="155" t="s">
        <v>233</v>
      </c>
      <c r="E12" s="187" t="s">
        <v>229</v>
      </c>
      <c r="F12" s="156">
        <v>54</v>
      </c>
      <c r="G12" s="278">
        <f t="shared" si="0"/>
        <v>44.5</v>
      </c>
      <c r="H12" s="159">
        <v>400.5</v>
      </c>
      <c r="I12" s="191">
        <v>330.30927835051551</v>
      </c>
      <c r="J12" s="159">
        <v>145.33608247422683</v>
      </c>
      <c r="K12" s="191" t="str">
        <f t="shared" si="1"/>
        <v>AZAUC54</v>
      </c>
      <c r="L12" s="164"/>
      <c r="M12" s="187" t="s">
        <v>223</v>
      </c>
      <c r="N12" s="180" t="s">
        <v>97</v>
      </c>
      <c r="O12" s="155" t="s">
        <v>26</v>
      </c>
      <c r="P12" s="157" t="s">
        <v>97</v>
      </c>
      <c r="Q12" s="164"/>
      <c r="R12" s="174">
        <v>1</v>
      </c>
      <c r="S12" s="157" t="s">
        <v>97</v>
      </c>
      <c r="T12" s="174">
        <v>1</v>
      </c>
      <c r="U12" s="157" t="s">
        <v>97</v>
      </c>
      <c r="V12" s="178" t="s">
        <v>98</v>
      </c>
      <c r="W12" s="155" t="s">
        <v>54</v>
      </c>
      <c r="X12" s="170" t="s">
        <v>240</v>
      </c>
      <c r="Y12" s="173">
        <v>0.36299999999999999</v>
      </c>
      <c r="Z12" s="44" t="s">
        <v>27</v>
      </c>
      <c r="AA12" s="263">
        <v>0.21249999999999999</v>
      </c>
      <c r="AB12" s="170" t="s">
        <v>234</v>
      </c>
      <c r="AC12" s="156" t="s">
        <v>242</v>
      </c>
      <c r="AD12" s="155" t="s">
        <v>260</v>
      </c>
      <c r="AE12" s="155" t="s">
        <v>99</v>
      </c>
      <c r="AG12" s="155">
        <v>0</v>
      </c>
      <c r="AH12" s="155">
        <v>8</v>
      </c>
      <c r="AI12" s="155">
        <v>16</v>
      </c>
      <c r="AJ12" s="156" t="s">
        <v>246</v>
      </c>
      <c r="AL12" s="54"/>
      <c r="AM12" s="54" t="s">
        <v>27</v>
      </c>
      <c r="AN12" s="54" t="s">
        <v>27</v>
      </c>
      <c r="AO12" s="155" t="s">
        <v>267</v>
      </c>
      <c r="AP12" s="155" t="s">
        <v>268</v>
      </c>
      <c r="AY12" s="44"/>
      <c r="BZ12" s="114"/>
      <c r="CA12" s="116"/>
      <c r="CB12" s="116"/>
      <c r="CC12" s="119"/>
      <c r="CD12" s="121"/>
      <c r="CE12" s="54"/>
      <c r="CF12" s="114"/>
      <c r="CG12" s="116"/>
      <c r="CH12" s="116"/>
      <c r="CI12" s="119"/>
      <c r="CJ12" s="121"/>
    </row>
    <row r="13" spans="1:88" s="6" customFormat="1" x14ac:dyDescent="0.25">
      <c r="B13" s="193" t="s">
        <v>255</v>
      </c>
      <c r="C13" s="187" t="s">
        <v>209</v>
      </c>
      <c r="D13" s="155" t="s">
        <v>233</v>
      </c>
      <c r="E13" s="187" t="s">
        <v>229</v>
      </c>
      <c r="F13" s="156">
        <v>60</v>
      </c>
      <c r="G13" s="278">
        <f t="shared" si="0"/>
        <v>44.5</v>
      </c>
      <c r="H13" s="159">
        <v>445</v>
      </c>
      <c r="I13" s="191">
        <v>367.01030927835052</v>
      </c>
      <c r="J13" s="159">
        <v>161.48453608247422</v>
      </c>
      <c r="K13" s="191" t="str">
        <f t="shared" si="1"/>
        <v>AZAUC60</v>
      </c>
      <c r="L13" s="164"/>
      <c r="M13" s="187" t="s">
        <v>223</v>
      </c>
      <c r="N13" s="180" t="s">
        <v>97</v>
      </c>
      <c r="O13" s="155" t="s">
        <v>26</v>
      </c>
      <c r="P13" s="157" t="s">
        <v>97</v>
      </c>
      <c r="Q13" s="164"/>
      <c r="R13" s="174">
        <v>1</v>
      </c>
      <c r="S13" s="157" t="s">
        <v>97</v>
      </c>
      <c r="T13" s="174">
        <v>1</v>
      </c>
      <c r="U13" s="157" t="s">
        <v>97</v>
      </c>
      <c r="V13" s="178" t="s">
        <v>98</v>
      </c>
      <c r="W13" s="155" t="s">
        <v>54</v>
      </c>
      <c r="X13" s="170" t="s">
        <v>240</v>
      </c>
      <c r="Y13" s="173">
        <v>0.36299999999999999</v>
      </c>
      <c r="Z13" s="44" t="s">
        <v>27</v>
      </c>
      <c r="AA13" s="263">
        <v>0.21249999999999999</v>
      </c>
      <c r="AB13" s="170" t="s">
        <v>234</v>
      </c>
      <c r="AC13" s="156" t="s">
        <v>242</v>
      </c>
      <c r="AD13" s="155" t="s">
        <v>260</v>
      </c>
      <c r="AE13" s="155" t="s">
        <v>99</v>
      </c>
      <c r="AG13" s="155">
        <v>0</v>
      </c>
      <c r="AH13" s="155">
        <v>8</v>
      </c>
      <c r="AI13" s="155">
        <v>16</v>
      </c>
      <c r="AJ13" s="156" t="s">
        <v>246</v>
      </c>
      <c r="AL13" s="54"/>
      <c r="AM13" s="54" t="s">
        <v>27</v>
      </c>
      <c r="AN13" s="54" t="s">
        <v>27</v>
      </c>
      <c r="AO13" s="155" t="s">
        <v>267</v>
      </c>
      <c r="AP13" s="155" t="s">
        <v>268</v>
      </c>
      <c r="AY13" s="44"/>
      <c r="BZ13" s="114"/>
      <c r="CA13" s="116"/>
      <c r="CB13" s="116"/>
      <c r="CC13" s="119"/>
      <c r="CD13" s="121"/>
      <c r="CE13" s="54"/>
      <c r="CF13" s="114"/>
      <c r="CG13" s="116"/>
      <c r="CH13" s="116"/>
      <c r="CI13" s="119"/>
      <c r="CJ13" s="121"/>
    </row>
    <row r="14" spans="1:88" s="6" customFormat="1" x14ac:dyDescent="0.25">
      <c r="B14" s="193" t="s">
        <v>255</v>
      </c>
      <c r="C14" s="187" t="s">
        <v>209</v>
      </c>
      <c r="D14" s="155" t="s">
        <v>233</v>
      </c>
      <c r="E14" s="187" t="s">
        <v>229</v>
      </c>
      <c r="F14" s="156">
        <v>66</v>
      </c>
      <c r="G14" s="278">
        <f t="shared" si="0"/>
        <v>44.5</v>
      </c>
      <c r="H14" s="159">
        <v>489.5</v>
      </c>
      <c r="I14" s="191">
        <v>403.71134020618558</v>
      </c>
      <c r="J14" s="159">
        <v>177.63298969072164</v>
      </c>
      <c r="K14" s="191" t="str">
        <f t="shared" si="1"/>
        <v>AZAUC66</v>
      </c>
      <c r="L14" s="164"/>
      <c r="M14" s="187" t="s">
        <v>223</v>
      </c>
      <c r="N14" s="180" t="s">
        <v>97</v>
      </c>
      <c r="O14" s="155" t="s">
        <v>26</v>
      </c>
      <c r="P14" s="157" t="s">
        <v>97</v>
      </c>
      <c r="Q14" s="164"/>
      <c r="R14" s="174">
        <v>1</v>
      </c>
      <c r="S14" s="157" t="s">
        <v>97</v>
      </c>
      <c r="T14" s="174">
        <v>1</v>
      </c>
      <c r="U14" s="157" t="s">
        <v>97</v>
      </c>
      <c r="V14" s="178" t="s">
        <v>98</v>
      </c>
      <c r="W14" s="155" t="s">
        <v>54</v>
      </c>
      <c r="X14" s="170" t="s">
        <v>240</v>
      </c>
      <c r="Y14" s="173">
        <v>0.36299999999999999</v>
      </c>
      <c r="Z14" s="44" t="s">
        <v>27</v>
      </c>
      <c r="AA14" s="263">
        <v>0.21249999999999999</v>
      </c>
      <c r="AB14" s="170" t="s">
        <v>234</v>
      </c>
      <c r="AC14" s="156" t="s">
        <v>242</v>
      </c>
      <c r="AD14" s="155" t="s">
        <v>260</v>
      </c>
      <c r="AE14" s="155" t="s">
        <v>99</v>
      </c>
      <c r="AG14" s="155">
        <v>0</v>
      </c>
      <c r="AH14" s="155">
        <v>8</v>
      </c>
      <c r="AI14" s="155">
        <v>16</v>
      </c>
      <c r="AJ14" s="156" t="s">
        <v>246</v>
      </c>
      <c r="AL14" s="54"/>
      <c r="AM14" s="54" t="s">
        <v>27</v>
      </c>
      <c r="AN14" s="54" t="s">
        <v>27</v>
      </c>
      <c r="AO14" s="155" t="s">
        <v>267</v>
      </c>
      <c r="AP14" s="155" t="s">
        <v>268</v>
      </c>
      <c r="AY14" s="44"/>
      <c r="BZ14" s="114"/>
      <c r="CA14" s="116"/>
      <c r="CB14" s="116"/>
      <c r="CC14" s="119"/>
      <c r="CD14" s="121"/>
      <c r="CE14" s="54"/>
      <c r="CF14" s="114"/>
      <c r="CG14" s="116"/>
      <c r="CH14" s="116"/>
      <c r="CI14" s="119"/>
      <c r="CJ14" s="121"/>
    </row>
    <row r="15" spans="1:88" s="6" customFormat="1" x14ac:dyDescent="0.25">
      <c r="B15" s="193" t="s">
        <v>255</v>
      </c>
      <c r="C15" s="187" t="s">
        <v>209</v>
      </c>
      <c r="D15" s="155" t="s">
        <v>233</v>
      </c>
      <c r="E15" s="187" t="s">
        <v>229</v>
      </c>
      <c r="F15" s="156">
        <v>72</v>
      </c>
      <c r="G15" s="278">
        <f t="shared" si="0"/>
        <v>44.5</v>
      </c>
      <c r="H15" s="159">
        <v>534</v>
      </c>
      <c r="I15" s="191">
        <v>440.41237113402065</v>
      </c>
      <c r="J15" s="159">
        <v>193.78144329896909</v>
      </c>
      <c r="K15" s="191" t="str">
        <f t="shared" si="1"/>
        <v>AZAUC72</v>
      </c>
      <c r="L15" s="164"/>
      <c r="M15" s="187" t="s">
        <v>223</v>
      </c>
      <c r="N15" s="180" t="s">
        <v>97</v>
      </c>
      <c r="O15" s="155" t="s">
        <v>26</v>
      </c>
      <c r="P15" s="157" t="s">
        <v>97</v>
      </c>
      <c r="Q15" s="164"/>
      <c r="R15" s="174">
        <v>1</v>
      </c>
      <c r="S15" s="157" t="s">
        <v>97</v>
      </c>
      <c r="T15" s="174">
        <v>1</v>
      </c>
      <c r="U15" s="157" t="s">
        <v>97</v>
      </c>
      <c r="V15" s="178" t="s">
        <v>98</v>
      </c>
      <c r="W15" s="155" t="s">
        <v>54</v>
      </c>
      <c r="X15" s="170" t="s">
        <v>240</v>
      </c>
      <c r="Y15" s="173">
        <v>0.36299999999999999</v>
      </c>
      <c r="Z15" s="44" t="s">
        <v>27</v>
      </c>
      <c r="AA15" s="263">
        <v>0.21249999999999999</v>
      </c>
      <c r="AB15" s="170" t="s">
        <v>234</v>
      </c>
      <c r="AC15" s="156" t="s">
        <v>242</v>
      </c>
      <c r="AD15" s="155" t="s">
        <v>260</v>
      </c>
      <c r="AE15" s="155" t="s">
        <v>99</v>
      </c>
      <c r="AG15" s="155">
        <v>0</v>
      </c>
      <c r="AH15" s="155">
        <v>8</v>
      </c>
      <c r="AI15" s="155">
        <v>16</v>
      </c>
      <c r="AJ15" s="156" t="s">
        <v>246</v>
      </c>
      <c r="AL15" s="54"/>
      <c r="AM15" s="54" t="s">
        <v>27</v>
      </c>
      <c r="AN15" s="54" t="s">
        <v>27</v>
      </c>
      <c r="AO15" s="155" t="s">
        <v>267</v>
      </c>
      <c r="AP15" s="155" t="s">
        <v>268</v>
      </c>
      <c r="AY15" s="44"/>
      <c r="BZ15" s="114"/>
      <c r="CA15" s="116"/>
      <c r="CB15" s="116"/>
      <c r="CC15" s="119"/>
      <c r="CD15" s="121"/>
      <c r="CE15" s="54"/>
      <c r="CF15" s="114"/>
      <c r="CG15" s="116"/>
      <c r="CH15" s="116"/>
      <c r="CI15" s="119"/>
      <c r="CJ15" s="121"/>
    </row>
    <row r="16" spans="1:88" s="6" customFormat="1" x14ac:dyDescent="0.25">
      <c r="B16" s="193" t="s">
        <v>255</v>
      </c>
      <c r="C16" s="187" t="s">
        <v>209</v>
      </c>
      <c r="D16" s="155" t="s">
        <v>233</v>
      </c>
      <c r="E16" s="187" t="s">
        <v>229</v>
      </c>
      <c r="F16" s="156">
        <v>78</v>
      </c>
      <c r="G16" s="278">
        <f t="shared" si="0"/>
        <v>44.5</v>
      </c>
      <c r="H16" s="159">
        <v>578.5</v>
      </c>
      <c r="I16" s="191">
        <v>477.11340206185571</v>
      </c>
      <c r="J16" s="159">
        <v>209.92989690721652</v>
      </c>
      <c r="K16" s="191" t="str">
        <f t="shared" si="1"/>
        <v>AZAUC78</v>
      </c>
      <c r="L16" s="164"/>
      <c r="M16" s="187" t="s">
        <v>223</v>
      </c>
      <c r="N16" s="180" t="s">
        <v>97</v>
      </c>
      <c r="O16" s="155" t="s">
        <v>26</v>
      </c>
      <c r="P16" s="157" t="s">
        <v>97</v>
      </c>
      <c r="Q16" s="164"/>
      <c r="R16" s="174">
        <v>1</v>
      </c>
      <c r="S16" s="157" t="s">
        <v>97</v>
      </c>
      <c r="T16" s="174">
        <v>1</v>
      </c>
      <c r="U16" s="157" t="s">
        <v>97</v>
      </c>
      <c r="V16" s="178" t="s">
        <v>98</v>
      </c>
      <c r="W16" s="155" t="s">
        <v>54</v>
      </c>
      <c r="X16" s="170" t="s">
        <v>240</v>
      </c>
      <c r="Y16" s="173">
        <v>0.36299999999999999</v>
      </c>
      <c r="Z16" s="44" t="s">
        <v>27</v>
      </c>
      <c r="AA16" s="263">
        <v>0.21249999999999999</v>
      </c>
      <c r="AB16" s="170" t="s">
        <v>234</v>
      </c>
      <c r="AC16" s="156" t="s">
        <v>242</v>
      </c>
      <c r="AD16" s="155" t="s">
        <v>260</v>
      </c>
      <c r="AE16" s="155" t="s">
        <v>99</v>
      </c>
      <c r="AG16" s="155">
        <v>0</v>
      </c>
      <c r="AH16" s="155">
        <v>8</v>
      </c>
      <c r="AI16" s="155">
        <v>16</v>
      </c>
      <c r="AJ16" s="156" t="s">
        <v>246</v>
      </c>
      <c r="AL16" s="54"/>
      <c r="AM16" s="54" t="s">
        <v>27</v>
      </c>
      <c r="AN16" s="54" t="s">
        <v>27</v>
      </c>
      <c r="AO16" s="155" t="s">
        <v>267</v>
      </c>
      <c r="AP16" s="155" t="s">
        <v>268</v>
      </c>
      <c r="AY16" s="44"/>
      <c r="BZ16" s="114"/>
      <c r="CA16" s="116"/>
      <c r="CB16" s="116"/>
      <c r="CC16" s="119"/>
      <c r="CD16" s="121"/>
      <c r="CE16" s="54"/>
      <c r="CF16" s="114"/>
      <c r="CG16" s="116"/>
      <c r="CH16" s="116"/>
      <c r="CI16" s="119"/>
      <c r="CJ16" s="121"/>
    </row>
    <row r="17" spans="1:88" s="6" customFormat="1" x14ac:dyDescent="0.25">
      <c r="B17" s="193" t="s">
        <v>255</v>
      </c>
      <c r="C17" s="187" t="s">
        <v>209</v>
      </c>
      <c r="D17" s="155" t="s">
        <v>233</v>
      </c>
      <c r="E17" s="187" t="s">
        <v>229</v>
      </c>
      <c r="F17" s="156">
        <v>84</v>
      </c>
      <c r="G17" s="278">
        <f t="shared" si="0"/>
        <v>44.5</v>
      </c>
      <c r="H17" s="159">
        <v>623</v>
      </c>
      <c r="I17" s="191">
        <v>513.81443298969077</v>
      </c>
      <c r="J17" s="159">
        <v>226.07835051546394</v>
      </c>
      <c r="K17" s="191" t="str">
        <f t="shared" si="1"/>
        <v>AZAUC84</v>
      </c>
      <c r="L17" s="164"/>
      <c r="M17" s="187" t="s">
        <v>223</v>
      </c>
      <c r="N17" s="180" t="s">
        <v>97</v>
      </c>
      <c r="O17" s="155" t="s">
        <v>26</v>
      </c>
      <c r="P17" s="157" t="s">
        <v>97</v>
      </c>
      <c r="Q17" s="164"/>
      <c r="R17" s="174">
        <v>1</v>
      </c>
      <c r="S17" s="157" t="s">
        <v>97</v>
      </c>
      <c r="T17" s="174">
        <v>1</v>
      </c>
      <c r="U17" s="157" t="s">
        <v>97</v>
      </c>
      <c r="V17" s="178" t="s">
        <v>98</v>
      </c>
      <c r="W17" s="155" t="s">
        <v>54</v>
      </c>
      <c r="X17" s="170" t="s">
        <v>240</v>
      </c>
      <c r="Y17" s="173">
        <v>0.36299999999999999</v>
      </c>
      <c r="Z17" s="44" t="s">
        <v>27</v>
      </c>
      <c r="AA17" s="263">
        <v>0.21249999999999999</v>
      </c>
      <c r="AB17" s="170" t="s">
        <v>234</v>
      </c>
      <c r="AC17" s="156" t="s">
        <v>242</v>
      </c>
      <c r="AD17" s="155" t="s">
        <v>260</v>
      </c>
      <c r="AE17" s="155" t="s">
        <v>99</v>
      </c>
      <c r="AG17" s="155">
        <v>0</v>
      </c>
      <c r="AH17" s="155">
        <v>8</v>
      </c>
      <c r="AI17" s="155">
        <v>16</v>
      </c>
      <c r="AJ17" s="156" t="s">
        <v>246</v>
      </c>
      <c r="AL17" s="54"/>
      <c r="AM17" s="54" t="s">
        <v>27</v>
      </c>
      <c r="AN17" s="54" t="s">
        <v>27</v>
      </c>
      <c r="AO17" s="155" t="s">
        <v>267</v>
      </c>
      <c r="AP17" s="155" t="s">
        <v>268</v>
      </c>
      <c r="AY17" s="44"/>
      <c r="BZ17" s="114"/>
      <c r="CA17" s="116"/>
      <c r="CB17" s="116"/>
      <c r="CC17" s="119"/>
      <c r="CD17" s="121"/>
      <c r="CE17" s="54"/>
      <c r="CF17" s="114"/>
      <c r="CG17" s="116"/>
      <c r="CH17" s="116"/>
      <c r="CI17" s="119"/>
      <c r="CJ17" s="121"/>
    </row>
    <row r="18" spans="1:88" s="6" customFormat="1" x14ac:dyDescent="0.25">
      <c r="B18" s="193" t="s">
        <v>255</v>
      </c>
      <c r="C18" s="187" t="s">
        <v>209</v>
      </c>
      <c r="D18" s="155" t="s">
        <v>233</v>
      </c>
      <c r="E18" s="187" t="s">
        <v>229</v>
      </c>
      <c r="F18" s="156">
        <v>90</v>
      </c>
      <c r="G18" s="278">
        <f t="shared" si="0"/>
        <v>44.5</v>
      </c>
      <c r="H18" s="159">
        <v>667.5</v>
      </c>
      <c r="I18" s="191">
        <v>550.51546391752584</v>
      </c>
      <c r="J18" s="159">
        <v>242.22680412371136</v>
      </c>
      <c r="K18" s="191" t="str">
        <f t="shared" si="1"/>
        <v>AZAUC90</v>
      </c>
      <c r="L18" s="164"/>
      <c r="M18" s="187" t="s">
        <v>223</v>
      </c>
      <c r="N18" s="180" t="s">
        <v>97</v>
      </c>
      <c r="O18" s="155" t="s">
        <v>26</v>
      </c>
      <c r="P18" s="157" t="s">
        <v>97</v>
      </c>
      <c r="Q18" s="164"/>
      <c r="R18" s="174">
        <v>1</v>
      </c>
      <c r="S18" s="157" t="s">
        <v>97</v>
      </c>
      <c r="T18" s="174">
        <v>1</v>
      </c>
      <c r="U18" s="157" t="s">
        <v>97</v>
      </c>
      <c r="V18" s="178" t="s">
        <v>98</v>
      </c>
      <c r="W18" s="155" t="s">
        <v>54</v>
      </c>
      <c r="X18" s="170" t="s">
        <v>240</v>
      </c>
      <c r="Y18" s="173">
        <v>0.36299999999999999</v>
      </c>
      <c r="Z18" s="44" t="s">
        <v>27</v>
      </c>
      <c r="AA18" s="263">
        <v>0.21249999999999999</v>
      </c>
      <c r="AB18" s="170" t="s">
        <v>234</v>
      </c>
      <c r="AC18" s="156" t="s">
        <v>242</v>
      </c>
      <c r="AD18" s="155" t="s">
        <v>260</v>
      </c>
      <c r="AE18" s="155" t="s">
        <v>99</v>
      </c>
      <c r="AG18" s="155">
        <v>0</v>
      </c>
      <c r="AH18" s="155">
        <v>8</v>
      </c>
      <c r="AI18" s="155">
        <v>16</v>
      </c>
      <c r="AJ18" s="156" t="s">
        <v>246</v>
      </c>
      <c r="AL18" s="54"/>
      <c r="AM18" s="54" t="s">
        <v>27</v>
      </c>
      <c r="AN18" s="54" t="s">
        <v>27</v>
      </c>
      <c r="AO18" s="155" t="s">
        <v>267</v>
      </c>
      <c r="AP18" s="155" t="s">
        <v>268</v>
      </c>
      <c r="AY18" s="44"/>
      <c r="BZ18" s="114"/>
      <c r="CA18" s="116"/>
      <c r="CB18" s="116"/>
      <c r="CC18" s="119"/>
      <c r="CD18" s="121"/>
      <c r="CE18" s="54"/>
      <c r="CF18" s="114"/>
      <c r="CG18" s="116"/>
      <c r="CH18" s="116"/>
      <c r="CI18" s="119"/>
      <c r="CJ18" s="121"/>
    </row>
    <row r="19" spans="1:88" s="6" customFormat="1" ht="15" thickBot="1" x14ac:dyDescent="0.3">
      <c r="A19" s="4"/>
      <c r="B19" s="204" t="s">
        <v>255</v>
      </c>
      <c r="C19" s="205" t="s">
        <v>209</v>
      </c>
      <c r="D19" s="206" t="s">
        <v>233</v>
      </c>
      <c r="E19" s="205" t="s">
        <v>229</v>
      </c>
      <c r="F19" s="207">
        <v>96</v>
      </c>
      <c r="G19" s="279">
        <f t="shared" si="0"/>
        <v>44.5</v>
      </c>
      <c r="H19" s="208">
        <v>712</v>
      </c>
      <c r="I19" s="209">
        <v>587.2164948453609</v>
      </c>
      <c r="J19" s="208">
        <v>258.37525773195881</v>
      </c>
      <c r="K19" s="209" t="str">
        <f t="shared" si="1"/>
        <v>AZAUC96</v>
      </c>
      <c r="L19" s="210"/>
      <c r="M19" s="205" t="s">
        <v>223</v>
      </c>
      <c r="N19" s="211" t="s">
        <v>97</v>
      </c>
      <c r="O19" s="206" t="s">
        <v>26</v>
      </c>
      <c r="P19" s="212" t="s">
        <v>97</v>
      </c>
      <c r="Q19" s="210"/>
      <c r="R19" s="213">
        <v>1</v>
      </c>
      <c r="S19" s="212" t="s">
        <v>97</v>
      </c>
      <c r="T19" s="213">
        <v>1</v>
      </c>
      <c r="U19" s="212" t="s">
        <v>97</v>
      </c>
      <c r="V19" s="214" t="s">
        <v>98</v>
      </c>
      <c r="W19" s="206" t="s">
        <v>54</v>
      </c>
      <c r="X19" s="215" t="s">
        <v>240</v>
      </c>
      <c r="Y19" s="216">
        <v>0.36299999999999999</v>
      </c>
      <c r="Z19" s="217" t="s">
        <v>27</v>
      </c>
      <c r="AA19" s="264">
        <v>0.21249999999999999</v>
      </c>
      <c r="AB19" s="215" t="s">
        <v>234</v>
      </c>
      <c r="AC19" s="207" t="s">
        <v>242</v>
      </c>
      <c r="AD19" s="206" t="s">
        <v>260</v>
      </c>
      <c r="AE19" s="206" t="s">
        <v>99</v>
      </c>
      <c r="AF19" s="4"/>
      <c r="AG19" s="206">
        <v>0</v>
      </c>
      <c r="AH19" s="206">
        <v>8</v>
      </c>
      <c r="AI19" s="206">
        <v>16</v>
      </c>
      <c r="AJ19" s="207" t="s">
        <v>246</v>
      </c>
      <c r="AK19" s="4"/>
      <c r="AL19" s="57"/>
      <c r="AM19" s="57" t="s">
        <v>27</v>
      </c>
      <c r="AN19" s="57" t="s">
        <v>27</v>
      </c>
      <c r="AO19" s="206" t="s">
        <v>267</v>
      </c>
      <c r="AP19" s="206" t="s">
        <v>268</v>
      </c>
      <c r="AQ19" s="4"/>
      <c r="AR19" s="4"/>
      <c r="AS19" s="4"/>
      <c r="AT19" s="4"/>
      <c r="AU19" s="4"/>
      <c r="AV19" s="4"/>
      <c r="AW19" s="4"/>
      <c r="AX19" s="4"/>
      <c r="AY19" s="217"/>
      <c r="AZ19" s="4"/>
      <c r="BA19" s="4"/>
      <c r="BB19" s="4"/>
      <c r="BC19" s="4"/>
      <c r="BD19" s="4"/>
      <c r="BE19" s="4"/>
      <c r="BF19" s="4"/>
      <c r="BG19" s="4"/>
      <c r="BH19" s="4"/>
      <c r="BI19" s="4"/>
      <c r="BJ19" s="4"/>
      <c r="BK19" s="4"/>
      <c r="BL19" s="4"/>
      <c r="BM19" s="4"/>
      <c r="BN19" s="4"/>
      <c r="BO19" s="4"/>
      <c r="BP19" s="4"/>
      <c r="BQ19" s="4"/>
      <c r="BR19" s="4"/>
      <c r="BS19" s="4"/>
      <c r="BT19" s="4"/>
      <c r="BU19" s="4"/>
      <c r="BV19" s="4"/>
      <c r="BW19" s="4"/>
      <c r="BZ19" s="114"/>
      <c r="CA19" s="116"/>
      <c r="CB19" s="116"/>
      <c r="CC19" s="119"/>
      <c r="CD19" s="121"/>
      <c r="CE19" s="54"/>
      <c r="CF19" s="114"/>
      <c r="CG19" s="116"/>
      <c r="CH19" s="116"/>
      <c r="CI19" s="119"/>
      <c r="CJ19" s="121"/>
    </row>
    <row r="20" spans="1:88" s="6" customFormat="1" x14ac:dyDescent="0.25">
      <c r="B20" s="193" t="s">
        <v>255</v>
      </c>
      <c r="C20" s="187" t="s">
        <v>220</v>
      </c>
      <c r="D20" s="155" t="s">
        <v>233</v>
      </c>
      <c r="E20" s="187" t="s">
        <v>230</v>
      </c>
      <c r="F20" s="156">
        <v>12</v>
      </c>
      <c r="G20" s="278">
        <f>$H$20/2</f>
        <v>44.5</v>
      </c>
      <c r="H20" s="159">
        <v>89</v>
      </c>
      <c r="I20" s="191">
        <v>73.402061855670112</v>
      </c>
      <c r="J20" s="159">
        <v>32.296907216494851</v>
      </c>
      <c r="K20" s="191" t="str">
        <f t="shared" si="1"/>
        <v>AZAUT12</v>
      </c>
      <c r="M20" s="187" t="s">
        <v>224</v>
      </c>
      <c r="N20" s="180" t="s">
        <v>97</v>
      </c>
      <c r="O20" s="155" t="s">
        <v>26</v>
      </c>
      <c r="P20" s="157" t="s">
        <v>97</v>
      </c>
      <c r="Q20" s="164"/>
      <c r="R20" s="174">
        <v>1</v>
      </c>
      <c r="S20" s="157" t="s">
        <v>97</v>
      </c>
      <c r="T20" s="174">
        <v>1</v>
      </c>
      <c r="U20" s="157" t="s">
        <v>97</v>
      </c>
      <c r="V20" s="178" t="s">
        <v>98</v>
      </c>
      <c r="W20" s="155" t="s">
        <v>54</v>
      </c>
      <c r="X20" s="170" t="s">
        <v>240</v>
      </c>
      <c r="Y20" s="254">
        <v>0.36299999999999999</v>
      </c>
      <c r="AA20" s="263">
        <v>0.21249999999999999</v>
      </c>
      <c r="AB20" s="155" t="s">
        <v>234</v>
      </c>
      <c r="AC20" s="155" t="s">
        <v>242</v>
      </c>
      <c r="AD20" s="155" t="s">
        <v>260</v>
      </c>
      <c r="AE20" s="155" t="s">
        <v>99</v>
      </c>
      <c r="AG20" s="155">
        <v>0</v>
      </c>
      <c r="AH20" s="155">
        <v>8</v>
      </c>
      <c r="AI20" s="155">
        <v>16</v>
      </c>
      <c r="AJ20" s="155" t="s">
        <v>246</v>
      </c>
      <c r="AL20" s="54"/>
      <c r="AM20" s="54" t="s">
        <v>27</v>
      </c>
      <c r="AN20" s="54" t="s">
        <v>27</v>
      </c>
      <c r="AO20" s="155" t="s">
        <v>267</v>
      </c>
      <c r="AP20" s="155" t="s">
        <v>268</v>
      </c>
      <c r="AY20" s="44"/>
      <c r="BZ20" s="114"/>
      <c r="CA20" s="116"/>
      <c r="CB20" s="116"/>
      <c r="CC20" s="119"/>
      <c r="CD20" s="121"/>
      <c r="CE20" s="54"/>
      <c r="CF20" s="114"/>
      <c r="CG20" s="116"/>
      <c r="CH20" s="116"/>
      <c r="CI20" s="119"/>
      <c r="CJ20" s="121"/>
    </row>
    <row r="21" spans="1:88" x14ac:dyDescent="0.25">
      <c r="B21" s="193" t="s">
        <v>255</v>
      </c>
      <c r="C21" s="187" t="s">
        <v>220</v>
      </c>
      <c r="D21" s="155" t="s">
        <v>233</v>
      </c>
      <c r="E21" s="187" t="s">
        <v>230</v>
      </c>
      <c r="F21" s="156">
        <v>18</v>
      </c>
      <c r="G21" s="278">
        <f t="shared" ref="G21:G34" si="2">$H$20/2</f>
        <v>44.5</v>
      </c>
      <c r="H21" s="185">
        <v>133.5</v>
      </c>
      <c r="I21" s="191">
        <v>110.10309278350516</v>
      </c>
      <c r="J21" s="185">
        <v>48.445360824742274</v>
      </c>
      <c r="K21" s="191" t="str">
        <f t="shared" si="1"/>
        <v>AZAUT18</v>
      </c>
      <c r="M21" s="187" t="s">
        <v>224</v>
      </c>
      <c r="N21" s="180" t="s">
        <v>97</v>
      </c>
      <c r="O21" s="155" t="s">
        <v>26</v>
      </c>
      <c r="P21" s="157" t="s">
        <v>97</v>
      </c>
      <c r="Q21" s="164"/>
      <c r="R21" s="174">
        <v>1</v>
      </c>
      <c r="S21" s="157" t="s">
        <v>97</v>
      </c>
      <c r="T21" s="174">
        <v>1</v>
      </c>
      <c r="U21" s="157" t="s">
        <v>97</v>
      </c>
      <c r="V21" s="178" t="s">
        <v>98</v>
      </c>
      <c r="W21" s="155" t="s">
        <v>54</v>
      </c>
      <c r="X21" s="170" t="s">
        <v>240</v>
      </c>
      <c r="Y21" s="255">
        <v>0.36299999999999999</v>
      </c>
      <c r="AA21" s="265">
        <v>0.21249999999999999</v>
      </c>
      <c r="AB21" s="184" t="s">
        <v>234</v>
      </c>
      <c r="AC21" s="184" t="s">
        <v>242</v>
      </c>
      <c r="AD21" s="184" t="s">
        <v>260</v>
      </c>
      <c r="AE21" s="184" t="s">
        <v>99</v>
      </c>
      <c r="AG21" s="184">
        <v>0</v>
      </c>
      <c r="AH21" s="184">
        <v>8</v>
      </c>
      <c r="AI21" s="184">
        <v>16</v>
      </c>
      <c r="AJ21" s="184" t="s">
        <v>246</v>
      </c>
      <c r="AM21" s="59" t="s">
        <v>27</v>
      </c>
      <c r="AN21" s="59" t="s">
        <v>27</v>
      </c>
      <c r="AO21" s="184" t="s">
        <v>267</v>
      </c>
      <c r="AP21" s="184" t="s">
        <v>268</v>
      </c>
      <c r="BX21" s="44"/>
      <c r="CB21" s="116"/>
      <c r="CC21" s="120"/>
      <c r="CD21" s="121"/>
      <c r="CE21" s="54"/>
      <c r="CF21" s="117"/>
      <c r="CG21" s="117"/>
      <c r="CH21" s="116"/>
      <c r="CI21" s="120"/>
      <c r="CJ21" s="121"/>
    </row>
    <row r="22" spans="1:88" x14ac:dyDescent="0.25">
      <c r="B22" s="193" t="s">
        <v>255</v>
      </c>
      <c r="C22" s="187" t="s">
        <v>220</v>
      </c>
      <c r="D22" s="155" t="s">
        <v>233</v>
      </c>
      <c r="E22" s="187" t="s">
        <v>230</v>
      </c>
      <c r="F22" s="156">
        <v>24</v>
      </c>
      <c r="G22" s="278">
        <f t="shared" si="2"/>
        <v>44.5</v>
      </c>
      <c r="H22" s="185">
        <v>178</v>
      </c>
      <c r="I22" s="191">
        <v>146.80412371134022</v>
      </c>
      <c r="J22" s="185">
        <v>64.593814432989703</v>
      </c>
      <c r="K22" s="191" t="str">
        <f t="shared" si="1"/>
        <v>AZAUT24</v>
      </c>
      <c r="M22" s="187" t="s">
        <v>224</v>
      </c>
      <c r="N22" s="180" t="s">
        <v>97</v>
      </c>
      <c r="O22" s="155" t="s">
        <v>26</v>
      </c>
      <c r="P22" s="157" t="s">
        <v>97</v>
      </c>
      <c r="Q22" s="164"/>
      <c r="R22" s="174">
        <v>1</v>
      </c>
      <c r="S22" s="157" t="s">
        <v>97</v>
      </c>
      <c r="T22" s="174">
        <v>1</v>
      </c>
      <c r="U22" s="157" t="s">
        <v>97</v>
      </c>
      <c r="V22" s="178" t="s">
        <v>98</v>
      </c>
      <c r="W22" s="155" t="s">
        <v>54</v>
      </c>
      <c r="X22" s="170" t="s">
        <v>240</v>
      </c>
      <c r="Y22" s="255">
        <v>0.36299999999999999</v>
      </c>
      <c r="AA22" s="265">
        <v>0.21249999999999999</v>
      </c>
      <c r="AB22" s="184" t="s">
        <v>234</v>
      </c>
      <c r="AC22" s="184" t="s">
        <v>242</v>
      </c>
      <c r="AD22" s="184" t="s">
        <v>260</v>
      </c>
      <c r="AE22" s="184" t="s">
        <v>99</v>
      </c>
      <c r="AG22" s="184">
        <v>0</v>
      </c>
      <c r="AH22" s="184">
        <v>8</v>
      </c>
      <c r="AI22" s="184">
        <v>16</v>
      </c>
      <c r="AJ22" s="184" t="s">
        <v>246</v>
      </c>
      <c r="AM22" s="59" t="s">
        <v>27</v>
      </c>
      <c r="AN22" s="59" t="s">
        <v>27</v>
      </c>
      <c r="AO22" s="184" t="s">
        <v>267</v>
      </c>
      <c r="AP22" s="184" t="s">
        <v>268</v>
      </c>
      <c r="BX22" s="44"/>
      <c r="CB22" s="116"/>
      <c r="CC22" s="120"/>
      <c r="CD22" s="121"/>
      <c r="CE22" s="54"/>
      <c r="CF22" s="117"/>
      <c r="CG22" s="117"/>
      <c r="CH22" s="116"/>
      <c r="CI22" s="120"/>
      <c r="CJ22" s="121"/>
    </row>
    <row r="23" spans="1:88" x14ac:dyDescent="0.25">
      <c r="B23" s="193" t="s">
        <v>255</v>
      </c>
      <c r="C23" s="187" t="s">
        <v>220</v>
      </c>
      <c r="D23" s="155" t="s">
        <v>233</v>
      </c>
      <c r="E23" s="187" t="s">
        <v>230</v>
      </c>
      <c r="F23" s="156">
        <v>30</v>
      </c>
      <c r="G23" s="278">
        <f t="shared" si="2"/>
        <v>44.5</v>
      </c>
      <c r="H23" s="185">
        <v>222.5</v>
      </c>
      <c r="I23" s="191">
        <v>183.50515463917526</v>
      </c>
      <c r="J23" s="185">
        <v>80.742268041237111</v>
      </c>
      <c r="K23" s="191" t="str">
        <f t="shared" si="1"/>
        <v>AZAUT30</v>
      </c>
      <c r="M23" s="187" t="s">
        <v>224</v>
      </c>
      <c r="N23" s="180" t="s">
        <v>97</v>
      </c>
      <c r="O23" s="155" t="s">
        <v>26</v>
      </c>
      <c r="P23" s="157" t="s">
        <v>97</v>
      </c>
      <c r="Q23" s="164"/>
      <c r="R23" s="174">
        <v>1</v>
      </c>
      <c r="S23" s="157" t="s">
        <v>97</v>
      </c>
      <c r="T23" s="174">
        <v>1</v>
      </c>
      <c r="U23" s="157" t="s">
        <v>97</v>
      </c>
      <c r="V23" s="178" t="s">
        <v>98</v>
      </c>
      <c r="W23" s="155" t="s">
        <v>54</v>
      </c>
      <c r="X23" s="170" t="s">
        <v>240</v>
      </c>
      <c r="Y23" s="255">
        <v>0.36299999999999999</v>
      </c>
      <c r="AA23" s="265">
        <v>0.21249999999999999</v>
      </c>
      <c r="AB23" s="184" t="s">
        <v>234</v>
      </c>
      <c r="AC23" s="184" t="s">
        <v>242</v>
      </c>
      <c r="AD23" s="184" t="s">
        <v>260</v>
      </c>
      <c r="AE23" s="184" t="s">
        <v>99</v>
      </c>
      <c r="AG23" s="184">
        <v>0</v>
      </c>
      <c r="AH23" s="184">
        <v>8</v>
      </c>
      <c r="AI23" s="184">
        <v>16</v>
      </c>
      <c r="AJ23" s="184" t="s">
        <v>246</v>
      </c>
      <c r="AM23" s="59" t="s">
        <v>27</v>
      </c>
      <c r="AN23" s="59" t="s">
        <v>27</v>
      </c>
      <c r="AO23" s="184" t="s">
        <v>267</v>
      </c>
      <c r="AP23" s="184" t="s">
        <v>268</v>
      </c>
      <c r="BX23" s="44"/>
      <c r="CB23" s="116"/>
      <c r="CC23" s="120"/>
      <c r="CD23" s="121"/>
      <c r="CE23" s="54"/>
      <c r="CF23" s="117"/>
      <c r="CG23" s="117"/>
      <c r="CH23" s="116"/>
      <c r="CI23" s="120"/>
      <c r="CJ23" s="121"/>
    </row>
    <row r="24" spans="1:88" x14ac:dyDescent="0.25">
      <c r="B24" s="193" t="s">
        <v>255</v>
      </c>
      <c r="C24" s="187" t="s">
        <v>220</v>
      </c>
      <c r="D24" s="155" t="s">
        <v>233</v>
      </c>
      <c r="E24" s="187" t="s">
        <v>230</v>
      </c>
      <c r="F24" s="156">
        <v>36</v>
      </c>
      <c r="G24" s="278">
        <f t="shared" si="2"/>
        <v>44.5</v>
      </c>
      <c r="H24" s="185">
        <v>267</v>
      </c>
      <c r="I24" s="191">
        <v>220.20618556701032</v>
      </c>
      <c r="J24" s="185">
        <v>96.890721649484547</v>
      </c>
      <c r="K24" s="191" t="str">
        <f t="shared" si="1"/>
        <v>AZAUT36</v>
      </c>
      <c r="M24" s="187" t="s">
        <v>224</v>
      </c>
      <c r="N24" s="180" t="s">
        <v>97</v>
      </c>
      <c r="O24" s="155" t="s">
        <v>26</v>
      </c>
      <c r="P24" s="157" t="s">
        <v>97</v>
      </c>
      <c r="Q24" s="164"/>
      <c r="R24" s="174">
        <v>1</v>
      </c>
      <c r="S24" s="157" t="s">
        <v>97</v>
      </c>
      <c r="T24" s="174">
        <v>1</v>
      </c>
      <c r="U24" s="157" t="s">
        <v>97</v>
      </c>
      <c r="V24" s="178" t="s">
        <v>98</v>
      </c>
      <c r="W24" s="155" t="s">
        <v>54</v>
      </c>
      <c r="X24" s="170" t="s">
        <v>240</v>
      </c>
      <c r="Y24" s="255">
        <v>0.36299999999999999</v>
      </c>
      <c r="AA24" s="265">
        <v>0.21249999999999999</v>
      </c>
      <c r="AB24" s="184" t="s">
        <v>234</v>
      </c>
      <c r="AC24" s="184" t="s">
        <v>242</v>
      </c>
      <c r="AD24" s="184" t="s">
        <v>260</v>
      </c>
      <c r="AE24" s="184" t="s">
        <v>99</v>
      </c>
      <c r="AG24" s="184">
        <v>0</v>
      </c>
      <c r="AH24" s="184">
        <v>8</v>
      </c>
      <c r="AI24" s="184">
        <v>16</v>
      </c>
      <c r="AJ24" s="184" t="s">
        <v>246</v>
      </c>
      <c r="AM24" s="59" t="s">
        <v>27</v>
      </c>
      <c r="AN24" s="59" t="s">
        <v>27</v>
      </c>
      <c r="AO24" s="184" t="s">
        <v>267</v>
      </c>
      <c r="AP24" s="184" t="s">
        <v>268</v>
      </c>
      <c r="BX24" s="44"/>
      <c r="CB24" s="116"/>
      <c r="CC24" s="120"/>
      <c r="CD24" s="121"/>
      <c r="CE24" s="54"/>
      <c r="CF24" s="117"/>
      <c r="CG24" s="117"/>
      <c r="CH24" s="116"/>
      <c r="CI24" s="120"/>
      <c r="CJ24" s="121"/>
    </row>
    <row r="25" spans="1:88" x14ac:dyDescent="0.25">
      <c r="B25" s="193" t="s">
        <v>255</v>
      </c>
      <c r="C25" s="187" t="s">
        <v>220</v>
      </c>
      <c r="D25" s="155" t="s">
        <v>233</v>
      </c>
      <c r="E25" s="187" t="s">
        <v>230</v>
      </c>
      <c r="F25" s="156">
        <v>42</v>
      </c>
      <c r="G25" s="278">
        <f t="shared" si="2"/>
        <v>44.5</v>
      </c>
      <c r="H25" s="185">
        <v>311.5</v>
      </c>
      <c r="I25" s="191">
        <v>256.90721649484539</v>
      </c>
      <c r="J25" s="185">
        <v>113.03917525773197</v>
      </c>
      <c r="K25" s="191" t="str">
        <f t="shared" si="1"/>
        <v>AZAUT42</v>
      </c>
      <c r="M25" s="187" t="s">
        <v>224</v>
      </c>
      <c r="N25" s="180" t="s">
        <v>97</v>
      </c>
      <c r="O25" s="155" t="s">
        <v>26</v>
      </c>
      <c r="P25" s="157" t="s">
        <v>97</v>
      </c>
      <c r="Q25" s="164"/>
      <c r="R25" s="174">
        <v>1</v>
      </c>
      <c r="S25" s="157" t="s">
        <v>97</v>
      </c>
      <c r="T25" s="174">
        <v>1</v>
      </c>
      <c r="U25" s="157" t="s">
        <v>97</v>
      </c>
      <c r="V25" s="178" t="s">
        <v>98</v>
      </c>
      <c r="W25" s="155" t="s">
        <v>54</v>
      </c>
      <c r="X25" s="170" t="s">
        <v>240</v>
      </c>
      <c r="Y25" s="255">
        <v>0.36299999999999999</v>
      </c>
      <c r="AA25" s="265">
        <v>0.21249999999999999</v>
      </c>
      <c r="AB25" s="184" t="s">
        <v>234</v>
      </c>
      <c r="AC25" s="184" t="s">
        <v>242</v>
      </c>
      <c r="AD25" s="184" t="s">
        <v>260</v>
      </c>
      <c r="AE25" s="184" t="s">
        <v>99</v>
      </c>
      <c r="AG25" s="184">
        <v>0</v>
      </c>
      <c r="AH25" s="184">
        <v>8</v>
      </c>
      <c r="AI25" s="184">
        <v>16</v>
      </c>
      <c r="AJ25" s="184" t="s">
        <v>246</v>
      </c>
      <c r="AM25" s="59" t="s">
        <v>27</v>
      </c>
      <c r="AN25" s="59" t="s">
        <v>27</v>
      </c>
      <c r="AO25" s="184" t="s">
        <v>267</v>
      </c>
      <c r="AP25" s="184" t="s">
        <v>268</v>
      </c>
      <c r="BX25" s="44"/>
      <c r="CB25" s="116"/>
      <c r="CC25" s="120"/>
      <c r="CD25" s="121"/>
      <c r="CE25" s="54"/>
      <c r="CF25" s="117"/>
      <c r="CG25" s="117"/>
      <c r="CH25" s="116"/>
      <c r="CI25" s="120"/>
      <c r="CJ25" s="121"/>
    </row>
    <row r="26" spans="1:88" x14ac:dyDescent="0.25">
      <c r="B26" s="193" t="s">
        <v>255</v>
      </c>
      <c r="C26" s="187" t="s">
        <v>220</v>
      </c>
      <c r="D26" s="155" t="s">
        <v>233</v>
      </c>
      <c r="E26" s="187" t="s">
        <v>230</v>
      </c>
      <c r="F26" s="156">
        <v>48</v>
      </c>
      <c r="G26" s="278">
        <f t="shared" si="2"/>
        <v>44.5</v>
      </c>
      <c r="H26" s="185">
        <v>356</v>
      </c>
      <c r="I26" s="191">
        <v>293.60824742268045</v>
      </c>
      <c r="J26" s="185">
        <v>129.18762886597941</v>
      </c>
      <c r="K26" s="191" t="str">
        <f t="shared" si="1"/>
        <v>AZAUT48</v>
      </c>
      <c r="M26" s="187" t="s">
        <v>224</v>
      </c>
      <c r="N26" s="180" t="s">
        <v>97</v>
      </c>
      <c r="O26" s="155" t="s">
        <v>26</v>
      </c>
      <c r="P26" s="157" t="s">
        <v>97</v>
      </c>
      <c r="Q26" s="164"/>
      <c r="R26" s="174">
        <v>1</v>
      </c>
      <c r="S26" s="157" t="s">
        <v>97</v>
      </c>
      <c r="T26" s="174">
        <v>1</v>
      </c>
      <c r="U26" s="157" t="s">
        <v>97</v>
      </c>
      <c r="V26" s="178" t="s">
        <v>98</v>
      </c>
      <c r="W26" s="155" t="s">
        <v>54</v>
      </c>
      <c r="X26" s="170" t="s">
        <v>240</v>
      </c>
      <c r="Y26" s="255">
        <v>0.36299999999999999</v>
      </c>
      <c r="AA26" s="265">
        <v>0.21249999999999999</v>
      </c>
      <c r="AB26" s="184" t="s">
        <v>234</v>
      </c>
      <c r="AC26" s="184" t="s">
        <v>242</v>
      </c>
      <c r="AD26" s="184" t="s">
        <v>260</v>
      </c>
      <c r="AE26" s="184" t="s">
        <v>99</v>
      </c>
      <c r="AG26" s="184">
        <v>0</v>
      </c>
      <c r="AH26" s="184">
        <v>8</v>
      </c>
      <c r="AI26" s="184">
        <v>16</v>
      </c>
      <c r="AJ26" s="184" t="s">
        <v>246</v>
      </c>
      <c r="AM26" s="59" t="s">
        <v>27</v>
      </c>
      <c r="AN26" s="59" t="s">
        <v>27</v>
      </c>
      <c r="AO26" s="184" t="s">
        <v>267</v>
      </c>
      <c r="AP26" s="184" t="s">
        <v>268</v>
      </c>
      <c r="BX26" s="44"/>
      <c r="CB26" s="116"/>
      <c r="CC26" s="120"/>
      <c r="CD26" s="121"/>
      <c r="CE26" s="54"/>
      <c r="CF26" s="117"/>
      <c r="CG26" s="117"/>
      <c r="CH26" s="116"/>
      <c r="CI26" s="120"/>
      <c r="CJ26" s="121"/>
    </row>
    <row r="27" spans="1:88" x14ac:dyDescent="0.25">
      <c r="B27" s="193" t="s">
        <v>255</v>
      </c>
      <c r="C27" s="187" t="s">
        <v>220</v>
      </c>
      <c r="D27" s="155" t="s">
        <v>233</v>
      </c>
      <c r="E27" s="187" t="s">
        <v>230</v>
      </c>
      <c r="F27" s="156">
        <v>54</v>
      </c>
      <c r="G27" s="278">
        <f t="shared" si="2"/>
        <v>44.5</v>
      </c>
      <c r="H27" s="185">
        <v>400.5</v>
      </c>
      <c r="I27" s="191">
        <v>330.30927835051551</v>
      </c>
      <c r="J27" s="185">
        <v>145.33608247422683</v>
      </c>
      <c r="K27" s="191" t="str">
        <f t="shared" si="1"/>
        <v>AZAUT54</v>
      </c>
      <c r="M27" s="187" t="s">
        <v>224</v>
      </c>
      <c r="N27" s="180" t="s">
        <v>97</v>
      </c>
      <c r="O27" s="155" t="s">
        <v>26</v>
      </c>
      <c r="P27" s="157" t="s">
        <v>97</v>
      </c>
      <c r="Q27" s="164"/>
      <c r="R27" s="174">
        <v>1</v>
      </c>
      <c r="S27" s="157" t="s">
        <v>97</v>
      </c>
      <c r="T27" s="174">
        <v>1</v>
      </c>
      <c r="U27" s="157" t="s">
        <v>97</v>
      </c>
      <c r="V27" s="178" t="s">
        <v>98</v>
      </c>
      <c r="W27" s="155" t="s">
        <v>54</v>
      </c>
      <c r="X27" s="170" t="s">
        <v>240</v>
      </c>
      <c r="Y27" s="255">
        <v>0.36299999999999999</v>
      </c>
      <c r="AA27" s="265">
        <v>0.21249999999999999</v>
      </c>
      <c r="AB27" s="184" t="s">
        <v>234</v>
      </c>
      <c r="AC27" s="184" t="s">
        <v>242</v>
      </c>
      <c r="AD27" s="184" t="s">
        <v>260</v>
      </c>
      <c r="AE27" s="184" t="s">
        <v>99</v>
      </c>
      <c r="AG27" s="184">
        <v>0</v>
      </c>
      <c r="AH27" s="184">
        <v>8</v>
      </c>
      <c r="AI27" s="184">
        <v>16</v>
      </c>
      <c r="AJ27" s="184" t="s">
        <v>246</v>
      </c>
      <c r="AM27" s="59" t="s">
        <v>27</v>
      </c>
      <c r="AN27" s="59" t="s">
        <v>27</v>
      </c>
      <c r="AO27" s="184" t="s">
        <v>267</v>
      </c>
      <c r="AP27" s="184" t="s">
        <v>268</v>
      </c>
      <c r="BX27" s="44"/>
      <c r="CB27" s="116"/>
      <c r="CC27" s="120"/>
      <c r="CD27" s="121"/>
      <c r="CE27" s="54"/>
      <c r="CF27" s="117"/>
      <c r="CG27" s="117"/>
      <c r="CH27" s="116"/>
      <c r="CI27" s="120"/>
      <c r="CJ27" s="121"/>
    </row>
    <row r="28" spans="1:88" x14ac:dyDescent="0.25">
      <c r="B28" s="193" t="s">
        <v>255</v>
      </c>
      <c r="C28" s="187" t="s">
        <v>220</v>
      </c>
      <c r="D28" s="155" t="s">
        <v>233</v>
      </c>
      <c r="E28" s="187" t="s">
        <v>230</v>
      </c>
      <c r="F28" s="156">
        <v>60</v>
      </c>
      <c r="G28" s="278">
        <f t="shared" si="2"/>
        <v>44.5</v>
      </c>
      <c r="H28" s="185">
        <v>445</v>
      </c>
      <c r="I28" s="191">
        <v>367.01030927835052</v>
      </c>
      <c r="J28" s="185">
        <v>161.48453608247422</v>
      </c>
      <c r="K28" s="191" t="str">
        <f t="shared" si="1"/>
        <v>AZAUT60</v>
      </c>
      <c r="M28" s="187" t="s">
        <v>224</v>
      </c>
      <c r="N28" s="180" t="s">
        <v>97</v>
      </c>
      <c r="O28" s="155" t="s">
        <v>26</v>
      </c>
      <c r="P28" s="157" t="s">
        <v>97</v>
      </c>
      <c r="Q28" s="164"/>
      <c r="R28" s="174">
        <v>1</v>
      </c>
      <c r="S28" s="157" t="s">
        <v>97</v>
      </c>
      <c r="T28" s="174">
        <v>1</v>
      </c>
      <c r="U28" s="157" t="s">
        <v>97</v>
      </c>
      <c r="V28" s="178" t="s">
        <v>98</v>
      </c>
      <c r="W28" s="155" t="s">
        <v>54</v>
      </c>
      <c r="X28" s="170" t="s">
        <v>240</v>
      </c>
      <c r="Y28" s="255">
        <v>0.36299999999999999</v>
      </c>
      <c r="AA28" s="265">
        <v>0.21249999999999999</v>
      </c>
      <c r="AB28" s="184" t="s">
        <v>234</v>
      </c>
      <c r="AC28" s="184" t="s">
        <v>242</v>
      </c>
      <c r="AD28" s="184" t="s">
        <v>260</v>
      </c>
      <c r="AE28" s="184" t="s">
        <v>99</v>
      </c>
      <c r="AG28" s="184">
        <v>0</v>
      </c>
      <c r="AH28" s="184">
        <v>8</v>
      </c>
      <c r="AI28" s="184">
        <v>16</v>
      </c>
      <c r="AJ28" s="184" t="s">
        <v>246</v>
      </c>
      <c r="AM28" s="59" t="s">
        <v>27</v>
      </c>
      <c r="AN28" s="59" t="s">
        <v>27</v>
      </c>
      <c r="AO28" s="184" t="s">
        <v>267</v>
      </c>
      <c r="AP28" s="184" t="s">
        <v>268</v>
      </c>
      <c r="BX28" s="44"/>
      <c r="CB28" s="116"/>
      <c r="CC28" s="120"/>
      <c r="CD28" s="121"/>
      <c r="CE28" s="54"/>
      <c r="CF28" s="117"/>
      <c r="CG28" s="117"/>
      <c r="CH28" s="116"/>
      <c r="CI28" s="120"/>
      <c r="CJ28" s="121"/>
    </row>
    <row r="29" spans="1:88" x14ac:dyDescent="0.25">
      <c r="B29" s="193" t="s">
        <v>255</v>
      </c>
      <c r="C29" s="187" t="s">
        <v>220</v>
      </c>
      <c r="D29" s="155" t="s">
        <v>233</v>
      </c>
      <c r="E29" s="187" t="s">
        <v>230</v>
      </c>
      <c r="F29" s="156">
        <v>66</v>
      </c>
      <c r="G29" s="278">
        <f t="shared" si="2"/>
        <v>44.5</v>
      </c>
      <c r="H29" s="185">
        <v>489.5</v>
      </c>
      <c r="I29" s="191">
        <v>403.71134020618558</v>
      </c>
      <c r="J29" s="185">
        <v>177.63298969072164</v>
      </c>
      <c r="K29" s="191" t="str">
        <f t="shared" si="1"/>
        <v>AZAUT66</v>
      </c>
      <c r="M29" s="187" t="s">
        <v>224</v>
      </c>
      <c r="N29" s="180" t="s">
        <v>97</v>
      </c>
      <c r="O29" s="155" t="s">
        <v>26</v>
      </c>
      <c r="P29" s="157" t="s">
        <v>97</v>
      </c>
      <c r="Q29" s="164"/>
      <c r="R29" s="174">
        <v>1</v>
      </c>
      <c r="S29" s="157" t="s">
        <v>97</v>
      </c>
      <c r="T29" s="174">
        <v>1</v>
      </c>
      <c r="U29" s="157" t="s">
        <v>97</v>
      </c>
      <c r="V29" s="178" t="s">
        <v>98</v>
      </c>
      <c r="W29" s="155" t="s">
        <v>54</v>
      </c>
      <c r="X29" s="170" t="s">
        <v>240</v>
      </c>
      <c r="Y29" s="255">
        <v>0.36299999999999999</v>
      </c>
      <c r="AA29" s="265">
        <v>0.21249999999999999</v>
      </c>
      <c r="AB29" s="184" t="s">
        <v>234</v>
      </c>
      <c r="AC29" s="184" t="s">
        <v>242</v>
      </c>
      <c r="AD29" s="184" t="s">
        <v>260</v>
      </c>
      <c r="AE29" s="184" t="s">
        <v>99</v>
      </c>
      <c r="AG29" s="184">
        <v>0</v>
      </c>
      <c r="AH29" s="184">
        <v>8</v>
      </c>
      <c r="AI29" s="184">
        <v>16</v>
      </c>
      <c r="AJ29" s="184" t="s">
        <v>246</v>
      </c>
      <c r="AM29" s="59" t="s">
        <v>27</v>
      </c>
      <c r="AN29" s="59" t="s">
        <v>27</v>
      </c>
      <c r="AO29" s="184" t="s">
        <v>267</v>
      </c>
      <c r="AP29" s="184" t="s">
        <v>268</v>
      </c>
      <c r="BX29" s="44"/>
      <c r="CB29" s="116"/>
      <c r="CC29" s="120"/>
      <c r="CD29" s="121"/>
      <c r="CE29" s="54"/>
      <c r="CF29" s="117"/>
      <c r="CG29" s="117"/>
      <c r="CH29" s="116"/>
      <c r="CI29" s="120"/>
      <c r="CJ29" s="121"/>
    </row>
    <row r="30" spans="1:88" x14ac:dyDescent="0.25">
      <c r="B30" s="193" t="s">
        <v>255</v>
      </c>
      <c r="C30" s="187" t="s">
        <v>220</v>
      </c>
      <c r="D30" s="155" t="s">
        <v>233</v>
      </c>
      <c r="E30" s="187" t="s">
        <v>230</v>
      </c>
      <c r="F30" s="156">
        <v>72</v>
      </c>
      <c r="G30" s="278">
        <f t="shared" si="2"/>
        <v>44.5</v>
      </c>
      <c r="H30" s="185">
        <v>534</v>
      </c>
      <c r="I30" s="191">
        <v>440.41237113402065</v>
      </c>
      <c r="J30" s="185">
        <v>193.78144329896909</v>
      </c>
      <c r="K30" s="191" t="str">
        <f t="shared" si="1"/>
        <v>AZAUT72</v>
      </c>
      <c r="M30" s="187" t="s">
        <v>224</v>
      </c>
      <c r="N30" s="180" t="s">
        <v>97</v>
      </c>
      <c r="O30" s="155" t="s">
        <v>26</v>
      </c>
      <c r="P30" s="157" t="s">
        <v>97</v>
      </c>
      <c r="Q30" s="164"/>
      <c r="R30" s="174">
        <v>1</v>
      </c>
      <c r="S30" s="157" t="s">
        <v>97</v>
      </c>
      <c r="T30" s="174">
        <v>1</v>
      </c>
      <c r="U30" s="157" t="s">
        <v>97</v>
      </c>
      <c r="V30" s="178" t="s">
        <v>98</v>
      </c>
      <c r="W30" s="155" t="s">
        <v>54</v>
      </c>
      <c r="X30" s="170" t="s">
        <v>240</v>
      </c>
      <c r="Y30" s="255">
        <v>0.36299999999999999</v>
      </c>
      <c r="AA30" s="265">
        <v>0.21249999999999999</v>
      </c>
      <c r="AB30" s="184" t="s">
        <v>234</v>
      </c>
      <c r="AC30" s="184" t="s">
        <v>242</v>
      </c>
      <c r="AD30" s="184" t="s">
        <v>260</v>
      </c>
      <c r="AE30" s="184" t="s">
        <v>99</v>
      </c>
      <c r="AG30" s="184">
        <v>0</v>
      </c>
      <c r="AH30" s="184">
        <v>8</v>
      </c>
      <c r="AI30" s="184">
        <v>16</v>
      </c>
      <c r="AJ30" s="184" t="s">
        <v>246</v>
      </c>
      <c r="AM30" s="59" t="s">
        <v>27</v>
      </c>
      <c r="AN30" s="59" t="s">
        <v>27</v>
      </c>
      <c r="AO30" s="184" t="s">
        <v>267</v>
      </c>
      <c r="AP30" s="184" t="s">
        <v>268</v>
      </c>
      <c r="BX30" s="44"/>
      <c r="CB30" s="116"/>
      <c r="CC30" s="120"/>
      <c r="CD30" s="121"/>
      <c r="CE30" s="54"/>
      <c r="CF30" s="117"/>
      <c r="CG30" s="117"/>
      <c r="CH30" s="116"/>
      <c r="CI30" s="120"/>
      <c r="CJ30" s="121"/>
    </row>
    <row r="31" spans="1:88" x14ac:dyDescent="0.25">
      <c r="B31" s="193" t="s">
        <v>255</v>
      </c>
      <c r="C31" s="187" t="s">
        <v>220</v>
      </c>
      <c r="D31" s="155" t="s">
        <v>233</v>
      </c>
      <c r="E31" s="187" t="s">
        <v>230</v>
      </c>
      <c r="F31" s="156">
        <v>78</v>
      </c>
      <c r="G31" s="278">
        <f t="shared" si="2"/>
        <v>44.5</v>
      </c>
      <c r="H31" s="185">
        <v>578.5</v>
      </c>
      <c r="I31" s="191">
        <v>477.11340206185571</v>
      </c>
      <c r="J31" s="185">
        <v>209.92989690721652</v>
      </c>
      <c r="K31" s="191" t="str">
        <f t="shared" si="1"/>
        <v>AZAUT78</v>
      </c>
      <c r="M31" s="187" t="s">
        <v>224</v>
      </c>
      <c r="N31" s="180" t="s">
        <v>97</v>
      </c>
      <c r="O31" s="155" t="s">
        <v>26</v>
      </c>
      <c r="P31" s="157" t="s">
        <v>97</v>
      </c>
      <c r="Q31" s="164"/>
      <c r="R31" s="174">
        <v>1</v>
      </c>
      <c r="S31" s="157" t="s">
        <v>97</v>
      </c>
      <c r="T31" s="174">
        <v>1</v>
      </c>
      <c r="U31" s="157" t="s">
        <v>97</v>
      </c>
      <c r="V31" s="178" t="s">
        <v>98</v>
      </c>
      <c r="W31" s="155" t="s">
        <v>54</v>
      </c>
      <c r="X31" s="170" t="s">
        <v>240</v>
      </c>
      <c r="Y31" s="255">
        <v>0.36299999999999999</v>
      </c>
      <c r="AA31" s="265">
        <v>0.21249999999999999</v>
      </c>
      <c r="AB31" s="184" t="s">
        <v>234</v>
      </c>
      <c r="AC31" s="184" t="s">
        <v>242</v>
      </c>
      <c r="AD31" s="184" t="s">
        <v>260</v>
      </c>
      <c r="AE31" s="184" t="s">
        <v>99</v>
      </c>
      <c r="AG31" s="184">
        <v>0</v>
      </c>
      <c r="AH31" s="184">
        <v>8</v>
      </c>
      <c r="AI31" s="184">
        <v>16</v>
      </c>
      <c r="AJ31" s="184" t="s">
        <v>246</v>
      </c>
      <c r="AM31" s="59" t="s">
        <v>27</v>
      </c>
      <c r="AN31" s="59" t="s">
        <v>27</v>
      </c>
      <c r="AO31" s="184" t="s">
        <v>267</v>
      </c>
      <c r="AP31" s="184" t="s">
        <v>268</v>
      </c>
      <c r="BX31" s="44"/>
      <c r="CB31" s="116"/>
      <c r="CC31" s="120"/>
      <c r="CD31" s="121"/>
      <c r="CE31" s="54"/>
      <c r="CF31" s="117"/>
      <c r="CG31" s="117"/>
      <c r="CH31" s="116"/>
      <c r="CI31" s="120"/>
      <c r="CJ31" s="121"/>
    </row>
    <row r="32" spans="1:88" x14ac:dyDescent="0.25">
      <c r="B32" s="193" t="s">
        <v>255</v>
      </c>
      <c r="C32" s="187" t="s">
        <v>220</v>
      </c>
      <c r="D32" s="155" t="s">
        <v>233</v>
      </c>
      <c r="E32" s="187" t="s">
        <v>230</v>
      </c>
      <c r="F32" s="156">
        <v>84</v>
      </c>
      <c r="G32" s="278">
        <f t="shared" si="2"/>
        <v>44.5</v>
      </c>
      <c r="H32" s="185">
        <v>623</v>
      </c>
      <c r="I32" s="191">
        <v>513.81443298969077</v>
      </c>
      <c r="J32" s="185">
        <v>226.07835051546394</v>
      </c>
      <c r="K32" s="191" t="str">
        <f t="shared" si="1"/>
        <v>AZAUT84</v>
      </c>
      <c r="M32" s="187" t="s">
        <v>224</v>
      </c>
      <c r="N32" s="180" t="s">
        <v>97</v>
      </c>
      <c r="O32" s="155" t="s">
        <v>26</v>
      </c>
      <c r="P32" s="157" t="s">
        <v>97</v>
      </c>
      <c r="Q32" s="164"/>
      <c r="R32" s="174">
        <v>1</v>
      </c>
      <c r="S32" s="157" t="s">
        <v>97</v>
      </c>
      <c r="T32" s="174">
        <v>1</v>
      </c>
      <c r="U32" s="157" t="s">
        <v>97</v>
      </c>
      <c r="V32" s="178" t="s">
        <v>98</v>
      </c>
      <c r="W32" s="155" t="s">
        <v>54</v>
      </c>
      <c r="X32" s="170" t="s">
        <v>240</v>
      </c>
      <c r="Y32" s="255">
        <v>0.36299999999999999</v>
      </c>
      <c r="AA32" s="265">
        <v>0.21249999999999999</v>
      </c>
      <c r="AB32" s="184" t="s">
        <v>234</v>
      </c>
      <c r="AC32" s="184" t="s">
        <v>242</v>
      </c>
      <c r="AD32" s="184" t="s">
        <v>260</v>
      </c>
      <c r="AE32" s="184" t="s">
        <v>99</v>
      </c>
      <c r="AG32" s="184">
        <v>0</v>
      </c>
      <c r="AH32" s="184">
        <v>8</v>
      </c>
      <c r="AI32" s="184">
        <v>16</v>
      </c>
      <c r="AJ32" s="184" t="s">
        <v>246</v>
      </c>
      <c r="AM32" s="59" t="s">
        <v>27</v>
      </c>
      <c r="AN32" s="59" t="s">
        <v>27</v>
      </c>
      <c r="AO32" s="184" t="s">
        <v>267</v>
      </c>
      <c r="AP32" s="184" t="s">
        <v>268</v>
      </c>
      <c r="BX32" s="44"/>
      <c r="CB32" s="116"/>
      <c r="CC32" s="120"/>
      <c r="CD32" s="121"/>
      <c r="CE32" s="54"/>
      <c r="CF32" s="117"/>
      <c r="CG32" s="117"/>
      <c r="CH32" s="116"/>
      <c r="CI32" s="120"/>
      <c r="CJ32" s="121"/>
    </row>
    <row r="33" spans="1:88" x14ac:dyDescent="0.25">
      <c r="B33" s="193" t="s">
        <v>255</v>
      </c>
      <c r="C33" s="187" t="s">
        <v>220</v>
      </c>
      <c r="D33" s="155" t="s">
        <v>233</v>
      </c>
      <c r="E33" s="187" t="s">
        <v>230</v>
      </c>
      <c r="F33" s="156">
        <v>90</v>
      </c>
      <c r="G33" s="278">
        <f t="shared" si="2"/>
        <v>44.5</v>
      </c>
      <c r="H33" s="185">
        <v>667.5</v>
      </c>
      <c r="I33" s="191">
        <v>550.51546391752584</v>
      </c>
      <c r="J33" s="185">
        <v>242.22680412371136</v>
      </c>
      <c r="K33" s="191" t="str">
        <f t="shared" si="1"/>
        <v>AZAUT90</v>
      </c>
      <c r="M33" s="187" t="s">
        <v>224</v>
      </c>
      <c r="N33" s="180" t="s">
        <v>97</v>
      </c>
      <c r="O33" s="155" t="s">
        <v>26</v>
      </c>
      <c r="P33" s="157" t="s">
        <v>97</v>
      </c>
      <c r="Q33" s="164"/>
      <c r="R33" s="174">
        <v>1</v>
      </c>
      <c r="S33" s="157" t="s">
        <v>97</v>
      </c>
      <c r="T33" s="174">
        <v>1</v>
      </c>
      <c r="U33" s="157" t="s">
        <v>97</v>
      </c>
      <c r="V33" s="178" t="s">
        <v>98</v>
      </c>
      <c r="W33" s="155" t="s">
        <v>54</v>
      </c>
      <c r="X33" s="170" t="s">
        <v>240</v>
      </c>
      <c r="Y33" s="255">
        <v>0.36299999999999999</v>
      </c>
      <c r="AA33" s="265">
        <v>0.21249999999999999</v>
      </c>
      <c r="AB33" s="184" t="s">
        <v>234</v>
      </c>
      <c r="AC33" s="184" t="s">
        <v>242</v>
      </c>
      <c r="AD33" s="184" t="s">
        <v>260</v>
      </c>
      <c r="AE33" s="184" t="s">
        <v>99</v>
      </c>
      <c r="AG33" s="184">
        <v>0</v>
      </c>
      <c r="AH33" s="184">
        <v>8</v>
      </c>
      <c r="AI33" s="184">
        <v>16</v>
      </c>
      <c r="AJ33" s="184" t="s">
        <v>246</v>
      </c>
      <c r="AM33" s="59" t="s">
        <v>27</v>
      </c>
      <c r="AN33" s="59" t="s">
        <v>27</v>
      </c>
      <c r="AO33" s="184" t="s">
        <v>267</v>
      </c>
      <c r="AP33" s="184" t="s">
        <v>268</v>
      </c>
      <c r="BX33" s="44"/>
      <c r="CB33" s="116"/>
      <c r="CC33" s="120"/>
      <c r="CD33" s="121"/>
      <c r="CE33" s="54"/>
      <c r="CF33" s="117"/>
      <c r="CG33" s="117"/>
      <c r="CH33" s="116"/>
      <c r="CI33" s="120"/>
      <c r="CJ33" s="121"/>
    </row>
    <row r="34" spans="1:88" ht="15" thickBot="1" x14ac:dyDescent="0.3">
      <c r="A34" s="4"/>
      <c r="B34" s="204" t="s">
        <v>255</v>
      </c>
      <c r="C34" s="205" t="s">
        <v>220</v>
      </c>
      <c r="D34" s="206" t="s">
        <v>233</v>
      </c>
      <c r="E34" s="205" t="s">
        <v>230</v>
      </c>
      <c r="F34" s="207">
        <v>96</v>
      </c>
      <c r="G34" s="279">
        <f t="shared" si="2"/>
        <v>44.5</v>
      </c>
      <c r="H34" s="208">
        <v>712</v>
      </c>
      <c r="I34" s="209">
        <v>587.2164948453609</v>
      </c>
      <c r="J34" s="208">
        <v>258.37525773195881</v>
      </c>
      <c r="K34" s="209" t="str">
        <f t="shared" si="1"/>
        <v>AZAUT96</v>
      </c>
      <c r="L34" s="4"/>
      <c r="M34" s="205" t="s">
        <v>224</v>
      </c>
      <c r="N34" s="211" t="s">
        <v>97</v>
      </c>
      <c r="O34" s="206" t="s">
        <v>26</v>
      </c>
      <c r="P34" s="212" t="s">
        <v>97</v>
      </c>
      <c r="Q34" s="210"/>
      <c r="R34" s="213">
        <v>1</v>
      </c>
      <c r="S34" s="212" t="s">
        <v>97</v>
      </c>
      <c r="T34" s="213">
        <v>1</v>
      </c>
      <c r="U34" s="212" t="s">
        <v>97</v>
      </c>
      <c r="V34" s="214" t="s">
        <v>98</v>
      </c>
      <c r="W34" s="206" t="s">
        <v>54</v>
      </c>
      <c r="X34" s="215" t="s">
        <v>240</v>
      </c>
      <c r="Y34" s="256">
        <v>0.36299999999999999</v>
      </c>
      <c r="Z34" s="217"/>
      <c r="AA34" s="264">
        <v>0.21249999999999999</v>
      </c>
      <c r="AB34" s="206" t="s">
        <v>234</v>
      </c>
      <c r="AC34" s="206" t="s">
        <v>242</v>
      </c>
      <c r="AD34" s="206" t="s">
        <v>260</v>
      </c>
      <c r="AE34" s="206" t="s">
        <v>99</v>
      </c>
      <c r="AF34" s="4"/>
      <c r="AG34" s="206">
        <v>0</v>
      </c>
      <c r="AH34" s="206">
        <v>8</v>
      </c>
      <c r="AI34" s="206">
        <v>16</v>
      </c>
      <c r="AJ34" s="206" t="s">
        <v>246</v>
      </c>
      <c r="AK34" s="217"/>
      <c r="AL34" s="221"/>
      <c r="AM34" s="221" t="s">
        <v>27</v>
      </c>
      <c r="AN34" s="221" t="s">
        <v>27</v>
      </c>
      <c r="AO34" s="206" t="s">
        <v>267</v>
      </c>
      <c r="AP34" s="206" t="s">
        <v>268</v>
      </c>
      <c r="AQ34" s="217"/>
      <c r="AR34" s="217"/>
      <c r="AS34" s="217"/>
      <c r="AT34" s="217"/>
      <c r="AU34" s="217"/>
      <c r="AV34" s="217"/>
      <c r="AW34" s="217"/>
      <c r="AX34" s="217"/>
      <c r="AY34" s="217"/>
      <c r="AZ34" s="217"/>
      <c r="BA34" s="217"/>
      <c r="BB34" s="217"/>
      <c r="BC34" s="217"/>
      <c r="BD34" s="217"/>
      <c r="BE34" s="217"/>
      <c r="BF34" s="217"/>
      <c r="BG34" s="217"/>
      <c r="BH34" s="217"/>
      <c r="BI34" s="217"/>
      <c r="BJ34" s="217"/>
      <c r="BK34" s="217"/>
      <c r="BL34" s="217"/>
      <c r="BM34" s="217"/>
      <c r="BN34" s="217"/>
      <c r="BO34" s="217"/>
      <c r="BP34" s="217"/>
      <c r="BQ34" s="217"/>
      <c r="BR34" s="217"/>
      <c r="BS34" s="217"/>
      <c r="BT34" s="217"/>
      <c r="BU34" s="217"/>
      <c r="BV34" s="217"/>
      <c r="BW34" s="217"/>
      <c r="BX34" s="44"/>
      <c r="CB34" s="116"/>
      <c r="CC34" s="120"/>
      <c r="CD34" s="121"/>
      <c r="CE34" s="54"/>
      <c r="CF34" s="117"/>
      <c r="CG34" s="117"/>
      <c r="CH34" s="116"/>
      <c r="CI34" s="120"/>
      <c r="CJ34" s="121"/>
    </row>
    <row r="35" spans="1:88" x14ac:dyDescent="0.25">
      <c r="B35" s="193" t="s">
        <v>255</v>
      </c>
      <c r="C35" s="187" t="s">
        <v>217</v>
      </c>
      <c r="D35" s="155" t="s">
        <v>233</v>
      </c>
      <c r="E35" s="187" t="s">
        <v>231</v>
      </c>
      <c r="F35" s="184">
        <v>12</v>
      </c>
      <c r="G35" s="280">
        <f>$H$35/2</f>
        <v>154.5</v>
      </c>
      <c r="H35" s="185">
        <v>309</v>
      </c>
      <c r="I35" s="191">
        <v>254.8453608247423</v>
      </c>
      <c r="J35" s="185">
        <v>112.13195876288661</v>
      </c>
      <c r="K35" s="191" t="str">
        <f t="shared" si="1"/>
        <v>AZAUG12</v>
      </c>
      <c r="M35" s="187" t="s">
        <v>225</v>
      </c>
      <c r="N35" s="180" t="s">
        <v>97</v>
      </c>
      <c r="O35" s="155" t="s">
        <v>26</v>
      </c>
      <c r="P35" s="157" t="s">
        <v>97</v>
      </c>
      <c r="Q35" s="164"/>
      <c r="R35" s="174">
        <v>1</v>
      </c>
      <c r="S35" s="157" t="s">
        <v>97</v>
      </c>
      <c r="T35" s="174">
        <v>1</v>
      </c>
      <c r="U35" s="157" t="s">
        <v>97</v>
      </c>
      <c r="V35" s="178" t="s">
        <v>98</v>
      </c>
      <c r="W35" s="155" t="s">
        <v>54</v>
      </c>
      <c r="X35" s="170" t="s">
        <v>240</v>
      </c>
      <c r="Y35" s="255">
        <v>0.36299999999999999</v>
      </c>
      <c r="AA35" s="265">
        <v>0.21249999999999999</v>
      </c>
      <c r="AB35" s="184" t="s">
        <v>234</v>
      </c>
      <c r="AC35" s="184" t="s">
        <v>242</v>
      </c>
      <c r="AD35" s="184" t="s">
        <v>260</v>
      </c>
      <c r="AE35" s="184" t="s">
        <v>99</v>
      </c>
      <c r="AG35" s="184">
        <v>0</v>
      </c>
      <c r="AH35" s="184">
        <v>8</v>
      </c>
      <c r="AI35" s="184">
        <v>16</v>
      </c>
      <c r="AJ35" s="184" t="s">
        <v>246</v>
      </c>
      <c r="AM35" s="59" t="s">
        <v>27</v>
      </c>
      <c r="AN35" s="59" t="s">
        <v>27</v>
      </c>
      <c r="AO35" s="184" t="s">
        <v>267</v>
      </c>
      <c r="AP35" s="184" t="s">
        <v>268</v>
      </c>
      <c r="BX35" s="44"/>
      <c r="CB35" s="116"/>
      <c r="CC35" s="120"/>
      <c r="CD35" s="121"/>
      <c r="CE35" s="54"/>
      <c r="CF35" s="117"/>
      <c r="CG35" s="117"/>
      <c r="CH35" s="116"/>
      <c r="CI35" s="120"/>
      <c r="CJ35" s="121"/>
    </row>
    <row r="36" spans="1:88" x14ac:dyDescent="0.25">
      <c r="B36" s="193" t="s">
        <v>255</v>
      </c>
      <c r="C36" s="187" t="s">
        <v>217</v>
      </c>
      <c r="D36" s="155" t="s">
        <v>233</v>
      </c>
      <c r="E36" s="187" t="s">
        <v>231</v>
      </c>
      <c r="F36" s="184">
        <v>18</v>
      </c>
      <c r="G36" s="280">
        <f t="shared" ref="G36:G49" si="3">$H$35/2</f>
        <v>154.5</v>
      </c>
      <c r="H36" s="185">
        <v>463.5</v>
      </c>
      <c r="I36" s="191">
        <v>382.26804123711344</v>
      </c>
      <c r="J36" s="185">
        <v>168.19793814432992</v>
      </c>
      <c r="K36" s="191" t="str">
        <f t="shared" si="1"/>
        <v>AZAUG18</v>
      </c>
      <c r="M36" s="187" t="s">
        <v>225</v>
      </c>
      <c r="N36" s="180" t="s">
        <v>97</v>
      </c>
      <c r="O36" s="155" t="s">
        <v>26</v>
      </c>
      <c r="P36" s="157" t="s">
        <v>97</v>
      </c>
      <c r="Q36" s="164"/>
      <c r="R36" s="174">
        <v>1</v>
      </c>
      <c r="S36" s="157" t="s">
        <v>97</v>
      </c>
      <c r="T36" s="174">
        <v>1</v>
      </c>
      <c r="U36" s="157" t="s">
        <v>97</v>
      </c>
      <c r="V36" s="178" t="s">
        <v>98</v>
      </c>
      <c r="W36" s="155" t="s">
        <v>54</v>
      </c>
      <c r="X36" s="170" t="s">
        <v>240</v>
      </c>
      <c r="Y36" s="255">
        <v>0.36299999999999999</v>
      </c>
      <c r="AA36" s="265">
        <v>0.21249999999999999</v>
      </c>
      <c r="AB36" s="184" t="s">
        <v>234</v>
      </c>
      <c r="AC36" s="184" t="s">
        <v>242</v>
      </c>
      <c r="AD36" s="184" t="s">
        <v>260</v>
      </c>
      <c r="AE36" s="184" t="s">
        <v>99</v>
      </c>
      <c r="AG36" s="184">
        <v>0</v>
      </c>
      <c r="AH36" s="184">
        <v>8</v>
      </c>
      <c r="AI36" s="184">
        <v>16</v>
      </c>
      <c r="AJ36" s="184" t="s">
        <v>246</v>
      </c>
      <c r="AM36" s="59" t="s">
        <v>27</v>
      </c>
      <c r="AN36" s="59" t="s">
        <v>27</v>
      </c>
      <c r="AO36" s="184" t="s">
        <v>267</v>
      </c>
      <c r="AP36" s="184" t="s">
        <v>268</v>
      </c>
      <c r="BX36" s="44"/>
      <c r="CB36" s="116"/>
      <c r="CC36" s="120"/>
      <c r="CD36" s="121"/>
      <c r="CE36" s="54"/>
      <c r="CF36" s="117"/>
      <c r="CG36" s="117"/>
      <c r="CH36" s="116"/>
      <c r="CI36" s="120"/>
      <c r="CJ36" s="121"/>
    </row>
    <row r="37" spans="1:88" x14ac:dyDescent="0.25">
      <c r="B37" s="193" t="s">
        <v>255</v>
      </c>
      <c r="C37" s="187" t="s">
        <v>217</v>
      </c>
      <c r="D37" s="155" t="s">
        <v>233</v>
      </c>
      <c r="E37" s="187" t="s">
        <v>231</v>
      </c>
      <c r="F37" s="184">
        <v>24</v>
      </c>
      <c r="G37" s="280">
        <f t="shared" si="3"/>
        <v>154.5</v>
      </c>
      <c r="H37" s="185">
        <v>618</v>
      </c>
      <c r="I37" s="191">
        <v>509.6907216494846</v>
      </c>
      <c r="J37" s="185">
        <v>224.26391752577322</v>
      </c>
      <c r="K37" s="191" t="str">
        <f t="shared" si="1"/>
        <v>AZAUG24</v>
      </c>
      <c r="M37" s="187" t="s">
        <v>225</v>
      </c>
      <c r="N37" s="180" t="s">
        <v>97</v>
      </c>
      <c r="O37" s="155" t="s">
        <v>26</v>
      </c>
      <c r="P37" s="157" t="s">
        <v>97</v>
      </c>
      <c r="Q37" s="164"/>
      <c r="R37" s="174">
        <v>1</v>
      </c>
      <c r="S37" s="157" t="s">
        <v>97</v>
      </c>
      <c r="T37" s="174">
        <v>1</v>
      </c>
      <c r="U37" s="157" t="s">
        <v>97</v>
      </c>
      <c r="V37" s="178" t="s">
        <v>98</v>
      </c>
      <c r="W37" s="155" t="s">
        <v>54</v>
      </c>
      <c r="X37" s="170" t="s">
        <v>240</v>
      </c>
      <c r="Y37" s="255">
        <v>0.36299999999999999</v>
      </c>
      <c r="AA37" s="265">
        <v>0.21249999999999999</v>
      </c>
      <c r="AB37" s="184" t="s">
        <v>234</v>
      </c>
      <c r="AC37" s="184" t="s">
        <v>242</v>
      </c>
      <c r="AD37" s="184" t="s">
        <v>260</v>
      </c>
      <c r="AE37" s="184" t="s">
        <v>99</v>
      </c>
      <c r="AG37" s="184">
        <v>0</v>
      </c>
      <c r="AH37" s="184">
        <v>8</v>
      </c>
      <c r="AI37" s="184">
        <v>16</v>
      </c>
      <c r="AJ37" s="184" t="s">
        <v>246</v>
      </c>
      <c r="AM37" s="59" t="s">
        <v>27</v>
      </c>
      <c r="AN37" s="59" t="s">
        <v>27</v>
      </c>
      <c r="AO37" s="184" t="s">
        <v>267</v>
      </c>
      <c r="AP37" s="184" t="s">
        <v>268</v>
      </c>
      <c r="BX37" s="44"/>
      <c r="CB37" s="116"/>
      <c r="CC37" s="120"/>
      <c r="CD37" s="121"/>
      <c r="CE37" s="54"/>
      <c r="CF37" s="117"/>
      <c r="CG37" s="117"/>
      <c r="CH37" s="116"/>
      <c r="CI37" s="120"/>
      <c r="CJ37" s="121"/>
    </row>
    <row r="38" spans="1:88" x14ac:dyDescent="0.25">
      <c r="B38" s="193" t="s">
        <v>255</v>
      </c>
      <c r="C38" s="187" t="s">
        <v>217</v>
      </c>
      <c r="D38" s="155" t="s">
        <v>233</v>
      </c>
      <c r="E38" s="187" t="s">
        <v>231</v>
      </c>
      <c r="F38" s="184">
        <v>30</v>
      </c>
      <c r="G38" s="280">
        <f t="shared" si="3"/>
        <v>154.5</v>
      </c>
      <c r="H38" s="185">
        <v>772.5</v>
      </c>
      <c r="I38" s="191">
        <v>637.11340206185571</v>
      </c>
      <c r="J38" s="185">
        <v>280.32989690721649</v>
      </c>
      <c r="K38" s="191" t="str">
        <f t="shared" si="1"/>
        <v>AZAUG30</v>
      </c>
      <c r="M38" s="187" t="s">
        <v>225</v>
      </c>
      <c r="N38" s="180" t="s">
        <v>97</v>
      </c>
      <c r="O38" s="155" t="s">
        <v>26</v>
      </c>
      <c r="P38" s="157" t="s">
        <v>97</v>
      </c>
      <c r="Q38" s="164"/>
      <c r="R38" s="174">
        <v>1</v>
      </c>
      <c r="S38" s="157" t="s">
        <v>97</v>
      </c>
      <c r="T38" s="174">
        <v>1</v>
      </c>
      <c r="U38" s="157" t="s">
        <v>97</v>
      </c>
      <c r="V38" s="178" t="s">
        <v>98</v>
      </c>
      <c r="W38" s="155" t="s">
        <v>54</v>
      </c>
      <c r="X38" s="170" t="s">
        <v>240</v>
      </c>
      <c r="Y38" s="255">
        <v>0.36299999999999999</v>
      </c>
      <c r="AA38" s="265">
        <v>0.21249999999999999</v>
      </c>
      <c r="AB38" s="184" t="s">
        <v>234</v>
      </c>
      <c r="AC38" s="184" t="s">
        <v>242</v>
      </c>
      <c r="AD38" s="184" t="s">
        <v>260</v>
      </c>
      <c r="AE38" s="184" t="s">
        <v>99</v>
      </c>
      <c r="AG38" s="184">
        <v>0</v>
      </c>
      <c r="AH38" s="184">
        <v>8</v>
      </c>
      <c r="AI38" s="184">
        <v>16</v>
      </c>
      <c r="AJ38" s="184" t="s">
        <v>246</v>
      </c>
      <c r="AM38" s="59" t="s">
        <v>27</v>
      </c>
      <c r="AN38" s="59" t="s">
        <v>27</v>
      </c>
      <c r="AO38" s="184" t="s">
        <v>267</v>
      </c>
      <c r="AP38" s="184" t="s">
        <v>268</v>
      </c>
      <c r="BX38" s="44"/>
      <c r="CB38" s="116"/>
      <c r="CC38" s="120"/>
      <c r="CD38" s="121"/>
      <c r="CE38" s="54"/>
      <c r="CF38" s="117"/>
      <c r="CG38" s="117"/>
      <c r="CH38" s="116"/>
      <c r="CI38" s="120"/>
      <c r="CJ38" s="121"/>
    </row>
    <row r="39" spans="1:88" x14ac:dyDescent="0.25">
      <c r="B39" s="193" t="s">
        <v>255</v>
      </c>
      <c r="C39" s="187" t="s">
        <v>217</v>
      </c>
      <c r="D39" s="155" t="s">
        <v>233</v>
      </c>
      <c r="E39" s="187" t="s">
        <v>231</v>
      </c>
      <c r="F39" s="184">
        <v>36</v>
      </c>
      <c r="G39" s="280">
        <f t="shared" si="3"/>
        <v>154.5</v>
      </c>
      <c r="H39" s="185">
        <v>927</v>
      </c>
      <c r="I39" s="191">
        <v>764.53608247422687</v>
      </c>
      <c r="J39" s="185">
        <v>336.39587628865985</v>
      </c>
      <c r="K39" s="191" t="str">
        <f t="shared" si="1"/>
        <v>AZAUG36</v>
      </c>
      <c r="M39" s="187" t="s">
        <v>225</v>
      </c>
      <c r="N39" s="180" t="s">
        <v>97</v>
      </c>
      <c r="O39" s="155" t="s">
        <v>26</v>
      </c>
      <c r="P39" s="157" t="s">
        <v>97</v>
      </c>
      <c r="Q39" s="164"/>
      <c r="R39" s="174">
        <v>1</v>
      </c>
      <c r="S39" s="157" t="s">
        <v>97</v>
      </c>
      <c r="T39" s="174">
        <v>1</v>
      </c>
      <c r="U39" s="157" t="s">
        <v>97</v>
      </c>
      <c r="V39" s="178" t="s">
        <v>98</v>
      </c>
      <c r="W39" s="155" t="s">
        <v>54</v>
      </c>
      <c r="X39" s="170" t="s">
        <v>240</v>
      </c>
      <c r="Y39" s="255">
        <v>0.36299999999999999</v>
      </c>
      <c r="AA39" s="265">
        <v>0.21249999999999999</v>
      </c>
      <c r="AB39" s="184" t="s">
        <v>234</v>
      </c>
      <c r="AC39" s="184" t="s">
        <v>242</v>
      </c>
      <c r="AD39" s="184" t="s">
        <v>260</v>
      </c>
      <c r="AE39" s="184" t="s">
        <v>99</v>
      </c>
      <c r="AG39" s="184">
        <v>0</v>
      </c>
      <c r="AH39" s="184">
        <v>8</v>
      </c>
      <c r="AI39" s="184">
        <v>16</v>
      </c>
      <c r="AJ39" s="184" t="s">
        <v>246</v>
      </c>
      <c r="AM39" s="59" t="s">
        <v>27</v>
      </c>
      <c r="AN39" s="59" t="s">
        <v>27</v>
      </c>
      <c r="AO39" s="184" t="s">
        <v>267</v>
      </c>
      <c r="AP39" s="184" t="s">
        <v>268</v>
      </c>
      <c r="BX39" s="44"/>
      <c r="CB39" s="116"/>
      <c r="CC39" s="120"/>
      <c r="CD39" s="121"/>
      <c r="CE39" s="54"/>
      <c r="CF39" s="117"/>
      <c r="CG39" s="117"/>
      <c r="CH39" s="116"/>
      <c r="CI39" s="120"/>
      <c r="CJ39" s="121"/>
    </row>
    <row r="40" spans="1:88" x14ac:dyDescent="0.25">
      <c r="B40" s="193" t="s">
        <v>255</v>
      </c>
      <c r="C40" s="187" t="s">
        <v>217</v>
      </c>
      <c r="D40" s="155" t="s">
        <v>233</v>
      </c>
      <c r="E40" s="187" t="s">
        <v>231</v>
      </c>
      <c r="F40" s="184">
        <v>42</v>
      </c>
      <c r="G40" s="280">
        <f t="shared" si="3"/>
        <v>154.5</v>
      </c>
      <c r="H40" s="185">
        <v>1081.5</v>
      </c>
      <c r="I40" s="191">
        <v>891.95876288659804</v>
      </c>
      <c r="J40" s="185">
        <v>392.46185567010315</v>
      </c>
      <c r="K40" s="191" t="str">
        <f t="shared" si="1"/>
        <v>AZAUG42</v>
      </c>
      <c r="M40" s="187" t="s">
        <v>225</v>
      </c>
      <c r="N40" s="180" t="s">
        <v>97</v>
      </c>
      <c r="O40" s="155" t="s">
        <v>26</v>
      </c>
      <c r="P40" s="157" t="s">
        <v>97</v>
      </c>
      <c r="Q40" s="164"/>
      <c r="R40" s="174">
        <v>1</v>
      </c>
      <c r="S40" s="157" t="s">
        <v>97</v>
      </c>
      <c r="T40" s="174">
        <v>1</v>
      </c>
      <c r="U40" s="157" t="s">
        <v>97</v>
      </c>
      <c r="V40" s="178" t="s">
        <v>98</v>
      </c>
      <c r="W40" s="155" t="s">
        <v>54</v>
      </c>
      <c r="X40" s="170" t="s">
        <v>240</v>
      </c>
      <c r="Y40" s="255">
        <v>0.36299999999999999</v>
      </c>
      <c r="AA40" s="265">
        <v>0.21249999999999999</v>
      </c>
      <c r="AB40" s="184" t="s">
        <v>234</v>
      </c>
      <c r="AC40" s="184" t="s">
        <v>242</v>
      </c>
      <c r="AD40" s="184" t="s">
        <v>260</v>
      </c>
      <c r="AE40" s="184" t="s">
        <v>99</v>
      </c>
      <c r="AG40" s="184">
        <v>0</v>
      </c>
      <c r="AH40" s="184">
        <v>8</v>
      </c>
      <c r="AI40" s="184">
        <v>16</v>
      </c>
      <c r="AJ40" s="184" t="s">
        <v>246</v>
      </c>
      <c r="AM40" s="59" t="s">
        <v>27</v>
      </c>
      <c r="AN40" s="59" t="s">
        <v>27</v>
      </c>
      <c r="AO40" s="184" t="s">
        <v>267</v>
      </c>
      <c r="AP40" s="184" t="s">
        <v>268</v>
      </c>
      <c r="BX40" s="44"/>
      <c r="CB40" s="116"/>
      <c r="CC40" s="120"/>
      <c r="CD40" s="121"/>
      <c r="CE40" s="54"/>
      <c r="CF40" s="117"/>
      <c r="CG40" s="117"/>
      <c r="CH40" s="116"/>
      <c r="CI40" s="120"/>
      <c r="CJ40" s="121"/>
    </row>
    <row r="41" spans="1:88" x14ac:dyDescent="0.25">
      <c r="B41" s="193" t="s">
        <v>255</v>
      </c>
      <c r="C41" s="187" t="s">
        <v>217</v>
      </c>
      <c r="D41" s="155" t="s">
        <v>233</v>
      </c>
      <c r="E41" s="187" t="s">
        <v>231</v>
      </c>
      <c r="F41" s="184">
        <v>48</v>
      </c>
      <c r="G41" s="280">
        <f t="shared" si="3"/>
        <v>154.5</v>
      </c>
      <c r="H41" s="185">
        <v>1236</v>
      </c>
      <c r="I41" s="191">
        <v>1019.3814432989692</v>
      </c>
      <c r="J41" s="185">
        <v>448.52783505154645</v>
      </c>
      <c r="K41" s="191" t="str">
        <f t="shared" si="1"/>
        <v>AZAUG48</v>
      </c>
      <c r="M41" s="187" t="s">
        <v>225</v>
      </c>
      <c r="N41" s="180" t="s">
        <v>97</v>
      </c>
      <c r="O41" s="155" t="s">
        <v>26</v>
      </c>
      <c r="P41" s="157" t="s">
        <v>97</v>
      </c>
      <c r="Q41" s="164"/>
      <c r="R41" s="174">
        <v>1</v>
      </c>
      <c r="S41" s="157" t="s">
        <v>97</v>
      </c>
      <c r="T41" s="174">
        <v>1</v>
      </c>
      <c r="U41" s="157" t="s">
        <v>97</v>
      </c>
      <c r="V41" s="178" t="s">
        <v>98</v>
      </c>
      <c r="W41" s="155" t="s">
        <v>54</v>
      </c>
      <c r="X41" s="170" t="s">
        <v>240</v>
      </c>
      <c r="Y41" s="255">
        <v>0.36299999999999999</v>
      </c>
      <c r="AA41" s="265">
        <v>0.21249999999999999</v>
      </c>
      <c r="AB41" s="184" t="s">
        <v>234</v>
      </c>
      <c r="AC41" s="184" t="s">
        <v>242</v>
      </c>
      <c r="AD41" s="184" t="s">
        <v>260</v>
      </c>
      <c r="AE41" s="184" t="s">
        <v>99</v>
      </c>
      <c r="AG41" s="184">
        <v>0</v>
      </c>
      <c r="AH41" s="184">
        <v>8</v>
      </c>
      <c r="AI41" s="184">
        <v>16</v>
      </c>
      <c r="AJ41" s="184" t="s">
        <v>246</v>
      </c>
      <c r="AM41" s="59" t="s">
        <v>27</v>
      </c>
      <c r="AN41" s="59" t="s">
        <v>27</v>
      </c>
      <c r="AO41" s="184" t="s">
        <v>267</v>
      </c>
      <c r="AP41" s="184" t="s">
        <v>268</v>
      </c>
      <c r="BX41" s="44"/>
      <c r="CB41" s="116"/>
      <c r="CC41" s="120"/>
      <c r="CD41" s="121"/>
      <c r="CE41" s="54"/>
      <c r="CF41" s="117"/>
      <c r="CG41" s="117"/>
      <c r="CH41" s="116"/>
      <c r="CI41" s="120"/>
      <c r="CJ41" s="121"/>
    </row>
    <row r="42" spans="1:88" x14ac:dyDescent="0.25">
      <c r="B42" s="193" t="s">
        <v>255</v>
      </c>
      <c r="C42" s="187" t="s">
        <v>217</v>
      </c>
      <c r="D42" s="155" t="s">
        <v>233</v>
      </c>
      <c r="E42" s="187" t="s">
        <v>231</v>
      </c>
      <c r="F42" s="184">
        <v>54</v>
      </c>
      <c r="G42" s="280">
        <f t="shared" si="3"/>
        <v>154.5</v>
      </c>
      <c r="H42" s="185">
        <v>1390.5</v>
      </c>
      <c r="I42" s="191">
        <v>1146.8041237113403</v>
      </c>
      <c r="J42" s="185">
        <v>504.59381443298969</v>
      </c>
      <c r="K42" s="191" t="str">
        <f t="shared" si="1"/>
        <v>AZAUG54</v>
      </c>
      <c r="M42" s="187" t="s">
        <v>225</v>
      </c>
      <c r="N42" s="180" t="s">
        <v>97</v>
      </c>
      <c r="O42" s="155" t="s">
        <v>26</v>
      </c>
      <c r="P42" s="157" t="s">
        <v>97</v>
      </c>
      <c r="Q42" s="164"/>
      <c r="R42" s="174">
        <v>1</v>
      </c>
      <c r="S42" s="157" t="s">
        <v>97</v>
      </c>
      <c r="T42" s="174">
        <v>1</v>
      </c>
      <c r="U42" s="157" t="s">
        <v>97</v>
      </c>
      <c r="V42" s="178" t="s">
        <v>98</v>
      </c>
      <c r="W42" s="155" t="s">
        <v>54</v>
      </c>
      <c r="X42" s="170" t="s">
        <v>240</v>
      </c>
      <c r="Y42" s="255">
        <v>0.36299999999999999</v>
      </c>
      <c r="AA42" s="265">
        <v>0.21249999999999999</v>
      </c>
      <c r="AB42" s="184" t="s">
        <v>234</v>
      </c>
      <c r="AC42" s="184" t="s">
        <v>242</v>
      </c>
      <c r="AD42" s="184" t="s">
        <v>260</v>
      </c>
      <c r="AE42" s="184" t="s">
        <v>99</v>
      </c>
      <c r="AG42" s="184">
        <v>0</v>
      </c>
      <c r="AH42" s="184">
        <v>8</v>
      </c>
      <c r="AI42" s="184">
        <v>16</v>
      </c>
      <c r="AJ42" s="184" t="s">
        <v>246</v>
      </c>
      <c r="AM42" s="59" t="s">
        <v>27</v>
      </c>
      <c r="AN42" s="59" t="s">
        <v>27</v>
      </c>
      <c r="AO42" s="184" t="s">
        <v>267</v>
      </c>
      <c r="AP42" s="184" t="s">
        <v>268</v>
      </c>
      <c r="BX42" s="44"/>
      <c r="CB42" s="116"/>
      <c r="CC42" s="120"/>
      <c r="CD42" s="121"/>
      <c r="CE42" s="54"/>
      <c r="CF42" s="117"/>
      <c r="CG42" s="117"/>
      <c r="CH42" s="116"/>
      <c r="CI42" s="120"/>
      <c r="CJ42" s="121"/>
    </row>
    <row r="43" spans="1:88" x14ac:dyDescent="0.25">
      <c r="B43" s="193" t="s">
        <v>255</v>
      </c>
      <c r="C43" s="187" t="s">
        <v>217</v>
      </c>
      <c r="D43" s="155" t="s">
        <v>233</v>
      </c>
      <c r="E43" s="187" t="s">
        <v>231</v>
      </c>
      <c r="F43" s="184">
        <v>60</v>
      </c>
      <c r="G43" s="280">
        <f t="shared" si="3"/>
        <v>154.5</v>
      </c>
      <c r="H43" s="185">
        <v>1545</v>
      </c>
      <c r="I43" s="191">
        <v>1274.2268041237114</v>
      </c>
      <c r="J43" s="185">
        <v>560.65979381443299</v>
      </c>
      <c r="K43" s="191" t="str">
        <f t="shared" si="1"/>
        <v>AZAUG60</v>
      </c>
      <c r="M43" s="187" t="s">
        <v>225</v>
      </c>
      <c r="N43" s="180" t="s">
        <v>97</v>
      </c>
      <c r="O43" s="155" t="s">
        <v>26</v>
      </c>
      <c r="P43" s="157" t="s">
        <v>97</v>
      </c>
      <c r="Q43" s="164"/>
      <c r="R43" s="174">
        <v>1</v>
      </c>
      <c r="S43" s="157" t="s">
        <v>97</v>
      </c>
      <c r="T43" s="174">
        <v>1</v>
      </c>
      <c r="U43" s="157" t="s">
        <v>97</v>
      </c>
      <c r="V43" s="178" t="s">
        <v>98</v>
      </c>
      <c r="W43" s="155" t="s">
        <v>54</v>
      </c>
      <c r="X43" s="170" t="s">
        <v>240</v>
      </c>
      <c r="Y43" s="255">
        <v>0.36299999999999999</v>
      </c>
      <c r="AA43" s="265">
        <v>0.21249999999999999</v>
      </c>
      <c r="AB43" s="184" t="s">
        <v>234</v>
      </c>
      <c r="AC43" s="184" t="s">
        <v>242</v>
      </c>
      <c r="AD43" s="184" t="s">
        <v>260</v>
      </c>
      <c r="AE43" s="184" t="s">
        <v>99</v>
      </c>
      <c r="AG43" s="184">
        <v>0</v>
      </c>
      <c r="AH43" s="184">
        <v>8</v>
      </c>
      <c r="AI43" s="184">
        <v>16</v>
      </c>
      <c r="AJ43" s="184" t="s">
        <v>246</v>
      </c>
      <c r="AM43" s="59" t="s">
        <v>27</v>
      </c>
      <c r="AN43" s="59" t="s">
        <v>27</v>
      </c>
      <c r="AO43" s="184" t="s">
        <v>267</v>
      </c>
      <c r="AP43" s="184" t="s">
        <v>268</v>
      </c>
      <c r="BX43" s="44"/>
      <c r="CB43" s="116"/>
      <c r="CC43" s="120"/>
      <c r="CD43" s="121"/>
      <c r="CE43" s="54"/>
      <c r="CF43" s="117"/>
      <c r="CG43" s="117"/>
      <c r="CH43" s="116"/>
      <c r="CI43" s="120"/>
      <c r="CJ43" s="121"/>
    </row>
    <row r="44" spans="1:88" x14ac:dyDescent="0.25">
      <c r="B44" s="193" t="s">
        <v>255</v>
      </c>
      <c r="C44" s="187" t="s">
        <v>217</v>
      </c>
      <c r="D44" s="155" t="s">
        <v>233</v>
      </c>
      <c r="E44" s="187" t="s">
        <v>231</v>
      </c>
      <c r="F44" s="184">
        <v>66</v>
      </c>
      <c r="G44" s="280">
        <f t="shared" si="3"/>
        <v>154.5</v>
      </c>
      <c r="H44" s="185">
        <v>1699.5</v>
      </c>
      <c r="I44" s="191">
        <v>1401.6494845360826</v>
      </c>
      <c r="J44" s="185">
        <v>616.72577319587629</v>
      </c>
      <c r="K44" s="191" t="str">
        <f t="shared" si="1"/>
        <v>AZAUG66</v>
      </c>
      <c r="M44" s="187" t="s">
        <v>225</v>
      </c>
      <c r="N44" s="180" t="s">
        <v>97</v>
      </c>
      <c r="O44" s="155" t="s">
        <v>26</v>
      </c>
      <c r="P44" s="157" t="s">
        <v>97</v>
      </c>
      <c r="Q44" s="164"/>
      <c r="R44" s="174">
        <v>1</v>
      </c>
      <c r="S44" s="157" t="s">
        <v>97</v>
      </c>
      <c r="T44" s="174">
        <v>1</v>
      </c>
      <c r="U44" s="157" t="s">
        <v>97</v>
      </c>
      <c r="V44" s="178" t="s">
        <v>98</v>
      </c>
      <c r="W44" s="155" t="s">
        <v>54</v>
      </c>
      <c r="X44" s="170" t="s">
        <v>240</v>
      </c>
      <c r="Y44" s="255">
        <v>0.36299999999999999</v>
      </c>
      <c r="AA44" s="265">
        <v>0.21249999999999999</v>
      </c>
      <c r="AB44" s="184" t="s">
        <v>234</v>
      </c>
      <c r="AC44" s="184" t="s">
        <v>242</v>
      </c>
      <c r="AD44" s="184" t="s">
        <v>260</v>
      </c>
      <c r="AE44" s="184" t="s">
        <v>99</v>
      </c>
      <c r="AG44" s="184">
        <v>0</v>
      </c>
      <c r="AH44" s="184">
        <v>8</v>
      </c>
      <c r="AI44" s="184">
        <v>16</v>
      </c>
      <c r="AJ44" s="184" t="s">
        <v>246</v>
      </c>
      <c r="AM44" s="59" t="s">
        <v>27</v>
      </c>
      <c r="AN44" s="59" t="s">
        <v>27</v>
      </c>
      <c r="AO44" s="184" t="s">
        <v>267</v>
      </c>
      <c r="AP44" s="184" t="s">
        <v>268</v>
      </c>
      <c r="BX44" s="44"/>
      <c r="CB44" s="116"/>
      <c r="CC44" s="120"/>
      <c r="CD44" s="121"/>
      <c r="CE44" s="54"/>
      <c r="CF44" s="117"/>
      <c r="CG44" s="117"/>
      <c r="CH44" s="116"/>
      <c r="CI44" s="120"/>
      <c r="CJ44" s="121"/>
    </row>
    <row r="45" spans="1:88" x14ac:dyDescent="0.25">
      <c r="B45" s="193" t="s">
        <v>255</v>
      </c>
      <c r="C45" s="187" t="s">
        <v>217</v>
      </c>
      <c r="D45" s="155" t="s">
        <v>233</v>
      </c>
      <c r="E45" s="187" t="s">
        <v>231</v>
      </c>
      <c r="F45" s="184">
        <v>72</v>
      </c>
      <c r="G45" s="280">
        <f t="shared" si="3"/>
        <v>154.5</v>
      </c>
      <c r="H45" s="185">
        <v>1854</v>
      </c>
      <c r="I45" s="191">
        <v>1529.0721649484537</v>
      </c>
      <c r="J45" s="185">
        <v>672.7917525773197</v>
      </c>
      <c r="K45" s="191" t="str">
        <f t="shared" si="1"/>
        <v>AZAUG72</v>
      </c>
      <c r="M45" s="187" t="s">
        <v>225</v>
      </c>
      <c r="N45" s="180" t="s">
        <v>97</v>
      </c>
      <c r="O45" s="155" t="s">
        <v>26</v>
      </c>
      <c r="P45" s="157" t="s">
        <v>97</v>
      </c>
      <c r="Q45" s="164"/>
      <c r="R45" s="174">
        <v>1</v>
      </c>
      <c r="S45" s="157" t="s">
        <v>97</v>
      </c>
      <c r="T45" s="174">
        <v>1</v>
      </c>
      <c r="U45" s="157" t="s">
        <v>97</v>
      </c>
      <c r="V45" s="178" t="s">
        <v>98</v>
      </c>
      <c r="W45" s="155" t="s">
        <v>54</v>
      </c>
      <c r="X45" s="170" t="s">
        <v>240</v>
      </c>
      <c r="Y45" s="255">
        <v>0.36299999999999999</v>
      </c>
      <c r="AA45" s="265">
        <v>0.21249999999999999</v>
      </c>
      <c r="AB45" s="184" t="s">
        <v>234</v>
      </c>
      <c r="AC45" s="184" t="s">
        <v>242</v>
      </c>
      <c r="AD45" s="184" t="s">
        <v>260</v>
      </c>
      <c r="AE45" s="184" t="s">
        <v>99</v>
      </c>
      <c r="AG45" s="184">
        <v>0</v>
      </c>
      <c r="AH45" s="184">
        <v>8</v>
      </c>
      <c r="AI45" s="184">
        <v>16</v>
      </c>
      <c r="AJ45" s="184" t="s">
        <v>246</v>
      </c>
      <c r="AM45" s="59" t="s">
        <v>27</v>
      </c>
      <c r="AN45" s="59" t="s">
        <v>27</v>
      </c>
      <c r="AO45" s="184" t="s">
        <v>267</v>
      </c>
      <c r="AP45" s="184" t="s">
        <v>268</v>
      </c>
      <c r="BX45" s="44"/>
      <c r="CB45" s="116"/>
      <c r="CC45" s="120"/>
      <c r="CD45" s="121"/>
      <c r="CE45" s="54"/>
      <c r="CF45" s="117"/>
      <c r="CG45" s="117"/>
      <c r="CH45" s="116"/>
      <c r="CI45" s="120"/>
      <c r="CJ45" s="121"/>
    </row>
    <row r="46" spans="1:88" x14ac:dyDescent="0.25">
      <c r="B46" s="193" t="s">
        <v>255</v>
      </c>
      <c r="C46" s="187" t="s">
        <v>217</v>
      </c>
      <c r="D46" s="155" t="s">
        <v>233</v>
      </c>
      <c r="E46" s="187" t="s">
        <v>231</v>
      </c>
      <c r="F46" s="184">
        <v>78</v>
      </c>
      <c r="G46" s="280">
        <f t="shared" si="3"/>
        <v>154.5</v>
      </c>
      <c r="H46" s="185">
        <v>2008.5</v>
      </c>
      <c r="I46" s="191">
        <v>1656.4948453608249</v>
      </c>
      <c r="J46" s="185">
        <v>728.857731958763</v>
      </c>
      <c r="K46" s="191" t="str">
        <f t="shared" si="1"/>
        <v>AZAUG78</v>
      </c>
      <c r="M46" s="187" t="s">
        <v>225</v>
      </c>
      <c r="N46" s="180" t="s">
        <v>97</v>
      </c>
      <c r="O46" s="155" t="s">
        <v>26</v>
      </c>
      <c r="P46" s="157" t="s">
        <v>97</v>
      </c>
      <c r="Q46" s="164"/>
      <c r="R46" s="174">
        <v>1</v>
      </c>
      <c r="S46" s="157" t="s">
        <v>97</v>
      </c>
      <c r="T46" s="174">
        <v>1</v>
      </c>
      <c r="U46" s="157" t="s">
        <v>97</v>
      </c>
      <c r="V46" s="178" t="s">
        <v>98</v>
      </c>
      <c r="W46" s="155" t="s">
        <v>54</v>
      </c>
      <c r="X46" s="170" t="s">
        <v>240</v>
      </c>
      <c r="Y46" s="255">
        <v>0.36299999999999999</v>
      </c>
      <c r="AA46" s="265">
        <v>0.21249999999999999</v>
      </c>
      <c r="AB46" s="184" t="s">
        <v>234</v>
      </c>
      <c r="AC46" s="184" t="s">
        <v>242</v>
      </c>
      <c r="AD46" s="184" t="s">
        <v>260</v>
      </c>
      <c r="AE46" s="184" t="s">
        <v>99</v>
      </c>
      <c r="AG46" s="184">
        <v>0</v>
      </c>
      <c r="AH46" s="184">
        <v>8</v>
      </c>
      <c r="AI46" s="184">
        <v>16</v>
      </c>
      <c r="AJ46" s="184" t="s">
        <v>246</v>
      </c>
      <c r="AM46" s="59" t="s">
        <v>27</v>
      </c>
      <c r="AN46" s="59" t="s">
        <v>27</v>
      </c>
      <c r="AO46" s="184" t="s">
        <v>267</v>
      </c>
      <c r="AP46" s="184" t="s">
        <v>268</v>
      </c>
      <c r="BX46" s="44"/>
      <c r="CB46" s="116"/>
      <c r="CC46" s="120"/>
      <c r="CD46" s="121"/>
      <c r="CE46" s="54"/>
      <c r="CF46" s="117"/>
      <c r="CG46" s="117"/>
      <c r="CH46" s="116"/>
      <c r="CI46" s="120"/>
      <c r="CJ46" s="121"/>
    </row>
    <row r="47" spans="1:88" x14ac:dyDescent="0.25">
      <c r="B47" s="193" t="s">
        <v>255</v>
      </c>
      <c r="C47" s="187" t="s">
        <v>217</v>
      </c>
      <c r="D47" s="155" t="s">
        <v>233</v>
      </c>
      <c r="E47" s="187" t="s">
        <v>231</v>
      </c>
      <c r="F47" s="184">
        <v>84</v>
      </c>
      <c r="G47" s="280">
        <f t="shared" si="3"/>
        <v>154.5</v>
      </c>
      <c r="H47" s="185">
        <v>2163</v>
      </c>
      <c r="I47" s="191">
        <v>1783.9175257731961</v>
      </c>
      <c r="J47" s="185">
        <v>784.9237113402063</v>
      </c>
      <c r="K47" s="191" t="str">
        <f t="shared" si="1"/>
        <v>AZAUG84</v>
      </c>
      <c r="M47" s="187" t="s">
        <v>225</v>
      </c>
      <c r="N47" s="180" t="s">
        <v>97</v>
      </c>
      <c r="O47" s="155" t="s">
        <v>26</v>
      </c>
      <c r="P47" s="157" t="s">
        <v>97</v>
      </c>
      <c r="Q47" s="164"/>
      <c r="R47" s="174">
        <v>1</v>
      </c>
      <c r="S47" s="157" t="s">
        <v>97</v>
      </c>
      <c r="T47" s="174">
        <v>1</v>
      </c>
      <c r="U47" s="157" t="s">
        <v>97</v>
      </c>
      <c r="V47" s="178" t="s">
        <v>98</v>
      </c>
      <c r="W47" s="155" t="s">
        <v>54</v>
      </c>
      <c r="X47" s="170" t="s">
        <v>240</v>
      </c>
      <c r="Y47" s="255">
        <v>0.36299999999999999</v>
      </c>
      <c r="AA47" s="265">
        <v>0.21249999999999999</v>
      </c>
      <c r="AB47" s="184" t="s">
        <v>234</v>
      </c>
      <c r="AC47" s="184" t="s">
        <v>242</v>
      </c>
      <c r="AD47" s="184" t="s">
        <v>260</v>
      </c>
      <c r="AE47" s="184" t="s">
        <v>99</v>
      </c>
      <c r="AG47" s="184">
        <v>0</v>
      </c>
      <c r="AH47" s="184">
        <v>8</v>
      </c>
      <c r="AI47" s="184">
        <v>16</v>
      </c>
      <c r="AJ47" s="184" t="s">
        <v>246</v>
      </c>
      <c r="AM47" s="59" t="s">
        <v>27</v>
      </c>
      <c r="AN47" s="59" t="s">
        <v>27</v>
      </c>
      <c r="AO47" s="184" t="s">
        <v>267</v>
      </c>
      <c r="AP47" s="184" t="s">
        <v>268</v>
      </c>
      <c r="BX47" s="44"/>
      <c r="CB47" s="116"/>
      <c r="CC47" s="120"/>
      <c r="CD47" s="121"/>
      <c r="CE47" s="54"/>
      <c r="CF47" s="117"/>
      <c r="CG47" s="117"/>
      <c r="CH47" s="116"/>
      <c r="CI47" s="120"/>
      <c r="CJ47" s="121"/>
    </row>
    <row r="48" spans="1:88" x14ac:dyDescent="0.25">
      <c r="B48" s="193" t="s">
        <v>255</v>
      </c>
      <c r="C48" s="187" t="s">
        <v>217</v>
      </c>
      <c r="D48" s="155" t="s">
        <v>233</v>
      </c>
      <c r="E48" s="187" t="s">
        <v>231</v>
      </c>
      <c r="F48" s="184">
        <v>90</v>
      </c>
      <c r="G48" s="280">
        <f t="shared" si="3"/>
        <v>154.5</v>
      </c>
      <c r="H48" s="185">
        <v>2317.5</v>
      </c>
      <c r="I48" s="191">
        <v>1911.3402061855672</v>
      </c>
      <c r="J48" s="185">
        <v>840.98969072164959</v>
      </c>
      <c r="K48" s="191" t="str">
        <f t="shared" si="1"/>
        <v>AZAUG90</v>
      </c>
      <c r="M48" s="187" t="s">
        <v>225</v>
      </c>
      <c r="N48" s="180" t="s">
        <v>97</v>
      </c>
      <c r="O48" s="155" t="s">
        <v>26</v>
      </c>
      <c r="P48" s="157" t="s">
        <v>97</v>
      </c>
      <c r="Q48" s="164"/>
      <c r="R48" s="174">
        <v>1</v>
      </c>
      <c r="S48" s="157" t="s">
        <v>97</v>
      </c>
      <c r="T48" s="174">
        <v>1</v>
      </c>
      <c r="U48" s="157" t="s">
        <v>97</v>
      </c>
      <c r="V48" s="178" t="s">
        <v>98</v>
      </c>
      <c r="W48" s="155" t="s">
        <v>54</v>
      </c>
      <c r="X48" s="170" t="s">
        <v>240</v>
      </c>
      <c r="Y48" s="255">
        <v>0.36299999999999999</v>
      </c>
      <c r="AA48" s="265">
        <v>0.21249999999999999</v>
      </c>
      <c r="AB48" s="184" t="s">
        <v>234</v>
      </c>
      <c r="AC48" s="184" t="s">
        <v>242</v>
      </c>
      <c r="AD48" s="184" t="s">
        <v>260</v>
      </c>
      <c r="AE48" s="184" t="s">
        <v>99</v>
      </c>
      <c r="AG48" s="184">
        <v>0</v>
      </c>
      <c r="AH48" s="184">
        <v>8</v>
      </c>
      <c r="AI48" s="184">
        <v>16</v>
      </c>
      <c r="AJ48" s="184" t="s">
        <v>246</v>
      </c>
      <c r="AM48" s="59" t="s">
        <v>27</v>
      </c>
      <c r="AN48" s="59" t="s">
        <v>27</v>
      </c>
      <c r="AO48" s="184" t="s">
        <v>267</v>
      </c>
      <c r="AP48" s="184" t="s">
        <v>268</v>
      </c>
      <c r="BX48" s="44"/>
      <c r="CB48" s="116"/>
      <c r="CC48" s="120"/>
      <c r="CD48" s="121"/>
      <c r="CE48" s="54"/>
      <c r="CF48" s="117"/>
      <c r="CG48" s="117"/>
      <c r="CH48" s="116"/>
      <c r="CI48" s="120"/>
      <c r="CJ48" s="121"/>
    </row>
    <row r="49" spans="1:88" ht="15" thickBot="1" x14ac:dyDescent="0.3">
      <c r="A49" s="4"/>
      <c r="B49" s="204" t="s">
        <v>255</v>
      </c>
      <c r="C49" s="205" t="s">
        <v>217</v>
      </c>
      <c r="D49" s="206" t="s">
        <v>233</v>
      </c>
      <c r="E49" s="205" t="s">
        <v>231</v>
      </c>
      <c r="F49" s="206">
        <v>96</v>
      </c>
      <c r="G49" s="281">
        <f t="shared" si="3"/>
        <v>154.5</v>
      </c>
      <c r="H49" s="208">
        <v>2472</v>
      </c>
      <c r="I49" s="209">
        <v>2038.7628865979384</v>
      </c>
      <c r="J49" s="208">
        <v>897.05567010309289</v>
      </c>
      <c r="K49" s="209" t="str">
        <f t="shared" si="1"/>
        <v>AZAUG96</v>
      </c>
      <c r="L49" s="4"/>
      <c r="M49" s="205" t="s">
        <v>225</v>
      </c>
      <c r="N49" s="211" t="s">
        <v>97</v>
      </c>
      <c r="O49" s="206" t="s">
        <v>26</v>
      </c>
      <c r="P49" s="212" t="s">
        <v>97</v>
      </c>
      <c r="Q49" s="210"/>
      <c r="R49" s="213">
        <v>1</v>
      </c>
      <c r="S49" s="212" t="s">
        <v>97</v>
      </c>
      <c r="T49" s="213">
        <v>1</v>
      </c>
      <c r="U49" s="212" t="s">
        <v>97</v>
      </c>
      <c r="V49" s="214" t="s">
        <v>98</v>
      </c>
      <c r="W49" s="206" t="s">
        <v>54</v>
      </c>
      <c r="X49" s="215" t="s">
        <v>240</v>
      </c>
      <c r="Y49" s="256">
        <v>0.36299999999999999</v>
      </c>
      <c r="Z49" s="217"/>
      <c r="AA49" s="264">
        <v>0.21249999999999999</v>
      </c>
      <c r="AB49" s="206" t="s">
        <v>234</v>
      </c>
      <c r="AC49" s="206" t="s">
        <v>242</v>
      </c>
      <c r="AD49" s="206" t="s">
        <v>260</v>
      </c>
      <c r="AE49" s="206" t="s">
        <v>99</v>
      </c>
      <c r="AF49" s="4"/>
      <c r="AG49" s="206">
        <v>0</v>
      </c>
      <c r="AH49" s="206">
        <v>8</v>
      </c>
      <c r="AI49" s="206">
        <v>16</v>
      </c>
      <c r="AJ49" s="206" t="s">
        <v>246</v>
      </c>
      <c r="AK49" s="217"/>
      <c r="AL49" s="221"/>
      <c r="AM49" s="221" t="s">
        <v>27</v>
      </c>
      <c r="AN49" s="221" t="s">
        <v>27</v>
      </c>
      <c r="AO49" s="206" t="s">
        <v>267</v>
      </c>
      <c r="AP49" s="206" t="s">
        <v>268</v>
      </c>
      <c r="AQ49" s="217"/>
      <c r="AR49" s="217"/>
      <c r="AS49" s="217"/>
      <c r="AT49" s="217"/>
      <c r="AU49" s="217"/>
      <c r="AV49" s="217"/>
      <c r="AW49" s="217"/>
      <c r="AX49" s="217"/>
      <c r="AY49" s="217"/>
      <c r="AZ49" s="217"/>
      <c r="BA49" s="217"/>
      <c r="BB49" s="217"/>
      <c r="BC49" s="217"/>
      <c r="BD49" s="217"/>
      <c r="BE49" s="217"/>
      <c r="BF49" s="217"/>
      <c r="BG49" s="217"/>
      <c r="BH49" s="217"/>
      <c r="BI49" s="217"/>
      <c r="BJ49" s="217"/>
      <c r="BK49" s="217"/>
      <c r="BL49" s="217"/>
      <c r="BM49" s="217"/>
      <c r="BN49" s="217"/>
      <c r="BO49" s="217"/>
      <c r="BP49" s="217"/>
      <c r="BQ49" s="217"/>
      <c r="BR49" s="217"/>
      <c r="BS49" s="217"/>
      <c r="BT49" s="217"/>
      <c r="BU49" s="217"/>
      <c r="BV49" s="217"/>
      <c r="BW49" s="217"/>
      <c r="BX49" s="44"/>
      <c r="CB49" s="116"/>
      <c r="CC49" s="120"/>
      <c r="CD49" s="121"/>
      <c r="CE49" s="54"/>
      <c r="CF49" s="117"/>
      <c r="CG49" s="117"/>
      <c r="CH49" s="116"/>
      <c r="CI49" s="120"/>
      <c r="CJ49" s="121"/>
    </row>
    <row r="50" spans="1:88" x14ac:dyDescent="0.25">
      <c r="B50" s="193" t="s">
        <v>255</v>
      </c>
      <c r="C50" s="187" t="s">
        <v>209</v>
      </c>
      <c r="D50" s="184">
        <v>1</v>
      </c>
      <c r="E50" s="187" t="s">
        <v>229</v>
      </c>
      <c r="F50" s="184">
        <v>12</v>
      </c>
      <c r="G50" s="280">
        <f>$H$50/2</f>
        <v>84.5</v>
      </c>
      <c r="H50" s="185">
        <v>169</v>
      </c>
      <c r="I50" s="191">
        <v>139.38144329896909</v>
      </c>
      <c r="J50" s="185">
        <v>61.327835051546401</v>
      </c>
      <c r="K50" s="191" t="str">
        <f>C50&amp;F50</f>
        <v>AZAUC12</v>
      </c>
      <c r="M50" s="187" t="s">
        <v>226</v>
      </c>
      <c r="N50" s="180" t="s">
        <v>97</v>
      </c>
      <c r="O50" s="155" t="s">
        <v>26</v>
      </c>
      <c r="P50" s="157" t="s">
        <v>97</v>
      </c>
      <c r="Q50" s="164"/>
      <c r="R50" s="174">
        <v>1</v>
      </c>
      <c r="S50" s="157" t="s">
        <v>97</v>
      </c>
      <c r="T50" s="174">
        <v>1</v>
      </c>
      <c r="U50" s="157" t="s">
        <v>97</v>
      </c>
      <c r="V50" s="178" t="s">
        <v>98</v>
      </c>
      <c r="W50" s="155" t="s">
        <v>54</v>
      </c>
      <c r="X50" s="170" t="s">
        <v>240</v>
      </c>
      <c r="Y50" s="255">
        <v>0.36299999999999999</v>
      </c>
      <c r="AA50" s="265">
        <v>0.21249999999999999</v>
      </c>
      <c r="AB50" s="184" t="s">
        <v>234</v>
      </c>
      <c r="AC50" s="184" t="s">
        <v>242</v>
      </c>
      <c r="AD50" s="184" t="s">
        <v>260</v>
      </c>
      <c r="AE50" s="184" t="s">
        <v>99</v>
      </c>
      <c r="AG50" s="184">
        <v>0</v>
      </c>
      <c r="AH50" s="184">
        <v>8</v>
      </c>
      <c r="AI50" s="184">
        <v>16</v>
      </c>
      <c r="AJ50" s="184" t="s">
        <v>246</v>
      </c>
      <c r="AM50" s="59" t="s">
        <v>27</v>
      </c>
      <c r="AN50" s="59" t="s">
        <v>27</v>
      </c>
      <c r="AO50" s="184" t="s">
        <v>267</v>
      </c>
      <c r="AP50" s="184" t="s">
        <v>268</v>
      </c>
      <c r="BX50" s="44"/>
      <c r="CB50" s="116"/>
      <c r="CC50" s="120"/>
      <c r="CD50" s="121"/>
      <c r="CE50" s="54"/>
      <c r="CF50" s="117"/>
      <c r="CG50" s="117"/>
      <c r="CH50" s="116"/>
      <c r="CI50" s="120"/>
      <c r="CJ50" s="121"/>
    </row>
    <row r="51" spans="1:88" x14ac:dyDescent="0.25">
      <c r="B51" s="193" t="s">
        <v>255</v>
      </c>
      <c r="C51" s="187" t="s">
        <v>209</v>
      </c>
      <c r="D51" s="184">
        <v>1</v>
      </c>
      <c r="E51" s="187" t="s">
        <v>229</v>
      </c>
      <c r="F51" s="184">
        <v>18</v>
      </c>
      <c r="G51" s="280">
        <f t="shared" ref="G51:G64" si="4">$H$50/2</f>
        <v>84.5</v>
      </c>
      <c r="H51" s="185">
        <v>253.5</v>
      </c>
      <c r="I51" s="191">
        <v>209.07216494845363</v>
      </c>
      <c r="J51" s="185">
        <v>91.991752577319602</v>
      </c>
      <c r="K51" s="191" t="str">
        <f t="shared" ref="K51:K115" si="5">C51&amp;F51</f>
        <v>AZAUC18</v>
      </c>
      <c r="M51" s="187" t="s">
        <v>226</v>
      </c>
      <c r="N51" s="180" t="s">
        <v>97</v>
      </c>
      <c r="O51" s="155" t="s">
        <v>26</v>
      </c>
      <c r="P51" s="157" t="s">
        <v>97</v>
      </c>
      <c r="Q51" s="164"/>
      <c r="R51" s="174">
        <v>1</v>
      </c>
      <c r="S51" s="157" t="s">
        <v>97</v>
      </c>
      <c r="T51" s="174">
        <v>1</v>
      </c>
      <c r="U51" s="157" t="s">
        <v>97</v>
      </c>
      <c r="V51" s="178" t="s">
        <v>98</v>
      </c>
      <c r="W51" s="155" t="s">
        <v>54</v>
      </c>
      <c r="X51" s="170" t="s">
        <v>240</v>
      </c>
      <c r="Y51" s="255">
        <v>0.36299999999999999</v>
      </c>
      <c r="AA51" s="265">
        <v>0.21249999999999999</v>
      </c>
      <c r="AB51" s="184" t="s">
        <v>234</v>
      </c>
      <c r="AC51" s="184" t="s">
        <v>242</v>
      </c>
      <c r="AD51" s="184" t="s">
        <v>260</v>
      </c>
      <c r="AE51" s="184" t="s">
        <v>99</v>
      </c>
      <c r="AG51" s="184">
        <v>0</v>
      </c>
      <c r="AH51" s="184">
        <v>8</v>
      </c>
      <c r="AI51" s="184">
        <v>16</v>
      </c>
      <c r="AJ51" s="184" t="s">
        <v>246</v>
      </c>
      <c r="AM51" s="59" t="s">
        <v>27</v>
      </c>
      <c r="AN51" s="59" t="s">
        <v>27</v>
      </c>
      <c r="AO51" s="184" t="s">
        <v>267</v>
      </c>
      <c r="AP51" s="184" t="s">
        <v>268</v>
      </c>
      <c r="BX51" s="44"/>
      <c r="CB51" s="116"/>
      <c r="CC51" s="120"/>
      <c r="CD51" s="121"/>
      <c r="CE51" s="54"/>
      <c r="CF51" s="117"/>
      <c r="CG51" s="117"/>
      <c r="CH51" s="116"/>
      <c r="CI51" s="120"/>
      <c r="CJ51" s="121"/>
    </row>
    <row r="52" spans="1:88" x14ac:dyDescent="0.25">
      <c r="B52" s="193" t="s">
        <v>255</v>
      </c>
      <c r="C52" s="187" t="s">
        <v>209</v>
      </c>
      <c r="D52" s="184">
        <v>1</v>
      </c>
      <c r="E52" s="187" t="s">
        <v>229</v>
      </c>
      <c r="F52" s="184">
        <v>24</v>
      </c>
      <c r="G52" s="280">
        <f t="shared" si="4"/>
        <v>84.5</v>
      </c>
      <c r="H52" s="185">
        <v>338</v>
      </c>
      <c r="I52" s="191">
        <v>278.76288659793818</v>
      </c>
      <c r="J52" s="185">
        <v>122.6556701030928</v>
      </c>
      <c r="K52" s="191" t="str">
        <f t="shared" si="5"/>
        <v>AZAUC24</v>
      </c>
      <c r="M52" s="187" t="s">
        <v>226</v>
      </c>
      <c r="N52" s="180" t="s">
        <v>97</v>
      </c>
      <c r="O52" s="155" t="s">
        <v>26</v>
      </c>
      <c r="P52" s="157" t="s">
        <v>97</v>
      </c>
      <c r="Q52" s="164"/>
      <c r="R52" s="174">
        <v>1</v>
      </c>
      <c r="S52" s="157" t="s">
        <v>97</v>
      </c>
      <c r="T52" s="174">
        <v>1</v>
      </c>
      <c r="U52" s="157" t="s">
        <v>97</v>
      </c>
      <c r="V52" s="178" t="s">
        <v>98</v>
      </c>
      <c r="W52" s="155" t="s">
        <v>54</v>
      </c>
      <c r="X52" s="170" t="s">
        <v>240</v>
      </c>
      <c r="Y52" s="255">
        <v>0.36299999999999999</v>
      </c>
      <c r="AA52" s="265">
        <v>0.21249999999999999</v>
      </c>
      <c r="AB52" s="184" t="s">
        <v>234</v>
      </c>
      <c r="AC52" s="184" t="s">
        <v>242</v>
      </c>
      <c r="AD52" s="184" t="s">
        <v>260</v>
      </c>
      <c r="AE52" s="184" t="s">
        <v>99</v>
      </c>
      <c r="AG52" s="184">
        <v>0</v>
      </c>
      <c r="AH52" s="184">
        <v>8</v>
      </c>
      <c r="AI52" s="184">
        <v>16</v>
      </c>
      <c r="AJ52" s="184" t="s">
        <v>246</v>
      </c>
      <c r="AM52" s="59" t="s">
        <v>27</v>
      </c>
      <c r="AN52" s="59" t="s">
        <v>27</v>
      </c>
      <c r="AO52" s="184" t="s">
        <v>267</v>
      </c>
      <c r="AP52" s="184" t="s">
        <v>268</v>
      </c>
      <c r="BX52" s="44"/>
      <c r="CB52" s="116"/>
      <c r="CC52" s="120"/>
      <c r="CD52" s="121"/>
      <c r="CE52" s="54"/>
      <c r="CF52" s="117"/>
      <c r="CG52" s="117"/>
      <c r="CH52" s="116"/>
      <c r="CI52" s="120"/>
      <c r="CJ52" s="121"/>
    </row>
    <row r="53" spans="1:88" x14ac:dyDescent="0.25">
      <c r="B53" s="193" t="s">
        <v>255</v>
      </c>
      <c r="C53" s="187" t="s">
        <v>209</v>
      </c>
      <c r="D53" s="184">
        <v>1</v>
      </c>
      <c r="E53" s="187" t="s">
        <v>229</v>
      </c>
      <c r="F53" s="184">
        <v>30</v>
      </c>
      <c r="G53" s="280">
        <f t="shared" si="4"/>
        <v>84.5</v>
      </c>
      <c r="H53" s="185">
        <v>422.5</v>
      </c>
      <c r="I53" s="191">
        <v>348.45360824742272</v>
      </c>
      <c r="J53" s="185">
        <v>153.319587628866</v>
      </c>
      <c r="K53" s="191" t="str">
        <f t="shared" si="5"/>
        <v>AZAUC30</v>
      </c>
      <c r="M53" s="187" t="s">
        <v>226</v>
      </c>
      <c r="N53" s="180" t="s">
        <v>97</v>
      </c>
      <c r="O53" s="155" t="s">
        <v>26</v>
      </c>
      <c r="P53" s="157" t="s">
        <v>97</v>
      </c>
      <c r="Q53" s="164"/>
      <c r="R53" s="174">
        <v>1</v>
      </c>
      <c r="S53" s="157" t="s">
        <v>97</v>
      </c>
      <c r="T53" s="174">
        <v>1</v>
      </c>
      <c r="U53" s="157" t="s">
        <v>97</v>
      </c>
      <c r="V53" s="178" t="s">
        <v>98</v>
      </c>
      <c r="W53" s="155" t="s">
        <v>54</v>
      </c>
      <c r="X53" s="170" t="s">
        <v>240</v>
      </c>
      <c r="Y53" s="255">
        <v>0.36299999999999999</v>
      </c>
      <c r="AA53" s="265">
        <v>0.21249999999999999</v>
      </c>
      <c r="AB53" s="184" t="s">
        <v>234</v>
      </c>
      <c r="AC53" s="184" t="s">
        <v>242</v>
      </c>
      <c r="AD53" s="184" t="s">
        <v>260</v>
      </c>
      <c r="AE53" s="184" t="s">
        <v>99</v>
      </c>
      <c r="AG53" s="184">
        <v>0</v>
      </c>
      <c r="AH53" s="184">
        <v>8</v>
      </c>
      <c r="AI53" s="184">
        <v>16</v>
      </c>
      <c r="AJ53" s="184" t="s">
        <v>246</v>
      </c>
      <c r="AM53" s="59" t="s">
        <v>27</v>
      </c>
      <c r="AN53" s="59" t="s">
        <v>27</v>
      </c>
      <c r="AO53" s="184" t="s">
        <v>267</v>
      </c>
      <c r="AP53" s="184" t="s">
        <v>268</v>
      </c>
      <c r="BX53" s="44"/>
      <c r="CB53" s="116"/>
      <c r="CC53" s="120"/>
      <c r="CD53" s="121"/>
      <c r="CE53" s="54"/>
      <c r="CF53" s="117"/>
      <c r="CG53" s="117"/>
      <c r="CH53" s="116"/>
      <c r="CI53" s="120"/>
      <c r="CJ53" s="121"/>
    </row>
    <row r="54" spans="1:88" x14ac:dyDescent="0.25">
      <c r="B54" s="193" t="s">
        <v>255</v>
      </c>
      <c r="C54" s="187" t="s">
        <v>209</v>
      </c>
      <c r="D54" s="184">
        <v>1</v>
      </c>
      <c r="E54" s="187" t="s">
        <v>229</v>
      </c>
      <c r="F54" s="184">
        <v>36</v>
      </c>
      <c r="G54" s="280">
        <f t="shared" si="4"/>
        <v>84.5</v>
      </c>
      <c r="H54" s="185">
        <v>507</v>
      </c>
      <c r="I54" s="191">
        <v>418.14432989690727</v>
      </c>
      <c r="J54" s="185">
        <v>183.9835051546392</v>
      </c>
      <c r="K54" s="191" t="str">
        <f t="shared" si="5"/>
        <v>AZAUC36</v>
      </c>
      <c r="M54" s="187" t="s">
        <v>226</v>
      </c>
      <c r="N54" s="180" t="s">
        <v>97</v>
      </c>
      <c r="O54" s="155" t="s">
        <v>26</v>
      </c>
      <c r="P54" s="157" t="s">
        <v>97</v>
      </c>
      <c r="Q54" s="164"/>
      <c r="R54" s="174">
        <v>1</v>
      </c>
      <c r="S54" s="157" t="s">
        <v>97</v>
      </c>
      <c r="T54" s="174">
        <v>1</v>
      </c>
      <c r="U54" s="157" t="s">
        <v>97</v>
      </c>
      <c r="V54" s="178" t="s">
        <v>98</v>
      </c>
      <c r="W54" s="155" t="s">
        <v>54</v>
      </c>
      <c r="X54" s="170" t="s">
        <v>240</v>
      </c>
      <c r="Y54" s="255">
        <v>0.36299999999999999</v>
      </c>
      <c r="AA54" s="265">
        <v>0.21249999999999999</v>
      </c>
      <c r="AB54" s="184" t="s">
        <v>234</v>
      </c>
      <c r="AC54" s="184" t="s">
        <v>242</v>
      </c>
      <c r="AD54" s="184" t="s">
        <v>260</v>
      </c>
      <c r="AE54" s="184" t="s">
        <v>99</v>
      </c>
      <c r="AG54" s="184">
        <v>0</v>
      </c>
      <c r="AH54" s="184">
        <v>8</v>
      </c>
      <c r="AI54" s="184">
        <v>16</v>
      </c>
      <c r="AJ54" s="184" t="s">
        <v>246</v>
      </c>
      <c r="AM54" s="59" t="s">
        <v>27</v>
      </c>
      <c r="AN54" s="59" t="s">
        <v>27</v>
      </c>
      <c r="AO54" s="184" t="s">
        <v>267</v>
      </c>
      <c r="AP54" s="184" t="s">
        <v>268</v>
      </c>
      <c r="BX54" s="44"/>
      <c r="CB54" s="116"/>
      <c r="CC54" s="120"/>
      <c r="CD54" s="121"/>
      <c r="CE54" s="54"/>
      <c r="CF54" s="117"/>
      <c r="CG54" s="117"/>
      <c r="CH54" s="116"/>
      <c r="CI54" s="120"/>
      <c r="CJ54" s="121"/>
    </row>
    <row r="55" spans="1:88" x14ac:dyDescent="0.25">
      <c r="B55" s="193" t="s">
        <v>255</v>
      </c>
      <c r="C55" s="187" t="s">
        <v>209</v>
      </c>
      <c r="D55" s="184">
        <v>1</v>
      </c>
      <c r="E55" s="187" t="s">
        <v>229</v>
      </c>
      <c r="F55" s="184">
        <v>42</v>
      </c>
      <c r="G55" s="280">
        <f t="shared" si="4"/>
        <v>84.5</v>
      </c>
      <c r="H55" s="185">
        <v>591.5</v>
      </c>
      <c r="I55" s="191">
        <v>487.83505154639181</v>
      </c>
      <c r="J55" s="185">
        <v>214.6474226804124</v>
      </c>
      <c r="K55" s="191" t="str">
        <f t="shared" si="5"/>
        <v>AZAUC42</v>
      </c>
      <c r="M55" s="187" t="s">
        <v>226</v>
      </c>
      <c r="N55" s="180" t="s">
        <v>97</v>
      </c>
      <c r="O55" s="155" t="s">
        <v>26</v>
      </c>
      <c r="P55" s="157" t="s">
        <v>97</v>
      </c>
      <c r="Q55" s="164"/>
      <c r="R55" s="174">
        <v>1</v>
      </c>
      <c r="S55" s="157" t="s">
        <v>97</v>
      </c>
      <c r="T55" s="174">
        <v>1</v>
      </c>
      <c r="U55" s="157" t="s">
        <v>97</v>
      </c>
      <c r="V55" s="178" t="s">
        <v>98</v>
      </c>
      <c r="W55" s="155" t="s">
        <v>54</v>
      </c>
      <c r="X55" s="170" t="s">
        <v>240</v>
      </c>
      <c r="Y55" s="255">
        <v>0.36299999999999999</v>
      </c>
      <c r="AA55" s="265">
        <v>0.21249999999999999</v>
      </c>
      <c r="AB55" s="184" t="s">
        <v>234</v>
      </c>
      <c r="AC55" s="184" t="s">
        <v>242</v>
      </c>
      <c r="AD55" s="184" t="s">
        <v>260</v>
      </c>
      <c r="AE55" s="184" t="s">
        <v>99</v>
      </c>
      <c r="AG55" s="184">
        <v>0</v>
      </c>
      <c r="AH55" s="184">
        <v>8</v>
      </c>
      <c r="AI55" s="184">
        <v>16</v>
      </c>
      <c r="AJ55" s="184" t="s">
        <v>246</v>
      </c>
      <c r="AM55" s="59" t="s">
        <v>27</v>
      </c>
      <c r="AN55" s="59" t="s">
        <v>27</v>
      </c>
      <c r="AO55" s="184" t="s">
        <v>267</v>
      </c>
      <c r="AP55" s="184" t="s">
        <v>268</v>
      </c>
      <c r="BX55" s="44"/>
      <c r="CB55" s="116"/>
      <c r="CC55" s="120"/>
      <c r="CD55" s="121"/>
      <c r="CE55" s="54"/>
      <c r="CF55" s="117"/>
      <c r="CG55" s="117"/>
      <c r="CH55" s="116"/>
      <c r="CI55" s="120"/>
      <c r="CJ55" s="121"/>
    </row>
    <row r="56" spans="1:88" x14ac:dyDescent="0.25">
      <c r="B56" s="193" t="s">
        <v>255</v>
      </c>
      <c r="C56" s="187" t="s">
        <v>209</v>
      </c>
      <c r="D56" s="184">
        <v>1</v>
      </c>
      <c r="E56" s="187" t="s">
        <v>229</v>
      </c>
      <c r="F56" s="184">
        <v>48</v>
      </c>
      <c r="G56" s="280">
        <f t="shared" si="4"/>
        <v>84.5</v>
      </c>
      <c r="H56" s="185">
        <v>676</v>
      </c>
      <c r="I56" s="191">
        <v>557.52577319587635</v>
      </c>
      <c r="J56" s="185">
        <v>245.3113402061856</v>
      </c>
      <c r="K56" s="191" t="str">
        <f t="shared" si="5"/>
        <v>AZAUC48</v>
      </c>
      <c r="M56" s="187" t="s">
        <v>226</v>
      </c>
      <c r="N56" s="180" t="s">
        <v>97</v>
      </c>
      <c r="O56" s="155" t="s">
        <v>26</v>
      </c>
      <c r="P56" s="157" t="s">
        <v>97</v>
      </c>
      <c r="Q56" s="164"/>
      <c r="R56" s="174">
        <v>1</v>
      </c>
      <c r="S56" s="157" t="s">
        <v>97</v>
      </c>
      <c r="T56" s="174">
        <v>1</v>
      </c>
      <c r="U56" s="157" t="s">
        <v>97</v>
      </c>
      <c r="V56" s="178" t="s">
        <v>98</v>
      </c>
      <c r="W56" s="155" t="s">
        <v>54</v>
      </c>
      <c r="X56" s="170" t="s">
        <v>240</v>
      </c>
      <c r="Y56" s="255">
        <v>0.36299999999999999</v>
      </c>
      <c r="AA56" s="265">
        <v>0.21249999999999999</v>
      </c>
      <c r="AB56" s="184" t="s">
        <v>234</v>
      </c>
      <c r="AC56" s="184" t="s">
        <v>242</v>
      </c>
      <c r="AD56" s="184" t="s">
        <v>260</v>
      </c>
      <c r="AE56" s="184" t="s">
        <v>99</v>
      </c>
      <c r="AG56" s="184">
        <v>0</v>
      </c>
      <c r="AH56" s="184">
        <v>8</v>
      </c>
      <c r="AI56" s="184">
        <v>16</v>
      </c>
      <c r="AJ56" s="184" t="s">
        <v>246</v>
      </c>
      <c r="AM56" s="59" t="s">
        <v>27</v>
      </c>
      <c r="AN56" s="59" t="s">
        <v>27</v>
      </c>
      <c r="AO56" s="184" t="s">
        <v>267</v>
      </c>
      <c r="AP56" s="184" t="s">
        <v>268</v>
      </c>
      <c r="BX56" s="44"/>
      <c r="CB56" s="116"/>
      <c r="CC56" s="120"/>
      <c r="CD56" s="121"/>
      <c r="CE56" s="54"/>
      <c r="CF56" s="117"/>
      <c r="CG56" s="117"/>
      <c r="CH56" s="116"/>
      <c r="CI56" s="120"/>
      <c r="CJ56" s="121"/>
    </row>
    <row r="57" spans="1:88" x14ac:dyDescent="0.25">
      <c r="B57" s="193" t="s">
        <v>255</v>
      </c>
      <c r="C57" s="187" t="s">
        <v>209</v>
      </c>
      <c r="D57" s="184">
        <v>1</v>
      </c>
      <c r="E57" s="187" t="s">
        <v>229</v>
      </c>
      <c r="F57" s="184">
        <v>54</v>
      </c>
      <c r="G57" s="280">
        <f t="shared" si="4"/>
        <v>84.5</v>
      </c>
      <c r="H57" s="185">
        <v>760.5</v>
      </c>
      <c r="I57" s="191">
        <v>627.2164948453609</v>
      </c>
      <c r="J57" s="185">
        <v>275.97525773195878</v>
      </c>
      <c r="K57" s="191" t="str">
        <f t="shared" si="5"/>
        <v>AZAUC54</v>
      </c>
      <c r="M57" s="187" t="s">
        <v>226</v>
      </c>
      <c r="N57" s="180" t="s">
        <v>97</v>
      </c>
      <c r="O57" s="155" t="s">
        <v>26</v>
      </c>
      <c r="P57" s="157" t="s">
        <v>97</v>
      </c>
      <c r="Q57" s="164"/>
      <c r="R57" s="174">
        <v>1</v>
      </c>
      <c r="S57" s="157" t="s">
        <v>97</v>
      </c>
      <c r="T57" s="174">
        <v>1</v>
      </c>
      <c r="U57" s="157" t="s">
        <v>97</v>
      </c>
      <c r="V57" s="178" t="s">
        <v>98</v>
      </c>
      <c r="W57" s="155" t="s">
        <v>54</v>
      </c>
      <c r="X57" s="170" t="s">
        <v>240</v>
      </c>
      <c r="Y57" s="255">
        <v>0.36299999999999999</v>
      </c>
      <c r="AA57" s="265">
        <v>0.21249999999999999</v>
      </c>
      <c r="AB57" s="184" t="s">
        <v>234</v>
      </c>
      <c r="AC57" s="184" t="s">
        <v>242</v>
      </c>
      <c r="AD57" s="184" t="s">
        <v>260</v>
      </c>
      <c r="AE57" s="184" t="s">
        <v>99</v>
      </c>
      <c r="AG57" s="184">
        <v>0</v>
      </c>
      <c r="AH57" s="184">
        <v>8</v>
      </c>
      <c r="AI57" s="184">
        <v>16</v>
      </c>
      <c r="AJ57" s="184" t="s">
        <v>246</v>
      </c>
      <c r="AM57" s="59" t="s">
        <v>27</v>
      </c>
      <c r="AN57" s="59" t="s">
        <v>27</v>
      </c>
      <c r="AO57" s="184" t="s">
        <v>267</v>
      </c>
      <c r="AP57" s="184" t="s">
        <v>268</v>
      </c>
      <c r="BX57" s="44"/>
      <c r="CB57" s="116"/>
      <c r="CC57" s="120"/>
      <c r="CD57" s="121"/>
      <c r="CE57" s="54"/>
      <c r="CF57" s="117"/>
      <c r="CG57" s="117"/>
      <c r="CH57" s="116"/>
      <c r="CI57" s="120"/>
      <c r="CJ57" s="121"/>
    </row>
    <row r="58" spans="1:88" x14ac:dyDescent="0.25">
      <c r="B58" s="193" t="s">
        <v>255</v>
      </c>
      <c r="C58" s="187" t="s">
        <v>209</v>
      </c>
      <c r="D58" s="184">
        <v>1</v>
      </c>
      <c r="E58" s="187" t="s">
        <v>229</v>
      </c>
      <c r="F58" s="184">
        <v>60</v>
      </c>
      <c r="G58" s="280">
        <f t="shared" si="4"/>
        <v>84.5</v>
      </c>
      <c r="H58" s="185">
        <v>845</v>
      </c>
      <c r="I58" s="191">
        <v>696.90721649484544</v>
      </c>
      <c r="J58" s="185">
        <v>306.63917525773201</v>
      </c>
      <c r="K58" s="191" t="str">
        <f t="shared" si="5"/>
        <v>AZAUC60</v>
      </c>
      <c r="M58" s="187" t="s">
        <v>226</v>
      </c>
      <c r="N58" s="180" t="s">
        <v>97</v>
      </c>
      <c r="O58" s="155" t="s">
        <v>26</v>
      </c>
      <c r="P58" s="157" t="s">
        <v>97</v>
      </c>
      <c r="Q58" s="164"/>
      <c r="R58" s="174">
        <v>1</v>
      </c>
      <c r="S58" s="157" t="s">
        <v>97</v>
      </c>
      <c r="T58" s="174">
        <v>1</v>
      </c>
      <c r="U58" s="157" t="s">
        <v>97</v>
      </c>
      <c r="V58" s="178" t="s">
        <v>98</v>
      </c>
      <c r="W58" s="155" t="s">
        <v>54</v>
      </c>
      <c r="X58" s="170" t="s">
        <v>240</v>
      </c>
      <c r="Y58" s="255">
        <v>0.36299999999999999</v>
      </c>
      <c r="AA58" s="265">
        <v>0.21249999999999999</v>
      </c>
      <c r="AB58" s="184" t="s">
        <v>234</v>
      </c>
      <c r="AC58" s="184" t="s">
        <v>242</v>
      </c>
      <c r="AD58" s="184" t="s">
        <v>260</v>
      </c>
      <c r="AE58" s="184" t="s">
        <v>99</v>
      </c>
      <c r="AG58" s="184">
        <v>0</v>
      </c>
      <c r="AH58" s="184">
        <v>8</v>
      </c>
      <c r="AI58" s="184">
        <v>16</v>
      </c>
      <c r="AJ58" s="184" t="s">
        <v>246</v>
      </c>
      <c r="AM58" s="59" t="s">
        <v>27</v>
      </c>
      <c r="AN58" s="59" t="s">
        <v>27</v>
      </c>
      <c r="AO58" s="184" t="s">
        <v>267</v>
      </c>
      <c r="AP58" s="184" t="s">
        <v>268</v>
      </c>
      <c r="BX58" s="44"/>
      <c r="CB58" s="116"/>
      <c r="CC58" s="120"/>
      <c r="CD58" s="121"/>
      <c r="CE58" s="54"/>
      <c r="CF58" s="117"/>
      <c r="CG58" s="117"/>
      <c r="CH58" s="116"/>
      <c r="CI58" s="120"/>
      <c r="CJ58" s="121"/>
    </row>
    <row r="59" spans="1:88" s="181" customFormat="1" x14ac:dyDescent="0.25">
      <c r="A59" s="160"/>
      <c r="B59" s="193" t="s">
        <v>255</v>
      </c>
      <c r="C59" s="195" t="s">
        <v>209</v>
      </c>
      <c r="D59" s="196">
        <v>1</v>
      </c>
      <c r="E59" s="195" t="s">
        <v>229</v>
      </c>
      <c r="F59" s="196">
        <v>66</v>
      </c>
      <c r="G59" s="280">
        <f t="shared" si="4"/>
        <v>84.5</v>
      </c>
      <c r="H59" s="197">
        <v>929.5</v>
      </c>
      <c r="I59" s="190">
        <v>766.59793814432999</v>
      </c>
      <c r="J59" s="197">
        <v>337.30309278350518</v>
      </c>
      <c r="K59" s="190" t="str">
        <f t="shared" si="5"/>
        <v>AZAUC66</v>
      </c>
      <c r="L59" s="160"/>
      <c r="M59" s="195" t="s">
        <v>226</v>
      </c>
      <c r="N59" s="198" t="s">
        <v>97</v>
      </c>
      <c r="O59" s="156" t="s">
        <v>26</v>
      </c>
      <c r="P59" s="156" t="s">
        <v>97</v>
      </c>
      <c r="Q59" s="199"/>
      <c r="R59" s="174">
        <v>1</v>
      </c>
      <c r="S59" s="156" t="s">
        <v>97</v>
      </c>
      <c r="T59" s="174">
        <v>1</v>
      </c>
      <c r="U59" s="156" t="s">
        <v>97</v>
      </c>
      <c r="V59" s="178" t="s">
        <v>98</v>
      </c>
      <c r="W59" s="156" t="s">
        <v>54</v>
      </c>
      <c r="X59" s="170" t="s">
        <v>240</v>
      </c>
      <c r="Y59" s="255">
        <v>0.36299999999999999</v>
      </c>
      <c r="Z59" s="200"/>
      <c r="AA59" s="266">
        <v>0.21249999999999999</v>
      </c>
      <c r="AB59" s="196" t="s">
        <v>234</v>
      </c>
      <c r="AC59" s="196" t="s">
        <v>242</v>
      </c>
      <c r="AD59" s="196" t="s">
        <v>260</v>
      </c>
      <c r="AE59" s="196" t="s">
        <v>99</v>
      </c>
      <c r="AF59" s="160"/>
      <c r="AG59" s="196">
        <v>0</v>
      </c>
      <c r="AH59" s="196">
        <v>8</v>
      </c>
      <c r="AI59" s="196">
        <v>16</v>
      </c>
      <c r="AJ59" s="196" t="s">
        <v>246</v>
      </c>
      <c r="AK59" s="200"/>
      <c r="AL59" s="201"/>
      <c r="AM59" s="201" t="s">
        <v>27</v>
      </c>
      <c r="AN59" s="201" t="s">
        <v>27</v>
      </c>
      <c r="AO59" s="196" t="s">
        <v>267</v>
      </c>
      <c r="AP59" s="196" t="s">
        <v>268</v>
      </c>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Z59" s="117"/>
      <c r="CA59" s="117"/>
      <c r="CB59" s="116"/>
      <c r="CC59" s="120"/>
      <c r="CD59" s="202"/>
      <c r="CE59" s="203"/>
      <c r="CF59" s="117"/>
      <c r="CG59" s="117"/>
      <c r="CH59" s="116"/>
      <c r="CI59" s="120"/>
      <c r="CJ59" s="202"/>
    </row>
    <row r="60" spans="1:88" x14ac:dyDescent="0.25">
      <c r="B60" s="193" t="s">
        <v>255</v>
      </c>
      <c r="C60" s="187" t="s">
        <v>209</v>
      </c>
      <c r="D60" s="184">
        <v>1</v>
      </c>
      <c r="E60" s="187" t="s">
        <v>229</v>
      </c>
      <c r="F60" s="184">
        <v>72</v>
      </c>
      <c r="G60" s="280">
        <f t="shared" si="4"/>
        <v>84.5</v>
      </c>
      <c r="H60" s="185">
        <v>1014</v>
      </c>
      <c r="I60" s="191">
        <v>836.28865979381453</v>
      </c>
      <c r="J60" s="185">
        <v>367.96701030927841</v>
      </c>
      <c r="K60" s="191" t="str">
        <f t="shared" si="5"/>
        <v>AZAUC72</v>
      </c>
      <c r="M60" s="187" t="s">
        <v>226</v>
      </c>
      <c r="N60" s="180" t="s">
        <v>97</v>
      </c>
      <c r="O60" s="155" t="s">
        <v>26</v>
      </c>
      <c r="P60" s="157" t="s">
        <v>97</v>
      </c>
      <c r="Q60" s="164"/>
      <c r="R60" s="174">
        <v>1</v>
      </c>
      <c r="S60" s="157" t="s">
        <v>97</v>
      </c>
      <c r="T60" s="174">
        <v>1</v>
      </c>
      <c r="U60" s="157" t="s">
        <v>97</v>
      </c>
      <c r="V60" s="178" t="s">
        <v>98</v>
      </c>
      <c r="W60" s="155" t="s">
        <v>54</v>
      </c>
      <c r="X60" s="170" t="s">
        <v>240</v>
      </c>
      <c r="Y60" s="255">
        <v>0.36299999999999999</v>
      </c>
      <c r="AA60" s="265">
        <v>0.21249999999999999</v>
      </c>
      <c r="AB60" s="184" t="s">
        <v>234</v>
      </c>
      <c r="AC60" s="184" t="s">
        <v>242</v>
      </c>
      <c r="AD60" s="184" t="s">
        <v>260</v>
      </c>
      <c r="AE60" s="184" t="s">
        <v>99</v>
      </c>
      <c r="AG60" s="184">
        <v>0</v>
      </c>
      <c r="AH60" s="184">
        <v>8</v>
      </c>
      <c r="AI60" s="184">
        <v>16</v>
      </c>
      <c r="AJ60" s="184" t="s">
        <v>246</v>
      </c>
      <c r="AM60" s="59" t="s">
        <v>27</v>
      </c>
      <c r="AN60" s="59" t="s">
        <v>27</v>
      </c>
      <c r="AO60" s="184" t="s">
        <v>267</v>
      </c>
      <c r="AP60" s="184" t="s">
        <v>268</v>
      </c>
      <c r="BX60" s="44"/>
      <c r="CB60" s="116"/>
      <c r="CC60" s="120"/>
      <c r="CD60" s="121"/>
      <c r="CE60" s="54"/>
      <c r="CF60" s="117"/>
      <c r="CG60" s="117"/>
      <c r="CH60" s="116"/>
      <c r="CI60" s="120"/>
      <c r="CJ60" s="121"/>
    </row>
    <row r="61" spans="1:88" x14ac:dyDescent="0.25">
      <c r="B61" s="193" t="s">
        <v>255</v>
      </c>
      <c r="C61" s="187" t="s">
        <v>209</v>
      </c>
      <c r="D61" s="184">
        <v>1</v>
      </c>
      <c r="E61" s="187" t="s">
        <v>229</v>
      </c>
      <c r="F61" s="184">
        <v>78</v>
      </c>
      <c r="G61" s="280">
        <f t="shared" si="4"/>
        <v>84.5</v>
      </c>
      <c r="H61" s="185">
        <v>1098.5</v>
      </c>
      <c r="I61" s="191">
        <v>905.97938144329908</v>
      </c>
      <c r="J61" s="185">
        <v>398.63092783505158</v>
      </c>
      <c r="K61" s="191" t="str">
        <f t="shared" si="5"/>
        <v>AZAUC78</v>
      </c>
      <c r="M61" s="187" t="s">
        <v>226</v>
      </c>
      <c r="N61" s="180" t="s">
        <v>97</v>
      </c>
      <c r="O61" s="155" t="s">
        <v>26</v>
      </c>
      <c r="P61" s="157" t="s">
        <v>97</v>
      </c>
      <c r="Q61" s="164"/>
      <c r="R61" s="174">
        <v>1</v>
      </c>
      <c r="S61" s="157" t="s">
        <v>97</v>
      </c>
      <c r="T61" s="174">
        <v>1</v>
      </c>
      <c r="U61" s="157" t="s">
        <v>97</v>
      </c>
      <c r="V61" s="178" t="s">
        <v>98</v>
      </c>
      <c r="W61" s="155" t="s">
        <v>54</v>
      </c>
      <c r="X61" s="170" t="s">
        <v>240</v>
      </c>
      <c r="Y61" s="255">
        <v>0.36299999999999999</v>
      </c>
      <c r="AA61" s="265">
        <v>0.21249999999999999</v>
      </c>
      <c r="AB61" s="184" t="s">
        <v>234</v>
      </c>
      <c r="AC61" s="184" t="s">
        <v>242</v>
      </c>
      <c r="AD61" s="184" t="s">
        <v>260</v>
      </c>
      <c r="AE61" s="184" t="s">
        <v>99</v>
      </c>
      <c r="AG61" s="184">
        <v>0</v>
      </c>
      <c r="AH61" s="184">
        <v>8</v>
      </c>
      <c r="AI61" s="184">
        <v>16</v>
      </c>
      <c r="AJ61" s="184" t="s">
        <v>246</v>
      </c>
      <c r="AM61" s="59" t="s">
        <v>27</v>
      </c>
      <c r="AN61" s="59" t="s">
        <v>27</v>
      </c>
      <c r="AO61" s="184" t="s">
        <v>267</v>
      </c>
      <c r="AP61" s="184" t="s">
        <v>268</v>
      </c>
      <c r="BX61" s="44"/>
      <c r="CB61" s="116"/>
      <c r="CC61" s="120"/>
      <c r="CD61" s="121"/>
      <c r="CE61" s="54"/>
      <c r="CF61" s="117"/>
      <c r="CG61" s="117"/>
      <c r="CH61" s="116"/>
      <c r="CI61" s="120"/>
      <c r="CJ61" s="121"/>
    </row>
    <row r="62" spans="1:88" x14ac:dyDescent="0.25">
      <c r="B62" s="193" t="s">
        <v>255</v>
      </c>
      <c r="C62" s="187" t="s">
        <v>209</v>
      </c>
      <c r="D62" s="184">
        <v>1</v>
      </c>
      <c r="E62" s="187" t="s">
        <v>229</v>
      </c>
      <c r="F62" s="184">
        <v>84</v>
      </c>
      <c r="G62" s="280">
        <f t="shared" si="4"/>
        <v>84.5</v>
      </c>
      <c r="H62" s="185">
        <v>1183</v>
      </c>
      <c r="I62" s="191">
        <v>975.67010309278362</v>
      </c>
      <c r="J62" s="185">
        <v>429.29484536082481</v>
      </c>
      <c r="K62" s="191" t="str">
        <f t="shared" si="5"/>
        <v>AZAUC84</v>
      </c>
      <c r="M62" s="187" t="s">
        <v>226</v>
      </c>
      <c r="N62" s="180" t="s">
        <v>97</v>
      </c>
      <c r="O62" s="155" t="s">
        <v>26</v>
      </c>
      <c r="P62" s="157" t="s">
        <v>97</v>
      </c>
      <c r="Q62" s="164"/>
      <c r="R62" s="174">
        <v>1</v>
      </c>
      <c r="S62" s="157" t="s">
        <v>97</v>
      </c>
      <c r="T62" s="174">
        <v>1</v>
      </c>
      <c r="U62" s="157" t="s">
        <v>97</v>
      </c>
      <c r="V62" s="178" t="s">
        <v>98</v>
      </c>
      <c r="W62" s="155" t="s">
        <v>54</v>
      </c>
      <c r="X62" s="170" t="s">
        <v>240</v>
      </c>
      <c r="Y62" s="255">
        <v>0.36299999999999999</v>
      </c>
      <c r="AA62" s="265">
        <v>0.21249999999999999</v>
      </c>
      <c r="AB62" s="184" t="s">
        <v>234</v>
      </c>
      <c r="AC62" s="184" t="s">
        <v>242</v>
      </c>
      <c r="AD62" s="184" t="s">
        <v>260</v>
      </c>
      <c r="AE62" s="184" t="s">
        <v>99</v>
      </c>
      <c r="AG62" s="184">
        <v>0</v>
      </c>
      <c r="AH62" s="184">
        <v>8</v>
      </c>
      <c r="AI62" s="184">
        <v>16</v>
      </c>
      <c r="AJ62" s="184" t="s">
        <v>246</v>
      </c>
      <c r="AM62" s="59" t="s">
        <v>27</v>
      </c>
      <c r="AN62" s="59" t="s">
        <v>27</v>
      </c>
      <c r="AO62" s="184" t="s">
        <v>267</v>
      </c>
      <c r="AP62" s="184" t="s">
        <v>268</v>
      </c>
      <c r="BX62" s="44"/>
      <c r="CB62" s="116"/>
      <c r="CC62" s="120"/>
      <c r="CD62" s="121"/>
      <c r="CE62" s="54"/>
      <c r="CF62" s="117"/>
      <c r="CG62" s="117"/>
      <c r="CH62" s="116"/>
      <c r="CI62" s="120"/>
      <c r="CJ62" s="121"/>
    </row>
    <row r="63" spans="1:88" x14ac:dyDescent="0.25">
      <c r="B63" s="193" t="s">
        <v>255</v>
      </c>
      <c r="C63" s="187" t="s">
        <v>209</v>
      </c>
      <c r="D63" s="184">
        <v>1</v>
      </c>
      <c r="E63" s="187" t="s">
        <v>229</v>
      </c>
      <c r="F63" s="184">
        <v>90</v>
      </c>
      <c r="G63" s="280">
        <f t="shared" si="4"/>
        <v>84.5</v>
      </c>
      <c r="H63" s="185">
        <v>1267.5</v>
      </c>
      <c r="I63" s="191">
        <v>1045.3608247422681</v>
      </c>
      <c r="J63" s="185">
        <v>459.95876288659792</v>
      </c>
      <c r="K63" s="191" t="str">
        <f t="shared" si="5"/>
        <v>AZAUC90</v>
      </c>
      <c r="M63" s="187" t="s">
        <v>226</v>
      </c>
      <c r="N63" s="180" t="s">
        <v>97</v>
      </c>
      <c r="O63" s="155" t="s">
        <v>26</v>
      </c>
      <c r="P63" s="157" t="s">
        <v>97</v>
      </c>
      <c r="Q63" s="164"/>
      <c r="R63" s="174">
        <v>1</v>
      </c>
      <c r="S63" s="157" t="s">
        <v>97</v>
      </c>
      <c r="T63" s="174">
        <v>1</v>
      </c>
      <c r="U63" s="157" t="s">
        <v>97</v>
      </c>
      <c r="V63" s="178" t="s">
        <v>98</v>
      </c>
      <c r="W63" s="155" t="s">
        <v>54</v>
      </c>
      <c r="X63" s="170" t="s">
        <v>240</v>
      </c>
      <c r="Y63" s="255">
        <v>0.36299999999999999</v>
      </c>
      <c r="AA63" s="265">
        <v>0.21249999999999999</v>
      </c>
      <c r="AB63" s="184" t="s">
        <v>234</v>
      </c>
      <c r="AC63" s="184" t="s">
        <v>242</v>
      </c>
      <c r="AD63" s="184" t="s">
        <v>260</v>
      </c>
      <c r="AE63" s="184" t="s">
        <v>99</v>
      </c>
      <c r="AG63" s="184">
        <v>0</v>
      </c>
      <c r="AH63" s="184">
        <v>8</v>
      </c>
      <c r="AI63" s="184">
        <v>16</v>
      </c>
      <c r="AJ63" s="184" t="s">
        <v>246</v>
      </c>
      <c r="AM63" s="59" t="s">
        <v>27</v>
      </c>
      <c r="AN63" s="59" t="s">
        <v>27</v>
      </c>
      <c r="AO63" s="184" t="s">
        <v>267</v>
      </c>
      <c r="AP63" s="184" t="s">
        <v>268</v>
      </c>
      <c r="BX63" s="44"/>
      <c r="CB63" s="116"/>
      <c r="CC63" s="120"/>
      <c r="CD63" s="121"/>
      <c r="CE63" s="54"/>
      <c r="CF63" s="117"/>
      <c r="CG63" s="117"/>
      <c r="CH63" s="116"/>
      <c r="CI63" s="120"/>
      <c r="CJ63" s="121"/>
    </row>
    <row r="64" spans="1:88" ht="15" thickBot="1" x14ac:dyDescent="0.3">
      <c r="A64" s="4"/>
      <c r="B64" s="204" t="s">
        <v>255</v>
      </c>
      <c r="C64" s="205" t="s">
        <v>209</v>
      </c>
      <c r="D64" s="206">
        <v>1</v>
      </c>
      <c r="E64" s="205" t="s">
        <v>229</v>
      </c>
      <c r="F64" s="206">
        <v>96</v>
      </c>
      <c r="G64" s="281">
        <f t="shared" si="4"/>
        <v>84.5</v>
      </c>
      <c r="H64" s="208">
        <v>1352</v>
      </c>
      <c r="I64" s="209">
        <v>1115.0515463917527</v>
      </c>
      <c r="J64" s="208">
        <v>490.62268041237121</v>
      </c>
      <c r="K64" s="209" t="str">
        <f t="shared" si="5"/>
        <v>AZAUC96</v>
      </c>
      <c r="L64" s="4"/>
      <c r="M64" s="205" t="s">
        <v>226</v>
      </c>
      <c r="N64" s="211" t="s">
        <v>97</v>
      </c>
      <c r="O64" s="206" t="s">
        <v>26</v>
      </c>
      <c r="P64" s="212" t="s">
        <v>97</v>
      </c>
      <c r="Q64" s="210"/>
      <c r="R64" s="213">
        <v>1</v>
      </c>
      <c r="S64" s="212" t="s">
        <v>97</v>
      </c>
      <c r="T64" s="213">
        <v>1</v>
      </c>
      <c r="U64" s="212" t="s">
        <v>97</v>
      </c>
      <c r="V64" s="214" t="s">
        <v>98</v>
      </c>
      <c r="W64" s="206" t="s">
        <v>54</v>
      </c>
      <c r="X64" s="215" t="s">
        <v>240</v>
      </c>
      <c r="Y64" s="256">
        <v>0.36299999999999999</v>
      </c>
      <c r="Z64" s="217"/>
      <c r="AA64" s="264">
        <v>0.21249999999999999</v>
      </c>
      <c r="AB64" s="206" t="s">
        <v>234</v>
      </c>
      <c r="AC64" s="206" t="s">
        <v>242</v>
      </c>
      <c r="AD64" s="206" t="s">
        <v>260</v>
      </c>
      <c r="AE64" s="206" t="s">
        <v>99</v>
      </c>
      <c r="AF64" s="4"/>
      <c r="AG64" s="206">
        <v>0</v>
      </c>
      <c r="AH64" s="206">
        <v>8</v>
      </c>
      <c r="AI64" s="206">
        <v>16</v>
      </c>
      <c r="AJ64" s="206" t="s">
        <v>246</v>
      </c>
      <c r="AK64" s="217"/>
      <c r="AL64" s="221"/>
      <c r="AM64" s="221" t="s">
        <v>27</v>
      </c>
      <c r="AN64" s="221" t="s">
        <v>27</v>
      </c>
      <c r="AO64" s="206" t="s">
        <v>267</v>
      </c>
      <c r="AP64" s="206" t="s">
        <v>268</v>
      </c>
      <c r="AQ64" s="217"/>
      <c r="AR64" s="217"/>
      <c r="AS64" s="217"/>
      <c r="AT64" s="217"/>
      <c r="AU64" s="217"/>
      <c r="AV64" s="217"/>
      <c r="AW64" s="217"/>
      <c r="AX64" s="217"/>
      <c r="AY64" s="217"/>
      <c r="AZ64" s="217"/>
      <c r="BA64" s="217"/>
      <c r="BB64" s="217"/>
      <c r="BC64" s="217"/>
      <c r="BD64" s="217"/>
      <c r="BE64" s="217"/>
      <c r="BF64" s="217"/>
      <c r="BG64" s="217"/>
      <c r="BH64" s="217"/>
      <c r="BI64" s="217"/>
      <c r="BJ64" s="217"/>
      <c r="BK64" s="217"/>
      <c r="BL64" s="217"/>
      <c r="BM64" s="217"/>
      <c r="BN64" s="217"/>
      <c r="BO64" s="217"/>
      <c r="BP64" s="217"/>
      <c r="BQ64" s="217"/>
      <c r="BR64" s="217"/>
      <c r="BS64" s="217"/>
      <c r="BT64" s="217"/>
      <c r="BU64" s="217"/>
      <c r="BV64" s="217"/>
      <c r="BW64" s="217"/>
      <c r="BX64" s="44"/>
      <c r="CB64" s="116"/>
      <c r="CC64" s="120"/>
      <c r="CD64" s="121"/>
      <c r="CE64" s="54"/>
      <c r="CF64" s="117"/>
      <c r="CG64" s="117"/>
      <c r="CH64" s="116"/>
      <c r="CI64" s="120"/>
      <c r="CJ64" s="121"/>
    </row>
    <row r="65" spans="1:88" x14ac:dyDescent="0.25">
      <c r="B65" s="193" t="s">
        <v>255</v>
      </c>
      <c r="C65" s="187" t="s">
        <v>220</v>
      </c>
      <c r="D65" s="184">
        <v>1</v>
      </c>
      <c r="E65" s="187" t="s">
        <v>230</v>
      </c>
      <c r="F65" s="184">
        <v>12</v>
      </c>
      <c r="G65" s="280">
        <f>$H$65/2</f>
        <v>294.5</v>
      </c>
      <c r="H65" s="185">
        <v>589</v>
      </c>
      <c r="I65" s="191">
        <v>485.7731958762887</v>
      </c>
      <c r="J65" s="185">
        <v>213.74020618556702</v>
      </c>
      <c r="K65" s="191" t="str">
        <f t="shared" si="5"/>
        <v>AZAUT12</v>
      </c>
      <c r="M65" s="187" t="s">
        <v>227</v>
      </c>
      <c r="N65" s="180" t="s">
        <v>97</v>
      </c>
      <c r="O65" s="155" t="s">
        <v>26</v>
      </c>
      <c r="P65" s="157" t="s">
        <v>97</v>
      </c>
      <c r="Q65" s="164"/>
      <c r="R65" s="174">
        <v>1</v>
      </c>
      <c r="S65" s="157" t="s">
        <v>97</v>
      </c>
      <c r="T65" s="174">
        <v>1</v>
      </c>
      <c r="U65" s="157" t="s">
        <v>97</v>
      </c>
      <c r="V65" s="178" t="s">
        <v>98</v>
      </c>
      <c r="W65" s="155" t="s">
        <v>54</v>
      </c>
      <c r="X65" s="170" t="s">
        <v>240</v>
      </c>
      <c r="Y65" s="255">
        <v>0.36299999999999999</v>
      </c>
      <c r="AA65" s="265">
        <v>0.21249999999999999</v>
      </c>
      <c r="AB65" s="184" t="s">
        <v>234</v>
      </c>
      <c r="AC65" s="184" t="s">
        <v>242</v>
      </c>
      <c r="AD65" s="184" t="s">
        <v>260</v>
      </c>
      <c r="AE65" s="184" t="s">
        <v>99</v>
      </c>
      <c r="AG65" s="184">
        <v>0</v>
      </c>
      <c r="AH65" s="184">
        <v>8</v>
      </c>
      <c r="AI65" s="184">
        <v>16</v>
      </c>
      <c r="AJ65" s="184" t="s">
        <v>246</v>
      </c>
      <c r="AM65" s="59" t="s">
        <v>27</v>
      </c>
      <c r="AN65" s="59" t="s">
        <v>27</v>
      </c>
      <c r="AO65" s="184" t="s">
        <v>267</v>
      </c>
      <c r="AP65" s="184" t="s">
        <v>268</v>
      </c>
      <c r="BX65" s="44"/>
      <c r="CB65" s="116"/>
      <c r="CC65" s="120"/>
      <c r="CD65" s="121"/>
      <c r="CE65" s="54"/>
      <c r="CF65" s="117"/>
      <c r="CG65" s="117"/>
      <c r="CH65" s="116"/>
      <c r="CI65" s="120"/>
      <c r="CJ65" s="121"/>
    </row>
    <row r="66" spans="1:88" x14ac:dyDescent="0.25">
      <c r="B66" s="193" t="s">
        <v>255</v>
      </c>
      <c r="C66" s="187" t="s">
        <v>220</v>
      </c>
      <c r="D66" s="184">
        <v>1</v>
      </c>
      <c r="E66" s="187" t="s">
        <v>230</v>
      </c>
      <c r="F66" s="184">
        <v>18</v>
      </c>
      <c r="G66" s="280">
        <f t="shared" ref="G66:G79" si="6">$H$65/2</f>
        <v>294.5</v>
      </c>
      <c r="H66" s="185">
        <v>883.5</v>
      </c>
      <c r="I66" s="191">
        <v>728.65979381443299</v>
      </c>
      <c r="J66" s="185">
        <v>320.61030927835054</v>
      </c>
      <c r="K66" s="191" t="str">
        <f t="shared" si="5"/>
        <v>AZAUT18</v>
      </c>
      <c r="M66" s="187" t="s">
        <v>227</v>
      </c>
      <c r="N66" s="180" t="s">
        <v>97</v>
      </c>
      <c r="O66" s="155" t="s">
        <v>26</v>
      </c>
      <c r="P66" s="157" t="s">
        <v>97</v>
      </c>
      <c r="Q66" s="164"/>
      <c r="R66" s="174">
        <v>1</v>
      </c>
      <c r="S66" s="157" t="s">
        <v>97</v>
      </c>
      <c r="T66" s="174">
        <v>1</v>
      </c>
      <c r="U66" s="157" t="s">
        <v>97</v>
      </c>
      <c r="V66" s="178" t="s">
        <v>98</v>
      </c>
      <c r="W66" s="155" t="s">
        <v>54</v>
      </c>
      <c r="X66" s="170" t="s">
        <v>240</v>
      </c>
      <c r="Y66" s="255">
        <v>0.36299999999999999</v>
      </c>
      <c r="AA66" s="265">
        <v>0.21249999999999999</v>
      </c>
      <c r="AB66" s="184" t="s">
        <v>234</v>
      </c>
      <c r="AC66" s="184" t="s">
        <v>242</v>
      </c>
      <c r="AD66" s="184" t="s">
        <v>260</v>
      </c>
      <c r="AE66" s="184" t="s">
        <v>99</v>
      </c>
      <c r="AG66" s="184">
        <v>0</v>
      </c>
      <c r="AH66" s="184">
        <v>8</v>
      </c>
      <c r="AI66" s="184">
        <v>16</v>
      </c>
      <c r="AJ66" s="184" t="s">
        <v>246</v>
      </c>
      <c r="AM66" s="59" t="s">
        <v>27</v>
      </c>
      <c r="AN66" s="59" t="s">
        <v>27</v>
      </c>
      <c r="AO66" s="184" t="s">
        <v>267</v>
      </c>
      <c r="AP66" s="184" t="s">
        <v>268</v>
      </c>
      <c r="BX66" s="44"/>
      <c r="CB66" s="116"/>
      <c r="CC66" s="120"/>
      <c r="CD66" s="121"/>
      <c r="CE66" s="54"/>
      <c r="CF66" s="117"/>
      <c r="CG66" s="117"/>
      <c r="CH66" s="116"/>
      <c r="CI66" s="120"/>
      <c r="CJ66" s="121"/>
    </row>
    <row r="67" spans="1:88" x14ac:dyDescent="0.25">
      <c r="B67" s="193" t="s">
        <v>255</v>
      </c>
      <c r="C67" s="187" t="s">
        <v>220</v>
      </c>
      <c r="D67" s="184">
        <v>1</v>
      </c>
      <c r="E67" s="187" t="s">
        <v>230</v>
      </c>
      <c r="F67" s="184">
        <v>24</v>
      </c>
      <c r="G67" s="280">
        <f t="shared" si="6"/>
        <v>294.5</v>
      </c>
      <c r="H67" s="185">
        <v>1178</v>
      </c>
      <c r="I67" s="191">
        <v>971.54639175257739</v>
      </c>
      <c r="J67" s="185">
        <v>427.48041237113404</v>
      </c>
      <c r="K67" s="191" t="str">
        <f t="shared" si="5"/>
        <v>AZAUT24</v>
      </c>
      <c r="M67" s="187" t="s">
        <v>227</v>
      </c>
      <c r="N67" s="180" t="s">
        <v>97</v>
      </c>
      <c r="O67" s="155" t="s">
        <v>26</v>
      </c>
      <c r="P67" s="157" t="s">
        <v>97</v>
      </c>
      <c r="Q67" s="164"/>
      <c r="R67" s="174">
        <v>1</v>
      </c>
      <c r="S67" s="157" t="s">
        <v>97</v>
      </c>
      <c r="T67" s="174">
        <v>1</v>
      </c>
      <c r="U67" s="157" t="s">
        <v>97</v>
      </c>
      <c r="V67" s="178" t="s">
        <v>98</v>
      </c>
      <c r="W67" s="155" t="s">
        <v>54</v>
      </c>
      <c r="X67" s="170" t="s">
        <v>240</v>
      </c>
      <c r="Y67" s="255">
        <v>0.36299999999999999</v>
      </c>
      <c r="AA67" s="265">
        <v>0.21249999999999999</v>
      </c>
      <c r="AB67" s="184" t="s">
        <v>234</v>
      </c>
      <c r="AC67" s="184" t="s">
        <v>242</v>
      </c>
      <c r="AD67" s="184" t="s">
        <v>260</v>
      </c>
      <c r="AE67" s="184" t="s">
        <v>99</v>
      </c>
      <c r="AG67" s="184">
        <v>0</v>
      </c>
      <c r="AH67" s="184">
        <v>8</v>
      </c>
      <c r="AI67" s="184">
        <v>16</v>
      </c>
      <c r="AJ67" s="184" t="s">
        <v>246</v>
      </c>
      <c r="AM67" s="59" t="s">
        <v>27</v>
      </c>
      <c r="AN67" s="59" t="s">
        <v>27</v>
      </c>
      <c r="AO67" s="184" t="s">
        <v>267</v>
      </c>
      <c r="AP67" s="184" t="s">
        <v>268</v>
      </c>
      <c r="BX67" s="44"/>
      <c r="CB67" s="116"/>
      <c r="CC67" s="120"/>
      <c r="CD67" s="121"/>
      <c r="CE67" s="54"/>
      <c r="CF67" s="117"/>
      <c r="CG67" s="117"/>
      <c r="CH67" s="116"/>
      <c r="CI67" s="120"/>
      <c r="CJ67" s="121"/>
    </row>
    <row r="68" spans="1:88" x14ac:dyDescent="0.25">
      <c r="B68" s="193" t="s">
        <v>255</v>
      </c>
      <c r="C68" s="187" t="s">
        <v>220</v>
      </c>
      <c r="D68" s="184">
        <v>1</v>
      </c>
      <c r="E68" s="187" t="s">
        <v>230</v>
      </c>
      <c r="F68" s="184">
        <v>30</v>
      </c>
      <c r="G68" s="280">
        <f t="shared" si="6"/>
        <v>294.5</v>
      </c>
      <c r="H68" s="185">
        <v>1472.5</v>
      </c>
      <c r="I68" s="191">
        <v>1214.4329896907218</v>
      </c>
      <c r="J68" s="185">
        <v>534.35051546391765</v>
      </c>
      <c r="K68" s="191" t="str">
        <f t="shared" si="5"/>
        <v>AZAUT30</v>
      </c>
      <c r="M68" s="187" t="s">
        <v>227</v>
      </c>
      <c r="N68" s="180" t="s">
        <v>97</v>
      </c>
      <c r="O68" s="155" t="s">
        <v>26</v>
      </c>
      <c r="P68" s="157" t="s">
        <v>97</v>
      </c>
      <c r="Q68" s="164"/>
      <c r="R68" s="174">
        <v>1</v>
      </c>
      <c r="S68" s="157" t="s">
        <v>97</v>
      </c>
      <c r="T68" s="174">
        <v>1</v>
      </c>
      <c r="U68" s="157" t="s">
        <v>97</v>
      </c>
      <c r="V68" s="178" t="s">
        <v>98</v>
      </c>
      <c r="W68" s="155" t="s">
        <v>54</v>
      </c>
      <c r="X68" s="170" t="s">
        <v>240</v>
      </c>
      <c r="Y68" s="255">
        <v>0.36299999999999999</v>
      </c>
      <c r="AA68" s="265">
        <v>0.21249999999999999</v>
      </c>
      <c r="AB68" s="184" t="s">
        <v>234</v>
      </c>
      <c r="AC68" s="184" t="s">
        <v>242</v>
      </c>
      <c r="AD68" s="184" t="s">
        <v>260</v>
      </c>
      <c r="AE68" s="184" t="s">
        <v>99</v>
      </c>
      <c r="AG68" s="184">
        <v>0</v>
      </c>
      <c r="AH68" s="184">
        <v>8</v>
      </c>
      <c r="AI68" s="184">
        <v>16</v>
      </c>
      <c r="AJ68" s="184" t="s">
        <v>246</v>
      </c>
      <c r="AM68" s="59" t="s">
        <v>27</v>
      </c>
      <c r="AN68" s="59" t="s">
        <v>27</v>
      </c>
      <c r="AO68" s="184" t="s">
        <v>267</v>
      </c>
      <c r="AP68" s="184" t="s">
        <v>268</v>
      </c>
      <c r="BX68" s="44"/>
      <c r="CB68" s="116"/>
      <c r="CC68" s="120"/>
      <c r="CD68" s="121"/>
      <c r="CE68" s="54"/>
      <c r="CF68" s="117"/>
      <c r="CG68" s="117"/>
      <c r="CH68" s="116"/>
      <c r="CI68" s="120"/>
      <c r="CJ68" s="121"/>
    </row>
    <row r="69" spans="1:88" x14ac:dyDescent="0.25">
      <c r="B69" s="193" t="s">
        <v>255</v>
      </c>
      <c r="C69" s="187" t="s">
        <v>220</v>
      </c>
      <c r="D69" s="184">
        <v>1</v>
      </c>
      <c r="E69" s="187" t="s">
        <v>230</v>
      </c>
      <c r="F69" s="184">
        <v>36</v>
      </c>
      <c r="G69" s="280">
        <f t="shared" si="6"/>
        <v>294.5</v>
      </c>
      <c r="H69" s="185">
        <v>1767</v>
      </c>
      <c r="I69" s="191">
        <v>1457.319587628866</v>
      </c>
      <c r="J69" s="185">
        <v>641.22061855670108</v>
      </c>
      <c r="K69" s="191" t="str">
        <f t="shared" si="5"/>
        <v>AZAUT36</v>
      </c>
      <c r="M69" s="187" t="s">
        <v>227</v>
      </c>
      <c r="N69" s="180" t="s">
        <v>97</v>
      </c>
      <c r="O69" s="155" t="s">
        <v>26</v>
      </c>
      <c r="P69" s="157" t="s">
        <v>97</v>
      </c>
      <c r="Q69" s="164"/>
      <c r="R69" s="174">
        <v>1</v>
      </c>
      <c r="S69" s="157" t="s">
        <v>97</v>
      </c>
      <c r="T69" s="174">
        <v>1</v>
      </c>
      <c r="U69" s="157" t="s">
        <v>97</v>
      </c>
      <c r="V69" s="178" t="s">
        <v>98</v>
      </c>
      <c r="W69" s="155" t="s">
        <v>54</v>
      </c>
      <c r="X69" s="170" t="s">
        <v>240</v>
      </c>
      <c r="Y69" s="255">
        <v>0.36299999999999999</v>
      </c>
      <c r="AA69" s="265">
        <v>0.21249999999999999</v>
      </c>
      <c r="AB69" s="184" t="s">
        <v>234</v>
      </c>
      <c r="AC69" s="184" t="s">
        <v>242</v>
      </c>
      <c r="AD69" s="184" t="s">
        <v>260</v>
      </c>
      <c r="AE69" s="184" t="s">
        <v>99</v>
      </c>
      <c r="AG69" s="184">
        <v>0</v>
      </c>
      <c r="AH69" s="184">
        <v>8</v>
      </c>
      <c r="AI69" s="184">
        <v>16</v>
      </c>
      <c r="AJ69" s="184" t="s">
        <v>246</v>
      </c>
      <c r="AM69" s="59" t="s">
        <v>27</v>
      </c>
      <c r="AN69" s="59" t="s">
        <v>27</v>
      </c>
      <c r="AO69" s="184" t="s">
        <v>267</v>
      </c>
      <c r="AP69" s="184" t="s">
        <v>268</v>
      </c>
      <c r="BX69" s="44"/>
      <c r="CB69" s="116"/>
      <c r="CC69" s="120"/>
      <c r="CD69" s="121"/>
      <c r="CE69" s="54"/>
      <c r="CF69" s="117"/>
      <c r="CG69" s="117"/>
      <c r="CH69" s="116"/>
      <c r="CI69" s="120"/>
      <c r="CJ69" s="121"/>
    </row>
    <row r="70" spans="1:88" x14ac:dyDescent="0.25">
      <c r="B70" s="193" t="s">
        <v>255</v>
      </c>
      <c r="C70" s="187" t="s">
        <v>220</v>
      </c>
      <c r="D70" s="184">
        <v>1</v>
      </c>
      <c r="E70" s="187" t="s">
        <v>230</v>
      </c>
      <c r="F70" s="184">
        <v>42</v>
      </c>
      <c r="G70" s="280">
        <f t="shared" si="6"/>
        <v>294.5</v>
      </c>
      <c r="H70" s="185">
        <v>2061.5</v>
      </c>
      <c r="I70" s="191">
        <v>1700.2061855670104</v>
      </c>
      <c r="J70" s="185">
        <v>748.09072164948452</v>
      </c>
      <c r="K70" s="191" t="str">
        <f t="shared" si="5"/>
        <v>AZAUT42</v>
      </c>
      <c r="M70" s="187" t="s">
        <v>227</v>
      </c>
      <c r="N70" s="180" t="s">
        <v>97</v>
      </c>
      <c r="O70" s="155" t="s">
        <v>26</v>
      </c>
      <c r="P70" s="157" t="s">
        <v>97</v>
      </c>
      <c r="Q70" s="164"/>
      <c r="R70" s="174">
        <v>1</v>
      </c>
      <c r="S70" s="157" t="s">
        <v>97</v>
      </c>
      <c r="T70" s="174">
        <v>1</v>
      </c>
      <c r="U70" s="157" t="s">
        <v>97</v>
      </c>
      <c r="V70" s="178" t="s">
        <v>98</v>
      </c>
      <c r="W70" s="155" t="s">
        <v>54</v>
      </c>
      <c r="X70" s="170" t="s">
        <v>240</v>
      </c>
      <c r="Y70" s="255">
        <v>0.36299999999999999</v>
      </c>
      <c r="AA70" s="265">
        <v>0.21249999999999999</v>
      </c>
      <c r="AB70" s="184" t="s">
        <v>234</v>
      </c>
      <c r="AC70" s="184" t="s">
        <v>242</v>
      </c>
      <c r="AD70" s="184" t="s">
        <v>260</v>
      </c>
      <c r="AE70" s="184" t="s">
        <v>99</v>
      </c>
      <c r="AG70" s="184">
        <v>0</v>
      </c>
      <c r="AH70" s="184">
        <v>8</v>
      </c>
      <c r="AI70" s="184">
        <v>16</v>
      </c>
      <c r="AJ70" s="184" t="s">
        <v>246</v>
      </c>
      <c r="AM70" s="59" t="s">
        <v>27</v>
      </c>
      <c r="AN70" s="59" t="s">
        <v>27</v>
      </c>
      <c r="AO70" s="184" t="s">
        <v>267</v>
      </c>
      <c r="AP70" s="184" t="s">
        <v>268</v>
      </c>
      <c r="BX70" s="44"/>
      <c r="CB70" s="116"/>
      <c r="CC70" s="120"/>
      <c r="CD70" s="121"/>
      <c r="CE70" s="54"/>
      <c r="CF70" s="117"/>
      <c r="CG70" s="117"/>
      <c r="CH70" s="116"/>
      <c r="CI70" s="120"/>
      <c r="CJ70" s="121"/>
    </row>
    <row r="71" spans="1:88" x14ac:dyDescent="0.25">
      <c r="B71" s="193" t="s">
        <v>255</v>
      </c>
      <c r="C71" s="187" t="s">
        <v>220</v>
      </c>
      <c r="D71" s="184">
        <v>1</v>
      </c>
      <c r="E71" s="187" t="s">
        <v>230</v>
      </c>
      <c r="F71" s="184">
        <v>48</v>
      </c>
      <c r="G71" s="280">
        <f t="shared" si="6"/>
        <v>294.5</v>
      </c>
      <c r="H71" s="185">
        <v>2356</v>
      </c>
      <c r="I71" s="191">
        <v>1943.0927835051548</v>
      </c>
      <c r="J71" s="185">
        <v>854.96082474226807</v>
      </c>
      <c r="K71" s="191" t="str">
        <f t="shared" si="5"/>
        <v>AZAUT48</v>
      </c>
      <c r="M71" s="187" t="s">
        <v>227</v>
      </c>
      <c r="N71" s="180" t="s">
        <v>97</v>
      </c>
      <c r="O71" s="155" t="s">
        <v>26</v>
      </c>
      <c r="P71" s="157" t="s">
        <v>97</v>
      </c>
      <c r="Q71" s="164"/>
      <c r="R71" s="174">
        <v>1</v>
      </c>
      <c r="S71" s="157" t="s">
        <v>97</v>
      </c>
      <c r="T71" s="174">
        <v>1</v>
      </c>
      <c r="U71" s="157" t="s">
        <v>97</v>
      </c>
      <c r="V71" s="178" t="s">
        <v>98</v>
      </c>
      <c r="W71" s="155" t="s">
        <v>54</v>
      </c>
      <c r="X71" s="170" t="s">
        <v>240</v>
      </c>
      <c r="Y71" s="255">
        <v>0.36299999999999999</v>
      </c>
      <c r="AA71" s="265">
        <v>0.21249999999999999</v>
      </c>
      <c r="AB71" s="184" t="s">
        <v>234</v>
      </c>
      <c r="AC71" s="184" t="s">
        <v>242</v>
      </c>
      <c r="AD71" s="184" t="s">
        <v>260</v>
      </c>
      <c r="AE71" s="184" t="s">
        <v>99</v>
      </c>
      <c r="AG71" s="184">
        <v>0</v>
      </c>
      <c r="AH71" s="184">
        <v>8</v>
      </c>
      <c r="AI71" s="184">
        <v>16</v>
      </c>
      <c r="AJ71" s="184" t="s">
        <v>246</v>
      </c>
      <c r="AM71" s="59" t="s">
        <v>27</v>
      </c>
      <c r="AN71" s="59" t="s">
        <v>27</v>
      </c>
      <c r="AO71" s="184" t="s">
        <v>267</v>
      </c>
      <c r="AP71" s="184" t="s">
        <v>268</v>
      </c>
      <c r="BX71" s="44"/>
      <c r="CB71" s="116"/>
      <c r="CC71" s="120"/>
      <c r="CD71" s="121"/>
      <c r="CE71" s="54"/>
      <c r="CF71" s="117"/>
      <c r="CG71" s="117"/>
      <c r="CH71" s="116"/>
      <c r="CI71" s="120"/>
      <c r="CJ71" s="121"/>
    </row>
    <row r="72" spans="1:88" x14ac:dyDescent="0.25">
      <c r="B72" s="193" t="s">
        <v>255</v>
      </c>
      <c r="C72" s="187" t="s">
        <v>220</v>
      </c>
      <c r="D72" s="184">
        <v>1</v>
      </c>
      <c r="E72" s="187" t="s">
        <v>230</v>
      </c>
      <c r="F72" s="184">
        <v>54</v>
      </c>
      <c r="G72" s="280">
        <f t="shared" si="6"/>
        <v>294.5</v>
      </c>
      <c r="H72" s="185">
        <v>2650.5</v>
      </c>
      <c r="I72" s="191">
        <v>2185.9793814432992</v>
      </c>
      <c r="J72" s="185">
        <v>961.83092783505163</v>
      </c>
      <c r="K72" s="191" t="str">
        <f t="shared" si="5"/>
        <v>AZAUT54</v>
      </c>
      <c r="M72" s="187" t="s">
        <v>227</v>
      </c>
      <c r="N72" s="180" t="s">
        <v>97</v>
      </c>
      <c r="O72" s="155" t="s">
        <v>26</v>
      </c>
      <c r="P72" s="157" t="s">
        <v>97</v>
      </c>
      <c r="Q72" s="164"/>
      <c r="R72" s="174">
        <v>1</v>
      </c>
      <c r="S72" s="157" t="s">
        <v>97</v>
      </c>
      <c r="T72" s="174">
        <v>1</v>
      </c>
      <c r="U72" s="157" t="s">
        <v>97</v>
      </c>
      <c r="V72" s="178" t="s">
        <v>98</v>
      </c>
      <c r="W72" s="155" t="s">
        <v>54</v>
      </c>
      <c r="X72" s="170" t="s">
        <v>240</v>
      </c>
      <c r="Y72" s="255">
        <v>0.36299999999999999</v>
      </c>
      <c r="AA72" s="265">
        <v>0.21249999999999999</v>
      </c>
      <c r="AB72" s="184" t="s">
        <v>234</v>
      </c>
      <c r="AC72" s="184" t="s">
        <v>242</v>
      </c>
      <c r="AD72" s="184" t="s">
        <v>260</v>
      </c>
      <c r="AE72" s="184" t="s">
        <v>99</v>
      </c>
      <c r="AG72" s="184">
        <v>0</v>
      </c>
      <c r="AH72" s="184">
        <v>8</v>
      </c>
      <c r="AI72" s="184">
        <v>16</v>
      </c>
      <c r="AJ72" s="184" t="s">
        <v>246</v>
      </c>
      <c r="AM72" s="59" t="s">
        <v>27</v>
      </c>
      <c r="AN72" s="59" t="s">
        <v>27</v>
      </c>
      <c r="AO72" s="184" t="s">
        <v>267</v>
      </c>
      <c r="AP72" s="184" t="s">
        <v>268</v>
      </c>
      <c r="BX72" s="44"/>
      <c r="CB72" s="116"/>
      <c r="CC72" s="120"/>
      <c r="CD72" s="121"/>
      <c r="CE72" s="54"/>
      <c r="CF72" s="117"/>
      <c r="CG72" s="117"/>
      <c r="CH72" s="116"/>
      <c r="CI72" s="120"/>
      <c r="CJ72" s="121"/>
    </row>
    <row r="73" spans="1:88" x14ac:dyDescent="0.25">
      <c r="B73" s="193" t="s">
        <v>255</v>
      </c>
      <c r="C73" s="187" t="s">
        <v>220</v>
      </c>
      <c r="D73" s="184">
        <v>1</v>
      </c>
      <c r="E73" s="187" t="s">
        <v>230</v>
      </c>
      <c r="F73" s="184">
        <v>60</v>
      </c>
      <c r="G73" s="280">
        <f t="shared" si="6"/>
        <v>294.5</v>
      </c>
      <c r="H73" s="185">
        <v>2945</v>
      </c>
      <c r="I73" s="191">
        <v>2428.8659793814436</v>
      </c>
      <c r="J73" s="185">
        <v>1068.7010309278353</v>
      </c>
      <c r="K73" s="191" t="str">
        <f t="shared" si="5"/>
        <v>AZAUT60</v>
      </c>
      <c r="M73" s="187" t="s">
        <v>227</v>
      </c>
      <c r="N73" s="180" t="s">
        <v>97</v>
      </c>
      <c r="O73" s="155" t="s">
        <v>26</v>
      </c>
      <c r="P73" s="157" t="s">
        <v>97</v>
      </c>
      <c r="Q73" s="164"/>
      <c r="R73" s="174">
        <v>1</v>
      </c>
      <c r="S73" s="157" t="s">
        <v>97</v>
      </c>
      <c r="T73" s="174">
        <v>1</v>
      </c>
      <c r="U73" s="157" t="s">
        <v>97</v>
      </c>
      <c r="V73" s="178" t="s">
        <v>98</v>
      </c>
      <c r="W73" s="155" t="s">
        <v>54</v>
      </c>
      <c r="X73" s="170" t="s">
        <v>240</v>
      </c>
      <c r="Y73" s="255">
        <v>0.36299999999999999</v>
      </c>
      <c r="AA73" s="265">
        <v>0.21249999999999999</v>
      </c>
      <c r="AB73" s="184" t="s">
        <v>234</v>
      </c>
      <c r="AC73" s="184" t="s">
        <v>242</v>
      </c>
      <c r="AD73" s="184" t="s">
        <v>260</v>
      </c>
      <c r="AE73" s="184" t="s">
        <v>99</v>
      </c>
      <c r="AG73" s="184">
        <v>0</v>
      </c>
      <c r="AH73" s="184">
        <v>8</v>
      </c>
      <c r="AI73" s="184">
        <v>16</v>
      </c>
      <c r="AJ73" s="184" t="s">
        <v>246</v>
      </c>
      <c r="AM73" s="59" t="s">
        <v>27</v>
      </c>
      <c r="AN73" s="59" t="s">
        <v>27</v>
      </c>
      <c r="AO73" s="184" t="s">
        <v>267</v>
      </c>
      <c r="AP73" s="184" t="s">
        <v>268</v>
      </c>
      <c r="BX73" s="44"/>
      <c r="CB73" s="116"/>
      <c r="CC73" s="120"/>
      <c r="CD73" s="121"/>
      <c r="CE73" s="54"/>
      <c r="CF73" s="117"/>
      <c r="CG73" s="117"/>
      <c r="CH73" s="116"/>
      <c r="CI73" s="120"/>
      <c r="CJ73" s="121"/>
    </row>
    <row r="74" spans="1:88" x14ac:dyDescent="0.25">
      <c r="B74" s="193" t="s">
        <v>255</v>
      </c>
      <c r="C74" s="187" t="s">
        <v>220</v>
      </c>
      <c r="D74" s="184">
        <v>1</v>
      </c>
      <c r="E74" s="187" t="s">
        <v>230</v>
      </c>
      <c r="F74" s="184">
        <v>66</v>
      </c>
      <c r="G74" s="280">
        <f t="shared" si="6"/>
        <v>294.5</v>
      </c>
      <c r="H74" s="185">
        <v>3239.5</v>
      </c>
      <c r="I74" s="191">
        <v>2671.752577319588</v>
      </c>
      <c r="J74" s="185">
        <v>1175.5711340206187</v>
      </c>
      <c r="K74" s="191" t="str">
        <f t="shared" si="5"/>
        <v>AZAUT66</v>
      </c>
      <c r="M74" s="187" t="s">
        <v>227</v>
      </c>
      <c r="N74" s="180" t="s">
        <v>97</v>
      </c>
      <c r="O74" s="155" t="s">
        <v>26</v>
      </c>
      <c r="P74" s="157" t="s">
        <v>97</v>
      </c>
      <c r="Q74" s="164"/>
      <c r="R74" s="174">
        <v>1</v>
      </c>
      <c r="S74" s="157" t="s">
        <v>97</v>
      </c>
      <c r="T74" s="174">
        <v>1</v>
      </c>
      <c r="U74" s="157" t="s">
        <v>97</v>
      </c>
      <c r="V74" s="178" t="s">
        <v>98</v>
      </c>
      <c r="W74" s="155" t="s">
        <v>54</v>
      </c>
      <c r="X74" s="170" t="s">
        <v>240</v>
      </c>
      <c r="Y74" s="255">
        <v>0.36299999999999999</v>
      </c>
      <c r="AA74" s="265">
        <v>0.21249999999999999</v>
      </c>
      <c r="AB74" s="184" t="s">
        <v>234</v>
      </c>
      <c r="AC74" s="184" t="s">
        <v>242</v>
      </c>
      <c r="AD74" s="184" t="s">
        <v>260</v>
      </c>
      <c r="AE74" s="184" t="s">
        <v>99</v>
      </c>
      <c r="AG74" s="184">
        <v>0</v>
      </c>
      <c r="AH74" s="184">
        <v>8</v>
      </c>
      <c r="AI74" s="184">
        <v>16</v>
      </c>
      <c r="AJ74" s="184" t="s">
        <v>246</v>
      </c>
      <c r="AM74" s="59" t="s">
        <v>27</v>
      </c>
      <c r="AN74" s="59" t="s">
        <v>27</v>
      </c>
      <c r="AO74" s="184" t="s">
        <v>267</v>
      </c>
      <c r="AP74" s="184" t="s">
        <v>268</v>
      </c>
      <c r="BX74" s="44"/>
      <c r="CB74" s="116"/>
      <c r="CC74" s="120"/>
      <c r="CD74" s="121"/>
      <c r="CE74" s="54"/>
      <c r="CF74" s="117"/>
      <c r="CG74" s="117"/>
      <c r="CH74" s="116"/>
      <c r="CI74" s="120"/>
      <c r="CJ74" s="121"/>
    </row>
    <row r="75" spans="1:88" x14ac:dyDescent="0.25">
      <c r="B75" s="193" t="s">
        <v>255</v>
      </c>
      <c r="C75" s="187" t="s">
        <v>220</v>
      </c>
      <c r="D75" s="184">
        <v>1</v>
      </c>
      <c r="E75" s="187" t="s">
        <v>230</v>
      </c>
      <c r="F75" s="184">
        <v>72</v>
      </c>
      <c r="G75" s="280">
        <f t="shared" si="6"/>
        <v>294.5</v>
      </c>
      <c r="H75" s="185">
        <v>3534</v>
      </c>
      <c r="I75" s="191">
        <v>2914.6391752577319</v>
      </c>
      <c r="J75" s="185">
        <v>1282.4412371134022</v>
      </c>
      <c r="K75" s="191" t="str">
        <f t="shared" si="5"/>
        <v>AZAUT72</v>
      </c>
      <c r="M75" s="187" t="s">
        <v>227</v>
      </c>
      <c r="N75" s="180" t="s">
        <v>97</v>
      </c>
      <c r="O75" s="155" t="s">
        <v>26</v>
      </c>
      <c r="P75" s="157" t="s">
        <v>97</v>
      </c>
      <c r="Q75" s="164"/>
      <c r="R75" s="174">
        <v>1</v>
      </c>
      <c r="S75" s="157" t="s">
        <v>97</v>
      </c>
      <c r="T75" s="174">
        <v>1</v>
      </c>
      <c r="U75" s="157" t="s">
        <v>97</v>
      </c>
      <c r="V75" s="178" t="s">
        <v>98</v>
      </c>
      <c r="W75" s="155" t="s">
        <v>54</v>
      </c>
      <c r="X75" s="170" t="s">
        <v>240</v>
      </c>
      <c r="Y75" s="255">
        <v>0.36299999999999999</v>
      </c>
      <c r="AA75" s="265">
        <v>0.21249999999999999</v>
      </c>
      <c r="AB75" s="184" t="s">
        <v>234</v>
      </c>
      <c r="AC75" s="184" t="s">
        <v>242</v>
      </c>
      <c r="AD75" s="184" t="s">
        <v>260</v>
      </c>
      <c r="AE75" s="184" t="s">
        <v>99</v>
      </c>
      <c r="AG75" s="184">
        <v>0</v>
      </c>
      <c r="AH75" s="184">
        <v>8</v>
      </c>
      <c r="AI75" s="184">
        <v>16</v>
      </c>
      <c r="AJ75" s="184" t="s">
        <v>246</v>
      </c>
      <c r="AM75" s="59" t="s">
        <v>27</v>
      </c>
      <c r="AN75" s="59" t="s">
        <v>27</v>
      </c>
      <c r="AO75" s="184" t="s">
        <v>267</v>
      </c>
      <c r="AP75" s="184" t="s">
        <v>268</v>
      </c>
      <c r="BX75" s="44"/>
      <c r="CB75" s="116"/>
      <c r="CC75" s="120"/>
      <c r="CD75" s="121"/>
      <c r="CE75" s="54"/>
      <c r="CF75" s="117"/>
      <c r="CG75" s="117"/>
      <c r="CH75" s="116"/>
      <c r="CI75" s="120"/>
      <c r="CJ75" s="121"/>
    </row>
    <row r="76" spans="1:88" x14ac:dyDescent="0.25">
      <c r="B76" s="193" t="s">
        <v>255</v>
      </c>
      <c r="C76" s="187" t="s">
        <v>220</v>
      </c>
      <c r="D76" s="184">
        <v>1</v>
      </c>
      <c r="E76" s="187" t="s">
        <v>230</v>
      </c>
      <c r="F76" s="184">
        <v>78</v>
      </c>
      <c r="G76" s="280">
        <f t="shared" si="6"/>
        <v>294.5</v>
      </c>
      <c r="H76" s="185">
        <v>3828.5</v>
      </c>
      <c r="I76" s="191">
        <v>3157.5257731958764</v>
      </c>
      <c r="J76" s="185">
        <v>1389.3113402061856</v>
      </c>
      <c r="K76" s="191" t="str">
        <f t="shared" si="5"/>
        <v>AZAUT78</v>
      </c>
      <c r="M76" s="187" t="s">
        <v>227</v>
      </c>
      <c r="N76" s="180" t="s">
        <v>97</v>
      </c>
      <c r="O76" s="155" t="s">
        <v>26</v>
      </c>
      <c r="P76" s="157" t="s">
        <v>97</v>
      </c>
      <c r="Q76" s="164"/>
      <c r="R76" s="174">
        <v>1</v>
      </c>
      <c r="S76" s="157" t="s">
        <v>97</v>
      </c>
      <c r="T76" s="174">
        <v>1</v>
      </c>
      <c r="U76" s="157" t="s">
        <v>97</v>
      </c>
      <c r="V76" s="178" t="s">
        <v>98</v>
      </c>
      <c r="W76" s="155" t="s">
        <v>54</v>
      </c>
      <c r="X76" s="170" t="s">
        <v>240</v>
      </c>
      <c r="Y76" s="255">
        <v>0.36299999999999999</v>
      </c>
      <c r="AA76" s="265">
        <v>0.21249999999999999</v>
      </c>
      <c r="AB76" s="184" t="s">
        <v>234</v>
      </c>
      <c r="AC76" s="184" t="s">
        <v>242</v>
      </c>
      <c r="AD76" s="184" t="s">
        <v>260</v>
      </c>
      <c r="AE76" s="184" t="s">
        <v>99</v>
      </c>
      <c r="AG76" s="184">
        <v>0</v>
      </c>
      <c r="AH76" s="184">
        <v>8</v>
      </c>
      <c r="AI76" s="184">
        <v>16</v>
      </c>
      <c r="AJ76" s="184" t="s">
        <v>246</v>
      </c>
      <c r="AM76" s="59" t="s">
        <v>27</v>
      </c>
      <c r="AN76" s="59" t="s">
        <v>27</v>
      </c>
      <c r="AO76" s="184" t="s">
        <v>267</v>
      </c>
      <c r="AP76" s="184" t="s">
        <v>268</v>
      </c>
      <c r="BX76" s="44"/>
      <c r="CB76" s="116"/>
      <c r="CC76" s="120"/>
      <c r="CD76" s="121"/>
      <c r="CE76" s="54"/>
      <c r="CF76" s="117"/>
      <c r="CG76" s="117"/>
      <c r="CH76" s="116"/>
      <c r="CI76" s="120"/>
      <c r="CJ76" s="121"/>
    </row>
    <row r="77" spans="1:88" x14ac:dyDescent="0.25">
      <c r="B77" s="193" t="s">
        <v>255</v>
      </c>
      <c r="C77" s="187" t="s">
        <v>220</v>
      </c>
      <c r="D77" s="184">
        <v>1</v>
      </c>
      <c r="E77" s="187" t="s">
        <v>230</v>
      </c>
      <c r="F77" s="184">
        <v>84</v>
      </c>
      <c r="G77" s="280">
        <f t="shared" si="6"/>
        <v>294.5</v>
      </c>
      <c r="H77" s="185">
        <v>4123</v>
      </c>
      <c r="I77" s="191">
        <v>3400.4123711340208</v>
      </c>
      <c r="J77" s="185">
        <v>1496.181443298969</v>
      </c>
      <c r="K77" s="191" t="str">
        <f t="shared" si="5"/>
        <v>AZAUT84</v>
      </c>
      <c r="M77" s="187" t="s">
        <v>227</v>
      </c>
      <c r="N77" s="180" t="s">
        <v>97</v>
      </c>
      <c r="O77" s="155" t="s">
        <v>26</v>
      </c>
      <c r="P77" s="157" t="s">
        <v>97</v>
      </c>
      <c r="Q77" s="164"/>
      <c r="R77" s="174">
        <v>1</v>
      </c>
      <c r="S77" s="157" t="s">
        <v>97</v>
      </c>
      <c r="T77" s="174">
        <v>1</v>
      </c>
      <c r="U77" s="157" t="s">
        <v>97</v>
      </c>
      <c r="V77" s="178" t="s">
        <v>98</v>
      </c>
      <c r="W77" s="155" t="s">
        <v>54</v>
      </c>
      <c r="X77" s="170" t="s">
        <v>240</v>
      </c>
      <c r="Y77" s="255">
        <v>0.36299999999999999</v>
      </c>
      <c r="AA77" s="265">
        <v>0.21249999999999999</v>
      </c>
      <c r="AB77" s="184" t="s">
        <v>234</v>
      </c>
      <c r="AC77" s="184" t="s">
        <v>242</v>
      </c>
      <c r="AD77" s="184" t="s">
        <v>260</v>
      </c>
      <c r="AE77" s="184" t="s">
        <v>99</v>
      </c>
      <c r="AG77" s="184">
        <v>0</v>
      </c>
      <c r="AH77" s="184">
        <v>8</v>
      </c>
      <c r="AI77" s="184">
        <v>16</v>
      </c>
      <c r="AJ77" s="184" t="s">
        <v>246</v>
      </c>
      <c r="AM77" s="59" t="s">
        <v>27</v>
      </c>
      <c r="AN77" s="59" t="s">
        <v>27</v>
      </c>
      <c r="AO77" s="184" t="s">
        <v>267</v>
      </c>
      <c r="AP77" s="184" t="s">
        <v>268</v>
      </c>
      <c r="BX77" s="44"/>
      <c r="CB77" s="116"/>
      <c r="CC77" s="120"/>
      <c r="CD77" s="121"/>
      <c r="CE77" s="54"/>
      <c r="CF77" s="117"/>
      <c r="CG77" s="117"/>
      <c r="CH77" s="116"/>
      <c r="CI77" s="120"/>
      <c r="CJ77" s="121"/>
    </row>
    <row r="78" spans="1:88" x14ac:dyDescent="0.25">
      <c r="B78" s="193" t="s">
        <v>255</v>
      </c>
      <c r="C78" s="187" t="s">
        <v>220</v>
      </c>
      <c r="D78" s="184">
        <v>1</v>
      </c>
      <c r="E78" s="187" t="s">
        <v>230</v>
      </c>
      <c r="F78" s="184">
        <v>90</v>
      </c>
      <c r="G78" s="280">
        <f t="shared" si="6"/>
        <v>294.5</v>
      </c>
      <c r="H78" s="185">
        <v>4417.5</v>
      </c>
      <c r="I78" s="191">
        <v>3643.2989690721652</v>
      </c>
      <c r="J78" s="185">
        <v>1603.0515463917527</v>
      </c>
      <c r="K78" s="191" t="str">
        <f t="shared" si="5"/>
        <v>AZAUT90</v>
      </c>
      <c r="M78" s="187" t="s">
        <v>227</v>
      </c>
      <c r="N78" s="180" t="s">
        <v>97</v>
      </c>
      <c r="O78" s="155" t="s">
        <v>26</v>
      </c>
      <c r="P78" s="157" t="s">
        <v>97</v>
      </c>
      <c r="Q78" s="164"/>
      <c r="R78" s="174">
        <v>1</v>
      </c>
      <c r="S78" s="157" t="s">
        <v>97</v>
      </c>
      <c r="T78" s="174">
        <v>1</v>
      </c>
      <c r="U78" s="157" t="s">
        <v>97</v>
      </c>
      <c r="V78" s="178" t="s">
        <v>98</v>
      </c>
      <c r="W78" s="155" t="s">
        <v>54</v>
      </c>
      <c r="X78" s="170" t="s">
        <v>240</v>
      </c>
      <c r="Y78" s="255">
        <v>0.36299999999999999</v>
      </c>
      <c r="AA78" s="265">
        <v>0.21249999999999999</v>
      </c>
      <c r="AB78" s="184" t="s">
        <v>234</v>
      </c>
      <c r="AC78" s="184" t="s">
        <v>242</v>
      </c>
      <c r="AD78" s="184" t="s">
        <v>260</v>
      </c>
      <c r="AE78" s="184" t="s">
        <v>99</v>
      </c>
      <c r="AG78" s="184">
        <v>0</v>
      </c>
      <c r="AH78" s="184">
        <v>8</v>
      </c>
      <c r="AI78" s="184">
        <v>16</v>
      </c>
      <c r="AJ78" s="184" t="s">
        <v>246</v>
      </c>
      <c r="AM78" s="59" t="s">
        <v>27</v>
      </c>
      <c r="AN78" s="59" t="s">
        <v>27</v>
      </c>
      <c r="AO78" s="184" t="s">
        <v>267</v>
      </c>
      <c r="AP78" s="184" t="s">
        <v>268</v>
      </c>
      <c r="BX78" s="44"/>
      <c r="CB78" s="116"/>
      <c r="CC78" s="120"/>
      <c r="CD78" s="121"/>
      <c r="CE78" s="54"/>
      <c r="CF78" s="117"/>
      <c r="CG78" s="117"/>
      <c r="CH78" s="116"/>
      <c r="CI78" s="120"/>
      <c r="CJ78" s="121"/>
    </row>
    <row r="79" spans="1:88" ht="15" thickBot="1" x14ac:dyDescent="0.3">
      <c r="A79" s="4"/>
      <c r="B79" s="204" t="s">
        <v>255</v>
      </c>
      <c r="C79" s="205" t="s">
        <v>220</v>
      </c>
      <c r="D79" s="206">
        <v>1</v>
      </c>
      <c r="E79" s="205" t="s">
        <v>230</v>
      </c>
      <c r="F79" s="206">
        <v>96</v>
      </c>
      <c r="G79" s="281">
        <f t="shared" si="6"/>
        <v>294.5</v>
      </c>
      <c r="H79" s="208">
        <v>4712</v>
      </c>
      <c r="I79" s="209">
        <v>3886.1855670103096</v>
      </c>
      <c r="J79" s="208">
        <v>1709.9216494845361</v>
      </c>
      <c r="K79" s="209" t="str">
        <f t="shared" si="5"/>
        <v>AZAUT96</v>
      </c>
      <c r="L79" s="4"/>
      <c r="M79" s="205" t="s">
        <v>227</v>
      </c>
      <c r="N79" s="211" t="s">
        <v>97</v>
      </c>
      <c r="O79" s="206" t="s">
        <v>26</v>
      </c>
      <c r="P79" s="212" t="s">
        <v>97</v>
      </c>
      <c r="Q79" s="210"/>
      <c r="R79" s="213">
        <v>1</v>
      </c>
      <c r="S79" s="212" t="s">
        <v>97</v>
      </c>
      <c r="T79" s="213">
        <v>1</v>
      </c>
      <c r="U79" s="212" t="s">
        <v>97</v>
      </c>
      <c r="V79" s="214" t="s">
        <v>98</v>
      </c>
      <c r="W79" s="206" t="s">
        <v>54</v>
      </c>
      <c r="X79" s="215" t="s">
        <v>240</v>
      </c>
      <c r="Y79" s="256">
        <v>0.36299999999999999</v>
      </c>
      <c r="Z79" s="217"/>
      <c r="AA79" s="264">
        <v>0.21249999999999999</v>
      </c>
      <c r="AB79" s="206" t="s">
        <v>234</v>
      </c>
      <c r="AC79" s="206" t="s">
        <v>242</v>
      </c>
      <c r="AD79" s="206" t="s">
        <v>260</v>
      </c>
      <c r="AE79" s="206" t="s">
        <v>99</v>
      </c>
      <c r="AF79" s="4"/>
      <c r="AG79" s="206">
        <v>0</v>
      </c>
      <c r="AH79" s="206">
        <v>8</v>
      </c>
      <c r="AI79" s="206">
        <v>16</v>
      </c>
      <c r="AJ79" s="206" t="s">
        <v>246</v>
      </c>
      <c r="AK79" s="217"/>
      <c r="AL79" s="221"/>
      <c r="AM79" s="221" t="s">
        <v>27</v>
      </c>
      <c r="AN79" s="221" t="s">
        <v>27</v>
      </c>
      <c r="AO79" s="206" t="s">
        <v>267</v>
      </c>
      <c r="AP79" s="206" t="s">
        <v>268</v>
      </c>
      <c r="AQ79" s="217"/>
      <c r="AR79" s="217"/>
      <c r="AS79" s="217"/>
      <c r="AT79" s="217"/>
      <c r="AU79" s="217"/>
      <c r="AV79" s="217"/>
      <c r="AW79" s="217"/>
      <c r="AX79" s="217"/>
      <c r="AY79" s="217"/>
      <c r="AZ79" s="217"/>
      <c r="BA79" s="217"/>
      <c r="BB79" s="217"/>
      <c r="BC79" s="217"/>
      <c r="BD79" s="217"/>
      <c r="BE79" s="217"/>
      <c r="BF79" s="217"/>
      <c r="BG79" s="217"/>
      <c r="BH79" s="217"/>
      <c r="BI79" s="217"/>
      <c r="BJ79" s="217"/>
      <c r="BK79" s="217"/>
      <c r="BL79" s="217"/>
      <c r="BM79" s="217"/>
      <c r="BN79" s="217"/>
      <c r="BO79" s="217"/>
      <c r="BP79" s="217"/>
      <c r="BQ79" s="217"/>
      <c r="BR79" s="217"/>
      <c r="BS79" s="217"/>
      <c r="BT79" s="217"/>
      <c r="BU79" s="217"/>
      <c r="BV79" s="217"/>
      <c r="BW79" s="217"/>
      <c r="BX79" s="44"/>
      <c r="CB79" s="116"/>
      <c r="CC79" s="120"/>
      <c r="CD79" s="121"/>
      <c r="CE79" s="54"/>
      <c r="CF79" s="117"/>
      <c r="CG79" s="117"/>
      <c r="CH79" s="116"/>
      <c r="CI79" s="120"/>
      <c r="CJ79" s="121"/>
    </row>
    <row r="80" spans="1:88" x14ac:dyDescent="0.25">
      <c r="B80" s="193" t="s">
        <v>255</v>
      </c>
      <c r="C80" s="187" t="s">
        <v>217</v>
      </c>
      <c r="D80" s="184">
        <v>1</v>
      </c>
      <c r="E80" s="187" t="s">
        <v>231</v>
      </c>
      <c r="F80" s="184">
        <v>12</v>
      </c>
      <c r="G80" s="280">
        <f>$H$80/2</f>
        <v>294.5</v>
      </c>
      <c r="H80" s="185">
        <v>589</v>
      </c>
      <c r="I80" s="191">
        <v>485.7731958762887</v>
      </c>
      <c r="J80" s="185">
        <v>213.74020618556702</v>
      </c>
      <c r="K80" s="191" t="str">
        <f t="shared" si="5"/>
        <v>AZAUG12</v>
      </c>
      <c r="M80" s="187" t="s">
        <v>228</v>
      </c>
      <c r="N80" s="180" t="s">
        <v>97</v>
      </c>
      <c r="O80" s="155" t="s">
        <v>26</v>
      </c>
      <c r="P80" s="157" t="s">
        <v>97</v>
      </c>
      <c r="Q80" s="164"/>
      <c r="R80" s="174">
        <v>1</v>
      </c>
      <c r="S80" s="157" t="s">
        <v>97</v>
      </c>
      <c r="T80" s="174">
        <v>1</v>
      </c>
      <c r="U80" s="157" t="s">
        <v>97</v>
      </c>
      <c r="V80" s="178" t="s">
        <v>98</v>
      </c>
      <c r="W80" s="155" t="s">
        <v>54</v>
      </c>
      <c r="X80" s="170" t="s">
        <v>240</v>
      </c>
      <c r="Y80" s="255">
        <v>0.36299999999999999</v>
      </c>
      <c r="AA80" s="265">
        <v>0.21249999999999999</v>
      </c>
      <c r="AB80" s="184" t="s">
        <v>234</v>
      </c>
      <c r="AC80" s="184" t="s">
        <v>242</v>
      </c>
      <c r="AD80" s="184" t="s">
        <v>260</v>
      </c>
      <c r="AE80" s="184" t="s">
        <v>99</v>
      </c>
      <c r="AG80" s="184">
        <v>0</v>
      </c>
      <c r="AH80" s="184">
        <v>8</v>
      </c>
      <c r="AI80" s="184">
        <v>16</v>
      </c>
      <c r="AJ80" s="184" t="s">
        <v>246</v>
      </c>
      <c r="AM80" s="59" t="s">
        <v>27</v>
      </c>
      <c r="AN80" s="59" t="s">
        <v>27</v>
      </c>
      <c r="AO80" s="184" t="s">
        <v>267</v>
      </c>
      <c r="AP80" s="184" t="s">
        <v>268</v>
      </c>
      <c r="BX80" s="44"/>
      <c r="CB80" s="116"/>
      <c r="CC80" s="120"/>
      <c r="CD80" s="121"/>
      <c r="CE80" s="54"/>
      <c r="CF80" s="117"/>
      <c r="CG80" s="117"/>
      <c r="CH80" s="116"/>
      <c r="CI80" s="120"/>
      <c r="CJ80" s="121"/>
    </row>
    <row r="81" spans="1:88" x14ac:dyDescent="0.25">
      <c r="B81" s="193" t="s">
        <v>255</v>
      </c>
      <c r="C81" s="187" t="s">
        <v>217</v>
      </c>
      <c r="D81" s="184">
        <v>1</v>
      </c>
      <c r="E81" s="187" t="s">
        <v>231</v>
      </c>
      <c r="F81" s="184">
        <v>18</v>
      </c>
      <c r="G81" s="280">
        <f t="shared" ref="G81:G94" si="7">$H$80/2</f>
        <v>294.5</v>
      </c>
      <c r="H81" s="185">
        <v>883.5</v>
      </c>
      <c r="I81" s="191">
        <v>728.65979381443299</v>
      </c>
      <c r="J81" s="185">
        <v>320.61030927835054</v>
      </c>
      <c r="K81" s="191" t="str">
        <f t="shared" si="5"/>
        <v>AZAUG18</v>
      </c>
      <c r="M81" s="187" t="s">
        <v>228</v>
      </c>
      <c r="N81" s="180" t="s">
        <v>97</v>
      </c>
      <c r="O81" s="155" t="s">
        <v>26</v>
      </c>
      <c r="P81" s="157" t="s">
        <v>97</v>
      </c>
      <c r="Q81" s="164"/>
      <c r="R81" s="174">
        <v>1</v>
      </c>
      <c r="S81" s="157" t="s">
        <v>97</v>
      </c>
      <c r="T81" s="174">
        <v>1</v>
      </c>
      <c r="U81" s="157" t="s">
        <v>97</v>
      </c>
      <c r="V81" s="178" t="s">
        <v>98</v>
      </c>
      <c r="W81" s="155" t="s">
        <v>54</v>
      </c>
      <c r="X81" s="170" t="s">
        <v>240</v>
      </c>
      <c r="Y81" s="255">
        <v>0.36299999999999999</v>
      </c>
      <c r="AA81" s="265">
        <v>0.21249999999999999</v>
      </c>
      <c r="AB81" s="184" t="s">
        <v>234</v>
      </c>
      <c r="AC81" s="184" t="s">
        <v>242</v>
      </c>
      <c r="AD81" s="184" t="s">
        <v>260</v>
      </c>
      <c r="AE81" s="184" t="s">
        <v>99</v>
      </c>
      <c r="AG81" s="184">
        <v>0</v>
      </c>
      <c r="AH81" s="184">
        <v>8</v>
      </c>
      <c r="AI81" s="184">
        <v>16</v>
      </c>
      <c r="AJ81" s="184" t="s">
        <v>246</v>
      </c>
      <c r="AM81" s="59" t="s">
        <v>27</v>
      </c>
      <c r="AN81" s="59" t="s">
        <v>27</v>
      </c>
      <c r="AO81" s="184" t="s">
        <v>267</v>
      </c>
      <c r="AP81" s="184" t="s">
        <v>268</v>
      </c>
      <c r="BX81" s="44"/>
      <c r="CB81" s="116"/>
      <c r="CC81" s="120"/>
      <c r="CD81" s="121"/>
      <c r="CE81" s="54"/>
      <c r="CF81" s="117"/>
      <c r="CG81" s="117"/>
      <c r="CH81" s="116"/>
      <c r="CI81" s="120"/>
      <c r="CJ81" s="121"/>
    </row>
    <row r="82" spans="1:88" x14ac:dyDescent="0.25">
      <c r="B82" s="193" t="s">
        <v>255</v>
      </c>
      <c r="C82" s="187" t="s">
        <v>217</v>
      </c>
      <c r="D82" s="184">
        <v>1</v>
      </c>
      <c r="E82" s="187" t="s">
        <v>231</v>
      </c>
      <c r="F82" s="184">
        <v>24</v>
      </c>
      <c r="G82" s="280">
        <f t="shared" si="7"/>
        <v>294.5</v>
      </c>
      <c r="H82" s="185">
        <v>1178</v>
      </c>
      <c r="I82" s="191">
        <v>971.54639175257739</v>
      </c>
      <c r="J82" s="185">
        <v>427.48041237113404</v>
      </c>
      <c r="K82" s="191" t="str">
        <f t="shared" si="5"/>
        <v>AZAUG24</v>
      </c>
      <c r="M82" s="187" t="s">
        <v>228</v>
      </c>
      <c r="N82" s="180" t="s">
        <v>97</v>
      </c>
      <c r="O82" s="155" t="s">
        <v>26</v>
      </c>
      <c r="P82" s="157" t="s">
        <v>97</v>
      </c>
      <c r="Q82" s="164"/>
      <c r="R82" s="174">
        <v>1</v>
      </c>
      <c r="S82" s="157" t="s">
        <v>97</v>
      </c>
      <c r="T82" s="174">
        <v>1</v>
      </c>
      <c r="U82" s="157" t="s">
        <v>97</v>
      </c>
      <c r="V82" s="178" t="s">
        <v>98</v>
      </c>
      <c r="W82" s="155" t="s">
        <v>54</v>
      </c>
      <c r="X82" s="170" t="s">
        <v>240</v>
      </c>
      <c r="Y82" s="255">
        <v>0.36299999999999999</v>
      </c>
      <c r="AA82" s="265">
        <v>0.21249999999999999</v>
      </c>
      <c r="AB82" s="184" t="s">
        <v>234</v>
      </c>
      <c r="AC82" s="184" t="s">
        <v>242</v>
      </c>
      <c r="AD82" s="184" t="s">
        <v>260</v>
      </c>
      <c r="AE82" s="184" t="s">
        <v>99</v>
      </c>
      <c r="AG82" s="184">
        <v>0</v>
      </c>
      <c r="AH82" s="184">
        <v>8</v>
      </c>
      <c r="AI82" s="184">
        <v>16</v>
      </c>
      <c r="AJ82" s="184" t="s">
        <v>246</v>
      </c>
      <c r="AM82" s="59" t="s">
        <v>27</v>
      </c>
      <c r="AN82" s="59" t="s">
        <v>27</v>
      </c>
      <c r="AO82" s="184" t="s">
        <v>267</v>
      </c>
      <c r="AP82" s="184" t="s">
        <v>268</v>
      </c>
      <c r="BX82" s="44"/>
      <c r="CB82" s="116"/>
      <c r="CC82" s="120"/>
      <c r="CD82" s="121"/>
      <c r="CE82" s="54"/>
      <c r="CF82" s="117"/>
      <c r="CG82" s="117"/>
      <c r="CH82" s="116"/>
      <c r="CI82" s="120"/>
      <c r="CJ82" s="121"/>
    </row>
    <row r="83" spans="1:88" x14ac:dyDescent="0.25">
      <c r="B83" s="193" t="s">
        <v>255</v>
      </c>
      <c r="C83" s="187" t="s">
        <v>217</v>
      </c>
      <c r="D83" s="184">
        <v>1</v>
      </c>
      <c r="E83" s="187" t="s">
        <v>231</v>
      </c>
      <c r="F83" s="184">
        <v>30</v>
      </c>
      <c r="G83" s="280">
        <f t="shared" si="7"/>
        <v>294.5</v>
      </c>
      <c r="H83" s="185">
        <v>1472.5</v>
      </c>
      <c r="I83" s="191">
        <v>1214.4329896907218</v>
      </c>
      <c r="J83" s="185">
        <v>534.35051546391765</v>
      </c>
      <c r="K83" s="191" t="str">
        <f t="shared" si="5"/>
        <v>AZAUG30</v>
      </c>
      <c r="M83" s="187" t="s">
        <v>228</v>
      </c>
      <c r="N83" s="180" t="s">
        <v>97</v>
      </c>
      <c r="O83" s="155" t="s">
        <v>26</v>
      </c>
      <c r="P83" s="157" t="s">
        <v>97</v>
      </c>
      <c r="Q83" s="164"/>
      <c r="R83" s="174">
        <v>1</v>
      </c>
      <c r="S83" s="157" t="s">
        <v>97</v>
      </c>
      <c r="T83" s="174">
        <v>1</v>
      </c>
      <c r="U83" s="157" t="s">
        <v>97</v>
      </c>
      <c r="V83" s="178" t="s">
        <v>98</v>
      </c>
      <c r="W83" s="155" t="s">
        <v>54</v>
      </c>
      <c r="X83" s="170" t="s">
        <v>240</v>
      </c>
      <c r="Y83" s="255">
        <v>0.36299999999999999</v>
      </c>
      <c r="AA83" s="265">
        <v>0.21249999999999999</v>
      </c>
      <c r="AB83" s="184" t="s">
        <v>234</v>
      </c>
      <c r="AC83" s="184" t="s">
        <v>242</v>
      </c>
      <c r="AD83" s="184" t="s">
        <v>260</v>
      </c>
      <c r="AE83" s="184" t="s">
        <v>99</v>
      </c>
      <c r="AG83" s="184">
        <v>0</v>
      </c>
      <c r="AH83" s="184">
        <v>8</v>
      </c>
      <c r="AI83" s="184">
        <v>16</v>
      </c>
      <c r="AJ83" s="184" t="s">
        <v>246</v>
      </c>
      <c r="AM83" s="59" t="s">
        <v>27</v>
      </c>
      <c r="AN83" s="59" t="s">
        <v>27</v>
      </c>
      <c r="AO83" s="184" t="s">
        <v>267</v>
      </c>
      <c r="AP83" s="184" t="s">
        <v>268</v>
      </c>
      <c r="BX83" s="44"/>
      <c r="CB83" s="116"/>
      <c r="CC83" s="120"/>
      <c r="CD83" s="121"/>
      <c r="CE83" s="54"/>
      <c r="CF83" s="117"/>
      <c r="CG83" s="117"/>
      <c r="CH83" s="116"/>
      <c r="CI83" s="120"/>
      <c r="CJ83" s="121"/>
    </row>
    <row r="84" spans="1:88" x14ac:dyDescent="0.25">
      <c r="B84" s="193" t="s">
        <v>255</v>
      </c>
      <c r="C84" s="187" t="s">
        <v>217</v>
      </c>
      <c r="D84" s="184">
        <v>1</v>
      </c>
      <c r="E84" s="187" t="s">
        <v>231</v>
      </c>
      <c r="F84" s="184">
        <v>36</v>
      </c>
      <c r="G84" s="280">
        <f t="shared" si="7"/>
        <v>294.5</v>
      </c>
      <c r="H84" s="185">
        <v>1767</v>
      </c>
      <c r="I84" s="191">
        <v>1457.319587628866</v>
      </c>
      <c r="J84" s="185">
        <v>641.22061855670108</v>
      </c>
      <c r="K84" s="191" t="str">
        <f t="shared" si="5"/>
        <v>AZAUG36</v>
      </c>
      <c r="M84" s="187" t="s">
        <v>228</v>
      </c>
      <c r="N84" s="180" t="s">
        <v>97</v>
      </c>
      <c r="O84" s="155" t="s">
        <v>26</v>
      </c>
      <c r="P84" s="157" t="s">
        <v>97</v>
      </c>
      <c r="Q84" s="164"/>
      <c r="R84" s="174">
        <v>1</v>
      </c>
      <c r="S84" s="157" t="s">
        <v>97</v>
      </c>
      <c r="T84" s="174">
        <v>1</v>
      </c>
      <c r="U84" s="157" t="s">
        <v>97</v>
      </c>
      <c r="V84" s="178" t="s">
        <v>98</v>
      </c>
      <c r="W84" s="155" t="s">
        <v>54</v>
      </c>
      <c r="X84" s="170" t="s">
        <v>240</v>
      </c>
      <c r="Y84" s="255">
        <v>0.36299999999999999</v>
      </c>
      <c r="AA84" s="265">
        <v>0.21249999999999999</v>
      </c>
      <c r="AB84" s="184" t="s">
        <v>234</v>
      </c>
      <c r="AC84" s="184" t="s">
        <v>242</v>
      </c>
      <c r="AD84" s="184" t="s">
        <v>260</v>
      </c>
      <c r="AE84" s="184" t="s">
        <v>99</v>
      </c>
      <c r="AG84" s="184">
        <v>0</v>
      </c>
      <c r="AH84" s="184">
        <v>8</v>
      </c>
      <c r="AI84" s="184">
        <v>16</v>
      </c>
      <c r="AJ84" s="184" t="s">
        <v>246</v>
      </c>
      <c r="AM84" s="59" t="s">
        <v>27</v>
      </c>
      <c r="AN84" s="59" t="s">
        <v>27</v>
      </c>
      <c r="AO84" s="184" t="s">
        <v>267</v>
      </c>
      <c r="AP84" s="184" t="s">
        <v>268</v>
      </c>
      <c r="BX84" s="44"/>
      <c r="CB84" s="116"/>
      <c r="CC84" s="120"/>
      <c r="CD84" s="121"/>
      <c r="CE84" s="54"/>
      <c r="CF84" s="117"/>
      <c r="CG84" s="117"/>
      <c r="CH84" s="116"/>
      <c r="CI84" s="120"/>
      <c r="CJ84" s="121"/>
    </row>
    <row r="85" spans="1:88" x14ac:dyDescent="0.25">
      <c r="B85" s="193" t="s">
        <v>255</v>
      </c>
      <c r="C85" s="187" t="s">
        <v>217</v>
      </c>
      <c r="D85" s="184">
        <v>1</v>
      </c>
      <c r="E85" s="187" t="s">
        <v>231</v>
      </c>
      <c r="F85" s="184">
        <v>42</v>
      </c>
      <c r="G85" s="280">
        <f t="shared" si="7"/>
        <v>294.5</v>
      </c>
      <c r="H85" s="185">
        <v>2061.5</v>
      </c>
      <c r="I85" s="191">
        <v>1700.2061855670104</v>
      </c>
      <c r="J85" s="185">
        <v>748.09072164948452</v>
      </c>
      <c r="K85" s="191" t="str">
        <f t="shared" si="5"/>
        <v>AZAUG42</v>
      </c>
      <c r="M85" s="187" t="s">
        <v>228</v>
      </c>
      <c r="N85" s="180" t="s">
        <v>97</v>
      </c>
      <c r="O85" s="155" t="s">
        <v>26</v>
      </c>
      <c r="P85" s="157" t="s">
        <v>97</v>
      </c>
      <c r="Q85" s="164"/>
      <c r="R85" s="174">
        <v>1</v>
      </c>
      <c r="S85" s="157" t="s">
        <v>97</v>
      </c>
      <c r="T85" s="174">
        <v>1</v>
      </c>
      <c r="U85" s="157" t="s">
        <v>97</v>
      </c>
      <c r="V85" s="178" t="s">
        <v>98</v>
      </c>
      <c r="W85" s="155" t="s">
        <v>54</v>
      </c>
      <c r="X85" s="170" t="s">
        <v>240</v>
      </c>
      <c r="Y85" s="255">
        <v>0.36299999999999999</v>
      </c>
      <c r="AA85" s="265">
        <v>0.21249999999999999</v>
      </c>
      <c r="AB85" s="184" t="s">
        <v>234</v>
      </c>
      <c r="AC85" s="184" t="s">
        <v>242</v>
      </c>
      <c r="AD85" s="184" t="s">
        <v>260</v>
      </c>
      <c r="AE85" s="184" t="s">
        <v>99</v>
      </c>
      <c r="AG85" s="184">
        <v>0</v>
      </c>
      <c r="AH85" s="184">
        <v>8</v>
      </c>
      <c r="AI85" s="184">
        <v>16</v>
      </c>
      <c r="AJ85" s="184" t="s">
        <v>246</v>
      </c>
      <c r="AM85" s="59" t="s">
        <v>27</v>
      </c>
      <c r="AN85" s="59" t="s">
        <v>27</v>
      </c>
      <c r="AO85" s="184" t="s">
        <v>267</v>
      </c>
      <c r="AP85" s="184" t="s">
        <v>268</v>
      </c>
      <c r="BX85" s="44"/>
      <c r="CB85" s="116"/>
      <c r="CC85" s="120"/>
      <c r="CD85" s="121"/>
      <c r="CE85" s="54"/>
      <c r="CF85" s="117"/>
      <c r="CG85" s="117"/>
      <c r="CH85" s="116"/>
      <c r="CI85" s="120"/>
      <c r="CJ85" s="121"/>
    </row>
    <row r="86" spans="1:88" x14ac:dyDescent="0.25">
      <c r="B86" s="193" t="s">
        <v>255</v>
      </c>
      <c r="C86" s="187" t="s">
        <v>217</v>
      </c>
      <c r="D86" s="184">
        <v>1</v>
      </c>
      <c r="E86" s="187" t="s">
        <v>231</v>
      </c>
      <c r="F86" s="184">
        <v>48</v>
      </c>
      <c r="G86" s="280">
        <f t="shared" si="7"/>
        <v>294.5</v>
      </c>
      <c r="H86" s="185">
        <v>2356</v>
      </c>
      <c r="I86" s="191">
        <v>1943.0927835051548</v>
      </c>
      <c r="J86" s="185">
        <v>854.96082474226807</v>
      </c>
      <c r="K86" s="191" t="str">
        <f t="shared" si="5"/>
        <v>AZAUG48</v>
      </c>
      <c r="M86" s="187" t="s">
        <v>228</v>
      </c>
      <c r="N86" s="180" t="s">
        <v>97</v>
      </c>
      <c r="O86" s="155" t="s">
        <v>26</v>
      </c>
      <c r="P86" s="157" t="s">
        <v>97</v>
      </c>
      <c r="Q86" s="164"/>
      <c r="R86" s="174">
        <v>1</v>
      </c>
      <c r="S86" s="157" t="s">
        <v>97</v>
      </c>
      <c r="T86" s="174">
        <v>1</v>
      </c>
      <c r="U86" s="157" t="s">
        <v>97</v>
      </c>
      <c r="V86" s="178" t="s">
        <v>98</v>
      </c>
      <c r="W86" s="155" t="s">
        <v>54</v>
      </c>
      <c r="X86" s="170" t="s">
        <v>240</v>
      </c>
      <c r="Y86" s="255">
        <v>0.36299999999999999</v>
      </c>
      <c r="AA86" s="265">
        <v>0.21249999999999999</v>
      </c>
      <c r="AB86" s="184" t="s">
        <v>234</v>
      </c>
      <c r="AC86" s="184" t="s">
        <v>242</v>
      </c>
      <c r="AD86" s="184" t="s">
        <v>260</v>
      </c>
      <c r="AE86" s="184" t="s">
        <v>99</v>
      </c>
      <c r="AG86" s="184">
        <v>0</v>
      </c>
      <c r="AH86" s="184">
        <v>8</v>
      </c>
      <c r="AI86" s="184">
        <v>16</v>
      </c>
      <c r="AJ86" s="184" t="s">
        <v>246</v>
      </c>
      <c r="AM86" s="59" t="s">
        <v>27</v>
      </c>
      <c r="AN86" s="59" t="s">
        <v>27</v>
      </c>
      <c r="AO86" s="184" t="s">
        <v>267</v>
      </c>
      <c r="AP86" s="184" t="s">
        <v>268</v>
      </c>
      <c r="BX86" s="44"/>
      <c r="CB86" s="116"/>
      <c r="CC86" s="120"/>
      <c r="CD86" s="121"/>
      <c r="CE86" s="54"/>
      <c r="CF86" s="117"/>
      <c r="CG86" s="117"/>
      <c r="CH86" s="116"/>
      <c r="CI86" s="120"/>
      <c r="CJ86" s="121"/>
    </row>
    <row r="87" spans="1:88" x14ac:dyDescent="0.25">
      <c r="B87" s="193" t="s">
        <v>255</v>
      </c>
      <c r="C87" s="187" t="s">
        <v>217</v>
      </c>
      <c r="D87" s="184">
        <v>1</v>
      </c>
      <c r="E87" s="187" t="s">
        <v>231</v>
      </c>
      <c r="F87" s="184">
        <v>54</v>
      </c>
      <c r="G87" s="280">
        <f t="shared" si="7"/>
        <v>294.5</v>
      </c>
      <c r="H87" s="185">
        <v>2650.5</v>
      </c>
      <c r="I87" s="191">
        <v>2185.9793814432992</v>
      </c>
      <c r="J87" s="185">
        <v>961.83092783505163</v>
      </c>
      <c r="K87" s="191" t="str">
        <f t="shared" si="5"/>
        <v>AZAUG54</v>
      </c>
      <c r="M87" s="187" t="s">
        <v>228</v>
      </c>
      <c r="N87" s="180" t="s">
        <v>97</v>
      </c>
      <c r="O87" s="155" t="s">
        <v>26</v>
      </c>
      <c r="P87" s="157" t="s">
        <v>97</v>
      </c>
      <c r="Q87" s="164"/>
      <c r="R87" s="174">
        <v>1</v>
      </c>
      <c r="S87" s="157" t="s">
        <v>97</v>
      </c>
      <c r="T87" s="174">
        <v>1</v>
      </c>
      <c r="U87" s="157" t="s">
        <v>97</v>
      </c>
      <c r="V87" s="178" t="s">
        <v>98</v>
      </c>
      <c r="W87" s="155" t="s">
        <v>54</v>
      </c>
      <c r="X87" s="170" t="s">
        <v>240</v>
      </c>
      <c r="Y87" s="255">
        <v>0.36299999999999999</v>
      </c>
      <c r="AA87" s="265">
        <v>0.21249999999999999</v>
      </c>
      <c r="AB87" s="184" t="s">
        <v>234</v>
      </c>
      <c r="AC87" s="184" t="s">
        <v>242</v>
      </c>
      <c r="AD87" s="184" t="s">
        <v>260</v>
      </c>
      <c r="AE87" s="184" t="s">
        <v>99</v>
      </c>
      <c r="AG87" s="184">
        <v>0</v>
      </c>
      <c r="AH87" s="184">
        <v>8</v>
      </c>
      <c r="AI87" s="184">
        <v>16</v>
      </c>
      <c r="AJ87" s="184" t="s">
        <v>246</v>
      </c>
      <c r="AM87" s="59" t="s">
        <v>27</v>
      </c>
      <c r="AN87" s="59" t="s">
        <v>27</v>
      </c>
      <c r="AO87" s="184" t="s">
        <v>267</v>
      </c>
      <c r="AP87" s="184" t="s">
        <v>268</v>
      </c>
      <c r="BX87" s="44"/>
      <c r="CB87" s="116"/>
      <c r="CC87" s="120"/>
      <c r="CD87" s="121"/>
      <c r="CE87" s="54"/>
      <c r="CF87" s="117"/>
      <c r="CG87" s="117"/>
      <c r="CH87" s="116"/>
      <c r="CI87" s="120"/>
      <c r="CJ87" s="121"/>
    </row>
    <row r="88" spans="1:88" x14ac:dyDescent="0.25">
      <c r="B88" s="193" t="s">
        <v>255</v>
      </c>
      <c r="C88" s="187" t="s">
        <v>217</v>
      </c>
      <c r="D88" s="184">
        <v>1</v>
      </c>
      <c r="E88" s="187" t="s">
        <v>231</v>
      </c>
      <c r="F88" s="184">
        <v>60</v>
      </c>
      <c r="G88" s="280">
        <f t="shared" si="7"/>
        <v>294.5</v>
      </c>
      <c r="H88" s="185">
        <v>2945</v>
      </c>
      <c r="I88" s="191">
        <v>2428.8659793814436</v>
      </c>
      <c r="J88" s="185">
        <v>1068.7010309278353</v>
      </c>
      <c r="K88" s="191" t="str">
        <f t="shared" si="5"/>
        <v>AZAUG60</v>
      </c>
      <c r="M88" s="187" t="s">
        <v>228</v>
      </c>
      <c r="N88" s="180" t="s">
        <v>97</v>
      </c>
      <c r="O88" s="155" t="s">
        <v>26</v>
      </c>
      <c r="P88" s="157" t="s">
        <v>97</v>
      </c>
      <c r="Q88" s="164"/>
      <c r="R88" s="174">
        <v>1</v>
      </c>
      <c r="S88" s="157" t="s">
        <v>97</v>
      </c>
      <c r="T88" s="174">
        <v>1</v>
      </c>
      <c r="U88" s="157" t="s">
        <v>97</v>
      </c>
      <c r="V88" s="178" t="s">
        <v>98</v>
      </c>
      <c r="W88" s="155" t="s">
        <v>54</v>
      </c>
      <c r="X88" s="170" t="s">
        <v>240</v>
      </c>
      <c r="Y88" s="255">
        <v>0.36299999999999999</v>
      </c>
      <c r="AA88" s="265">
        <v>0.21249999999999999</v>
      </c>
      <c r="AB88" s="184" t="s">
        <v>234</v>
      </c>
      <c r="AC88" s="184" t="s">
        <v>242</v>
      </c>
      <c r="AD88" s="184" t="s">
        <v>260</v>
      </c>
      <c r="AE88" s="184" t="s">
        <v>99</v>
      </c>
      <c r="AG88" s="184">
        <v>0</v>
      </c>
      <c r="AH88" s="184">
        <v>8</v>
      </c>
      <c r="AI88" s="184">
        <v>16</v>
      </c>
      <c r="AJ88" s="184" t="s">
        <v>246</v>
      </c>
      <c r="AM88" s="59" t="s">
        <v>27</v>
      </c>
      <c r="AN88" s="59" t="s">
        <v>27</v>
      </c>
      <c r="AO88" s="184" t="s">
        <v>267</v>
      </c>
      <c r="AP88" s="184" t="s">
        <v>268</v>
      </c>
      <c r="BX88" s="44"/>
      <c r="CB88" s="116"/>
      <c r="CC88" s="120"/>
      <c r="CD88" s="121"/>
      <c r="CE88" s="54"/>
      <c r="CF88" s="117"/>
      <c r="CG88" s="117"/>
      <c r="CH88" s="116"/>
      <c r="CI88" s="120"/>
      <c r="CJ88" s="121"/>
    </row>
    <row r="89" spans="1:88" x14ac:dyDescent="0.25">
      <c r="B89" s="193" t="s">
        <v>255</v>
      </c>
      <c r="C89" s="187" t="s">
        <v>217</v>
      </c>
      <c r="D89" s="184">
        <v>1</v>
      </c>
      <c r="E89" s="187" t="s">
        <v>231</v>
      </c>
      <c r="F89" s="184">
        <v>66</v>
      </c>
      <c r="G89" s="280">
        <f t="shared" si="7"/>
        <v>294.5</v>
      </c>
      <c r="H89" s="185">
        <v>3239.5</v>
      </c>
      <c r="I89" s="191">
        <v>2671.752577319588</v>
      </c>
      <c r="J89" s="185">
        <v>1175.5711340206187</v>
      </c>
      <c r="K89" s="191" t="str">
        <f t="shared" si="5"/>
        <v>AZAUG66</v>
      </c>
      <c r="M89" s="187" t="s">
        <v>228</v>
      </c>
      <c r="N89" s="180" t="s">
        <v>97</v>
      </c>
      <c r="O89" s="155" t="s">
        <v>26</v>
      </c>
      <c r="P89" s="157" t="s">
        <v>97</v>
      </c>
      <c r="Q89" s="164"/>
      <c r="R89" s="174">
        <v>1</v>
      </c>
      <c r="S89" s="157" t="s">
        <v>97</v>
      </c>
      <c r="T89" s="174">
        <v>1</v>
      </c>
      <c r="U89" s="157" t="s">
        <v>97</v>
      </c>
      <c r="V89" s="178" t="s">
        <v>98</v>
      </c>
      <c r="W89" s="155" t="s">
        <v>54</v>
      </c>
      <c r="X89" s="170" t="s">
        <v>240</v>
      </c>
      <c r="Y89" s="255">
        <v>0.36299999999999999</v>
      </c>
      <c r="AA89" s="265">
        <v>0.21249999999999999</v>
      </c>
      <c r="AB89" s="184" t="s">
        <v>234</v>
      </c>
      <c r="AC89" s="184" t="s">
        <v>242</v>
      </c>
      <c r="AD89" s="184" t="s">
        <v>260</v>
      </c>
      <c r="AE89" s="184" t="s">
        <v>99</v>
      </c>
      <c r="AG89" s="184">
        <v>0</v>
      </c>
      <c r="AH89" s="184">
        <v>8</v>
      </c>
      <c r="AI89" s="184">
        <v>16</v>
      </c>
      <c r="AJ89" s="184" t="s">
        <v>246</v>
      </c>
      <c r="AM89" s="59" t="s">
        <v>27</v>
      </c>
      <c r="AN89" s="59" t="s">
        <v>27</v>
      </c>
      <c r="AO89" s="184" t="s">
        <v>267</v>
      </c>
      <c r="AP89" s="184" t="s">
        <v>268</v>
      </c>
      <c r="BX89" s="44"/>
      <c r="CB89" s="116"/>
      <c r="CC89" s="120"/>
      <c r="CD89" s="121"/>
      <c r="CE89" s="54"/>
      <c r="CF89" s="117"/>
      <c r="CG89" s="117"/>
      <c r="CH89" s="116"/>
      <c r="CI89" s="120"/>
      <c r="CJ89" s="121"/>
    </row>
    <row r="90" spans="1:88" x14ac:dyDescent="0.25">
      <c r="B90" s="193" t="s">
        <v>255</v>
      </c>
      <c r="C90" s="187" t="s">
        <v>217</v>
      </c>
      <c r="D90" s="184">
        <v>1</v>
      </c>
      <c r="E90" s="187" t="s">
        <v>231</v>
      </c>
      <c r="F90" s="184">
        <v>72</v>
      </c>
      <c r="G90" s="280">
        <f t="shared" si="7"/>
        <v>294.5</v>
      </c>
      <c r="H90" s="185">
        <v>3534</v>
      </c>
      <c r="I90" s="191">
        <v>2914.6391752577319</v>
      </c>
      <c r="J90" s="185">
        <v>1282.4412371134022</v>
      </c>
      <c r="K90" s="191" t="str">
        <f t="shared" si="5"/>
        <v>AZAUG72</v>
      </c>
      <c r="M90" s="187" t="s">
        <v>228</v>
      </c>
      <c r="N90" s="180" t="s">
        <v>97</v>
      </c>
      <c r="O90" s="155" t="s">
        <v>26</v>
      </c>
      <c r="P90" s="157" t="s">
        <v>97</v>
      </c>
      <c r="Q90" s="164"/>
      <c r="R90" s="174">
        <v>1</v>
      </c>
      <c r="S90" s="157" t="s">
        <v>97</v>
      </c>
      <c r="T90" s="174">
        <v>1</v>
      </c>
      <c r="U90" s="157" t="s">
        <v>97</v>
      </c>
      <c r="V90" s="178" t="s">
        <v>98</v>
      </c>
      <c r="W90" s="155" t="s">
        <v>54</v>
      </c>
      <c r="X90" s="170" t="s">
        <v>240</v>
      </c>
      <c r="Y90" s="255">
        <v>0.36299999999999999</v>
      </c>
      <c r="AA90" s="265">
        <v>0.21249999999999999</v>
      </c>
      <c r="AB90" s="184" t="s">
        <v>234</v>
      </c>
      <c r="AC90" s="184" t="s">
        <v>242</v>
      </c>
      <c r="AD90" s="184" t="s">
        <v>260</v>
      </c>
      <c r="AE90" s="184" t="s">
        <v>99</v>
      </c>
      <c r="AG90" s="184">
        <v>0</v>
      </c>
      <c r="AH90" s="184">
        <v>8</v>
      </c>
      <c r="AI90" s="184">
        <v>16</v>
      </c>
      <c r="AJ90" s="184" t="s">
        <v>246</v>
      </c>
      <c r="AM90" s="59" t="s">
        <v>27</v>
      </c>
      <c r="AN90" s="59" t="s">
        <v>27</v>
      </c>
      <c r="AO90" s="184" t="s">
        <v>267</v>
      </c>
      <c r="AP90" s="184" t="s">
        <v>268</v>
      </c>
      <c r="BX90" s="44"/>
      <c r="CB90" s="116"/>
      <c r="CC90" s="120"/>
      <c r="CD90" s="121"/>
      <c r="CE90" s="54"/>
      <c r="CF90" s="117"/>
      <c r="CG90" s="117"/>
      <c r="CH90" s="116"/>
      <c r="CI90" s="120"/>
      <c r="CJ90" s="121"/>
    </row>
    <row r="91" spans="1:88" x14ac:dyDescent="0.25">
      <c r="B91" s="193" t="s">
        <v>255</v>
      </c>
      <c r="C91" s="187" t="s">
        <v>217</v>
      </c>
      <c r="D91" s="184">
        <v>1</v>
      </c>
      <c r="E91" s="187" t="s">
        <v>231</v>
      </c>
      <c r="F91" s="184">
        <v>78</v>
      </c>
      <c r="G91" s="280">
        <f t="shared" si="7"/>
        <v>294.5</v>
      </c>
      <c r="H91" s="185">
        <v>3828.5</v>
      </c>
      <c r="I91" s="191">
        <v>3157.5257731958764</v>
      </c>
      <c r="J91" s="185">
        <v>1389.3113402061856</v>
      </c>
      <c r="K91" s="191" t="str">
        <f t="shared" si="5"/>
        <v>AZAUG78</v>
      </c>
      <c r="M91" s="187" t="s">
        <v>228</v>
      </c>
      <c r="N91" s="180" t="s">
        <v>97</v>
      </c>
      <c r="O91" s="155" t="s">
        <v>26</v>
      </c>
      <c r="P91" s="157" t="s">
        <v>97</v>
      </c>
      <c r="Q91" s="164"/>
      <c r="R91" s="174">
        <v>1</v>
      </c>
      <c r="S91" s="157" t="s">
        <v>97</v>
      </c>
      <c r="T91" s="174">
        <v>1</v>
      </c>
      <c r="U91" s="157" t="s">
        <v>97</v>
      </c>
      <c r="V91" s="178" t="s">
        <v>98</v>
      </c>
      <c r="W91" s="155" t="s">
        <v>54</v>
      </c>
      <c r="X91" s="170" t="s">
        <v>240</v>
      </c>
      <c r="Y91" s="255">
        <v>0.36299999999999999</v>
      </c>
      <c r="AA91" s="265">
        <v>0.21249999999999999</v>
      </c>
      <c r="AB91" s="184" t="s">
        <v>234</v>
      </c>
      <c r="AC91" s="184" t="s">
        <v>242</v>
      </c>
      <c r="AD91" s="184" t="s">
        <v>260</v>
      </c>
      <c r="AE91" s="184" t="s">
        <v>99</v>
      </c>
      <c r="AG91" s="184">
        <v>0</v>
      </c>
      <c r="AH91" s="184">
        <v>8</v>
      </c>
      <c r="AI91" s="184">
        <v>16</v>
      </c>
      <c r="AJ91" s="184" t="s">
        <v>246</v>
      </c>
      <c r="AM91" s="59" t="s">
        <v>27</v>
      </c>
      <c r="AN91" s="59" t="s">
        <v>27</v>
      </c>
      <c r="AO91" s="184" t="s">
        <v>267</v>
      </c>
      <c r="AP91" s="184" t="s">
        <v>268</v>
      </c>
      <c r="BX91" s="44"/>
      <c r="CB91" s="116"/>
      <c r="CC91" s="120"/>
      <c r="CD91" s="121"/>
      <c r="CE91" s="54"/>
      <c r="CF91" s="117"/>
      <c r="CG91" s="117"/>
      <c r="CH91" s="116"/>
      <c r="CI91" s="120"/>
      <c r="CJ91" s="121"/>
    </row>
    <row r="92" spans="1:88" x14ac:dyDescent="0.25">
      <c r="B92" s="193" t="s">
        <v>255</v>
      </c>
      <c r="C92" s="187" t="s">
        <v>217</v>
      </c>
      <c r="D92" s="184">
        <v>1</v>
      </c>
      <c r="E92" s="187" t="s">
        <v>231</v>
      </c>
      <c r="F92" s="184">
        <v>84</v>
      </c>
      <c r="G92" s="280">
        <f t="shared" si="7"/>
        <v>294.5</v>
      </c>
      <c r="H92" s="185">
        <v>4123</v>
      </c>
      <c r="I92" s="191">
        <v>3400.4123711340208</v>
      </c>
      <c r="J92" s="185">
        <v>1496.181443298969</v>
      </c>
      <c r="K92" s="191" t="str">
        <f t="shared" si="5"/>
        <v>AZAUG84</v>
      </c>
      <c r="M92" s="187" t="s">
        <v>228</v>
      </c>
      <c r="N92" s="180" t="s">
        <v>97</v>
      </c>
      <c r="O92" s="155" t="s">
        <v>26</v>
      </c>
      <c r="P92" s="157" t="s">
        <v>97</v>
      </c>
      <c r="Q92" s="164"/>
      <c r="R92" s="174">
        <v>1</v>
      </c>
      <c r="S92" s="157" t="s">
        <v>97</v>
      </c>
      <c r="T92" s="174">
        <v>1</v>
      </c>
      <c r="U92" s="157" t="s">
        <v>97</v>
      </c>
      <c r="V92" s="178" t="s">
        <v>98</v>
      </c>
      <c r="W92" s="155" t="s">
        <v>54</v>
      </c>
      <c r="X92" s="170" t="s">
        <v>240</v>
      </c>
      <c r="Y92" s="255">
        <v>0.36299999999999999</v>
      </c>
      <c r="AA92" s="265">
        <v>0.21249999999999999</v>
      </c>
      <c r="AB92" s="184" t="s">
        <v>234</v>
      </c>
      <c r="AC92" s="184" t="s">
        <v>242</v>
      </c>
      <c r="AD92" s="184" t="s">
        <v>260</v>
      </c>
      <c r="AE92" s="184" t="s">
        <v>99</v>
      </c>
      <c r="AG92" s="184">
        <v>0</v>
      </c>
      <c r="AH92" s="184">
        <v>8</v>
      </c>
      <c r="AI92" s="184">
        <v>16</v>
      </c>
      <c r="AJ92" s="184" t="s">
        <v>246</v>
      </c>
      <c r="AM92" s="59" t="s">
        <v>27</v>
      </c>
      <c r="AN92" s="59" t="s">
        <v>27</v>
      </c>
      <c r="AO92" s="184" t="s">
        <v>267</v>
      </c>
      <c r="AP92" s="184" t="s">
        <v>268</v>
      </c>
      <c r="BX92" s="44"/>
      <c r="CB92" s="116"/>
      <c r="CC92" s="120"/>
      <c r="CD92" s="121"/>
      <c r="CE92" s="54"/>
      <c r="CF92" s="117"/>
      <c r="CG92" s="117"/>
      <c r="CH92" s="116"/>
      <c r="CI92" s="120"/>
      <c r="CJ92" s="121"/>
    </row>
    <row r="93" spans="1:88" x14ac:dyDescent="0.25">
      <c r="B93" s="193" t="s">
        <v>255</v>
      </c>
      <c r="C93" s="187" t="s">
        <v>217</v>
      </c>
      <c r="D93" s="184">
        <v>1</v>
      </c>
      <c r="E93" s="187" t="s">
        <v>231</v>
      </c>
      <c r="F93" s="184">
        <v>90</v>
      </c>
      <c r="G93" s="280">
        <f t="shared" si="7"/>
        <v>294.5</v>
      </c>
      <c r="H93" s="185">
        <v>4417.5</v>
      </c>
      <c r="I93" s="191">
        <v>3643.2989690721652</v>
      </c>
      <c r="J93" s="185">
        <v>1603.0515463917527</v>
      </c>
      <c r="K93" s="191" t="str">
        <f t="shared" si="5"/>
        <v>AZAUG90</v>
      </c>
      <c r="M93" s="187" t="s">
        <v>228</v>
      </c>
      <c r="N93" s="180" t="s">
        <v>97</v>
      </c>
      <c r="O93" s="155" t="s">
        <v>26</v>
      </c>
      <c r="P93" s="157" t="s">
        <v>97</v>
      </c>
      <c r="Q93" s="164"/>
      <c r="R93" s="174">
        <v>1</v>
      </c>
      <c r="S93" s="157" t="s">
        <v>97</v>
      </c>
      <c r="T93" s="174">
        <v>1</v>
      </c>
      <c r="U93" s="157" t="s">
        <v>97</v>
      </c>
      <c r="V93" s="178" t="s">
        <v>98</v>
      </c>
      <c r="W93" s="155" t="s">
        <v>54</v>
      </c>
      <c r="X93" s="170" t="s">
        <v>240</v>
      </c>
      <c r="Y93" s="255">
        <v>0.36299999999999999</v>
      </c>
      <c r="AA93" s="265">
        <v>0.21249999999999999</v>
      </c>
      <c r="AB93" s="184" t="s">
        <v>234</v>
      </c>
      <c r="AC93" s="184" t="s">
        <v>242</v>
      </c>
      <c r="AD93" s="184" t="s">
        <v>260</v>
      </c>
      <c r="AE93" s="184" t="s">
        <v>99</v>
      </c>
      <c r="AG93" s="184">
        <v>0</v>
      </c>
      <c r="AH93" s="184">
        <v>8</v>
      </c>
      <c r="AI93" s="184">
        <v>16</v>
      </c>
      <c r="AJ93" s="184" t="s">
        <v>246</v>
      </c>
      <c r="AM93" s="59" t="s">
        <v>27</v>
      </c>
      <c r="AN93" s="59" t="s">
        <v>27</v>
      </c>
      <c r="AO93" s="184" t="s">
        <v>267</v>
      </c>
      <c r="AP93" s="184" t="s">
        <v>268</v>
      </c>
      <c r="BX93" s="44"/>
      <c r="CB93" s="116"/>
      <c r="CC93" s="120"/>
      <c r="CD93" s="121"/>
      <c r="CE93" s="54"/>
      <c r="CF93" s="117"/>
      <c r="CG93" s="117"/>
      <c r="CH93" s="116"/>
      <c r="CI93" s="120"/>
      <c r="CJ93" s="121"/>
    </row>
    <row r="94" spans="1:88" ht="15" thickBot="1" x14ac:dyDescent="0.3">
      <c r="A94" s="4"/>
      <c r="B94" s="204" t="s">
        <v>255</v>
      </c>
      <c r="C94" s="205" t="s">
        <v>217</v>
      </c>
      <c r="D94" s="206">
        <v>1</v>
      </c>
      <c r="E94" s="205" t="s">
        <v>231</v>
      </c>
      <c r="F94" s="206">
        <v>96</v>
      </c>
      <c r="G94" s="281">
        <f t="shared" si="7"/>
        <v>294.5</v>
      </c>
      <c r="H94" s="208">
        <v>4712</v>
      </c>
      <c r="I94" s="209">
        <v>3886.1855670103096</v>
      </c>
      <c r="J94" s="208">
        <v>1709.9216494845361</v>
      </c>
      <c r="K94" s="209" t="str">
        <f t="shared" si="5"/>
        <v>AZAUG96</v>
      </c>
      <c r="L94" s="4"/>
      <c r="M94" s="205" t="s">
        <v>228</v>
      </c>
      <c r="N94" s="211" t="s">
        <v>97</v>
      </c>
      <c r="O94" s="206" t="s">
        <v>26</v>
      </c>
      <c r="P94" s="212" t="s">
        <v>97</v>
      </c>
      <c r="Q94" s="210"/>
      <c r="R94" s="213">
        <v>1</v>
      </c>
      <c r="S94" s="212" t="s">
        <v>97</v>
      </c>
      <c r="T94" s="213">
        <v>1</v>
      </c>
      <c r="U94" s="212" t="s">
        <v>97</v>
      </c>
      <c r="V94" s="214" t="s">
        <v>98</v>
      </c>
      <c r="W94" s="206" t="s">
        <v>54</v>
      </c>
      <c r="X94" s="215" t="s">
        <v>240</v>
      </c>
      <c r="Y94" s="256">
        <v>0.36299999999999999</v>
      </c>
      <c r="Z94" s="217"/>
      <c r="AA94" s="264">
        <v>0.21249999999999999</v>
      </c>
      <c r="AB94" s="206" t="s">
        <v>234</v>
      </c>
      <c r="AC94" s="206" t="s">
        <v>242</v>
      </c>
      <c r="AD94" s="206" t="s">
        <v>260</v>
      </c>
      <c r="AE94" s="206" t="s">
        <v>99</v>
      </c>
      <c r="AF94" s="4"/>
      <c r="AG94" s="206">
        <v>0</v>
      </c>
      <c r="AH94" s="206">
        <v>8</v>
      </c>
      <c r="AI94" s="206">
        <v>16</v>
      </c>
      <c r="AJ94" s="206" t="s">
        <v>246</v>
      </c>
      <c r="AK94" s="217"/>
      <c r="AL94" s="221"/>
      <c r="AM94" s="221" t="s">
        <v>27</v>
      </c>
      <c r="AN94" s="221" t="s">
        <v>27</v>
      </c>
      <c r="AO94" s="206" t="s">
        <v>267</v>
      </c>
      <c r="AP94" s="206" t="s">
        <v>268</v>
      </c>
      <c r="AQ94" s="217"/>
      <c r="AR94" s="217"/>
      <c r="AS94" s="217"/>
      <c r="AT94" s="217"/>
      <c r="AU94" s="217"/>
      <c r="AV94" s="217"/>
      <c r="AW94" s="217"/>
      <c r="AX94" s="217"/>
      <c r="AY94" s="217"/>
      <c r="AZ94" s="217"/>
      <c r="BA94" s="217"/>
      <c r="BB94" s="217"/>
      <c r="BC94" s="217"/>
      <c r="BD94" s="217"/>
      <c r="BE94" s="217"/>
      <c r="BF94" s="217"/>
      <c r="BG94" s="217"/>
      <c r="BH94" s="217"/>
      <c r="BI94" s="217"/>
      <c r="BJ94" s="217"/>
      <c r="BK94" s="217"/>
      <c r="BL94" s="217"/>
      <c r="BM94" s="217"/>
      <c r="BN94" s="217"/>
      <c r="BO94" s="217"/>
      <c r="BP94" s="217"/>
      <c r="BQ94" s="217"/>
      <c r="BR94" s="217"/>
      <c r="BS94" s="217"/>
      <c r="BT94" s="217"/>
      <c r="BU94" s="217"/>
      <c r="BV94" s="217"/>
      <c r="BW94" s="217"/>
      <c r="BX94" s="44"/>
      <c r="CB94" s="116"/>
      <c r="CC94" s="120"/>
      <c r="CD94" s="121"/>
      <c r="CE94" s="54"/>
      <c r="CF94" s="117"/>
      <c r="CG94" s="117"/>
      <c r="CH94" s="116"/>
      <c r="CI94" s="120"/>
      <c r="CJ94" s="121"/>
    </row>
    <row r="95" spans="1:88" ht="15" thickBot="1" x14ac:dyDescent="0.3">
      <c r="A95" s="44"/>
      <c r="B95" s="154"/>
      <c r="C95" s="234"/>
      <c r="D95" s="118"/>
      <c r="E95" s="234"/>
      <c r="F95" s="118"/>
      <c r="G95" s="282"/>
      <c r="H95" s="158"/>
      <c r="I95" s="235"/>
      <c r="J95" s="158"/>
      <c r="K95" s="236"/>
      <c r="L95" s="44"/>
      <c r="M95" s="118"/>
      <c r="N95" s="151"/>
      <c r="O95" s="118"/>
      <c r="P95" s="151"/>
      <c r="Q95" s="44"/>
      <c r="R95" s="167"/>
      <c r="S95" s="151"/>
      <c r="T95" s="167"/>
      <c r="U95" s="151"/>
      <c r="V95" s="117"/>
      <c r="W95" s="118"/>
      <c r="X95" s="117"/>
      <c r="Y95" s="117"/>
      <c r="Z95" s="44"/>
      <c r="AA95" s="118"/>
      <c r="AB95" s="118"/>
      <c r="AC95" s="44"/>
      <c r="AD95" s="44"/>
      <c r="AE95" s="44"/>
      <c r="AF95" s="44"/>
      <c r="AG95" s="118"/>
      <c r="AH95" s="118"/>
      <c r="AI95" s="118"/>
      <c r="AJ95" s="118"/>
      <c r="AK95" s="44"/>
      <c r="AL95" s="118"/>
      <c r="AM95" s="118"/>
      <c r="AN95" s="118"/>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CB95" s="152"/>
      <c r="CC95" s="120"/>
      <c r="CD95" s="153"/>
      <c r="CF95" s="117"/>
      <c r="CG95" s="117"/>
      <c r="CH95" s="152"/>
      <c r="CI95" s="120"/>
      <c r="CJ95" s="153"/>
    </row>
    <row r="96" spans="1:88" ht="15" thickTop="1" x14ac:dyDescent="0.25">
      <c r="A96" s="241"/>
      <c r="B96" s="242" t="s">
        <v>55</v>
      </c>
      <c r="C96" s="243" t="s">
        <v>252</v>
      </c>
      <c r="D96" s="244" t="s">
        <v>233</v>
      </c>
      <c r="E96" s="243" t="s">
        <v>229</v>
      </c>
      <c r="F96" s="243">
        <v>12</v>
      </c>
      <c r="G96" s="283">
        <f>$H$96/2</f>
        <v>44.5</v>
      </c>
      <c r="H96" s="245">
        <v>89</v>
      </c>
      <c r="I96" s="245">
        <v>73.402061855670112</v>
      </c>
      <c r="J96" s="246">
        <v>32.296907216494851</v>
      </c>
      <c r="K96" s="245" t="str">
        <f t="shared" si="5"/>
        <v>AZLAC12</v>
      </c>
      <c r="L96" s="241"/>
      <c r="M96" s="243" t="s">
        <v>261</v>
      </c>
      <c r="N96" s="241"/>
      <c r="O96" s="246" t="s">
        <v>26</v>
      </c>
      <c r="P96" s="247" t="s">
        <v>97</v>
      </c>
      <c r="Q96" s="241"/>
      <c r="R96" s="248">
        <v>1</v>
      </c>
      <c r="S96" s="247" t="s">
        <v>97</v>
      </c>
      <c r="T96" s="248">
        <v>1</v>
      </c>
      <c r="U96" s="247" t="s">
        <v>97</v>
      </c>
      <c r="V96" s="249" t="s">
        <v>98</v>
      </c>
      <c r="W96" s="247" t="s">
        <v>54</v>
      </c>
      <c r="X96" s="247" t="s">
        <v>240</v>
      </c>
      <c r="Y96" s="257">
        <v>0.36299999999999999</v>
      </c>
      <c r="Z96" s="250"/>
      <c r="AA96" s="260">
        <v>0.21249999999999999</v>
      </c>
      <c r="AB96" s="252"/>
      <c r="AC96" s="241"/>
      <c r="AD96" s="267" t="s">
        <v>260</v>
      </c>
      <c r="AE96" s="241"/>
      <c r="AF96" s="241"/>
      <c r="AG96" s="252"/>
      <c r="AH96" s="252"/>
      <c r="AI96" s="252"/>
      <c r="AJ96" s="251"/>
      <c r="AK96" s="250"/>
      <c r="AL96" s="251"/>
      <c r="AM96" s="251" t="s">
        <v>27</v>
      </c>
      <c r="AN96" s="251" t="s">
        <v>27</v>
      </c>
      <c r="AO96" s="272" t="s">
        <v>267</v>
      </c>
      <c r="AP96" s="272" t="s">
        <v>268</v>
      </c>
      <c r="AQ96" s="250"/>
      <c r="AR96" s="250"/>
      <c r="AS96" s="250"/>
      <c r="AT96" s="250"/>
      <c r="AU96" s="250"/>
      <c r="AV96" s="250"/>
      <c r="AW96" s="250"/>
      <c r="AX96" s="250"/>
      <c r="AY96" s="250"/>
      <c r="AZ96" s="250"/>
      <c r="BA96" s="250"/>
      <c r="BB96" s="250"/>
      <c r="BC96" s="250"/>
      <c r="BD96" s="250"/>
      <c r="BE96" s="250"/>
      <c r="BF96" s="250"/>
      <c r="BG96" s="250"/>
      <c r="BH96" s="250"/>
      <c r="BI96" s="250"/>
      <c r="BJ96" s="250"/>
      <c r="BK96" s="250"/>
      <c r="BL96" s="250"/>
      <c r="BM96" s="250"/>
      <c r="BN96" s="250"/>
      <c r="BO96" s="250"/>
      <c r="BP96" s="250"/>
      <c r="BQ96" s="250"/>
      <c r="BR96" s="250"/>
      <c r="BS96" s="250"/>
      <c r="BT96" s="250"/>
      <c r="BU96" s="250"/>
      <c r="BV96" s="250"/>
      <c r="BW96" s="250"/>
      <c r="CB96" s="116"/>
      <c r="CC96" s="120"/>
      <c r="CD96" s="121"/>
      <c r="CE96" s="54"/>
      <c r="CF96" s="117"/>
      <c r="CG96" s="117"/>
      <c r="CH96" s="116"/>
      <c r="CI96" s="120"/>
      <c r="CJ96" s="121"/>
    </row>
    <row r="97" spans="1:88" x14ac:dyDescent="0.25">
      <c r="B97" s="223" t="s">
        <v>55</v>
      </c>
      <c r="C97" s="224" t="s">
        <v>252</v>
      </c>
      <c r="D97" s="225" t="s">
        <v>233</v>
      </c>
      <c r="E97" s="224" t="s">
        <v>229</v>
      </c>
      <c r="F97" s="224">
        <v>18</v>
      </c>
      <c r="G97" s="284">
        <f t="shared" ref="G97:G110" si="8">$H$96/2</f>
        <v>44.5</v>
      </c>
      <c r="H97" s="226">
        <v>133.5</v>
      </c>
      <c r="I97" s="226">
        <v>110.10309278350516</v>
      </c>
      <c r="J97" s="227">
        <v>48.445360824742274</v>
      </c>
      <c r="K97" s="226" t="str">
        <f t="shared" si="5"/>
        <v>AZLAC18</v>
      </c>
      <c r="M97" s="224" t="s">
        <v>261</v>
      </c>
      <c r="O97" s="237" t="s">
        <v>26</v>
      </c>
      <c r="P97" s="223" t="s">
        <v>97</v>
      </c>
      <c r="R97" s="238">
        <v>1</v>
      </c>
      <c r="S97" s="223" t="s">
        <v>97</v>
      </c>
      <c r="T97" s="238">
        <v>1</v>
      </c>
      <c r="U97" s="223" t="s">
        <v>97</v>
      </c>
      <c r="V97" s="240" t="s">
        <v>98</v>
      </c>
      <c r="W97" s="223" t="s">
        <v>54</v>
      </c>
      <c r="X97" s="223" t="s">
        <v>240</v>
      </c>
      <c r="Y97" s="258">
        <v>0.36299999999999999</v>
      </c>
      <c r="AA97" s="261">
        <v>0.21249999999999999</v>
      </c>
      <c r="AD97" s="223" t="s">
        <v>260</v>
      </c>
      <c r="AM97" s="59" t="s">
        <v>27</v>
      </c>
      <c r="AN97" s="59" t="s">
        <v>27</v>
      </c>
      <c r="AO97" s="223" t="s">
        <v>267</v>
      </c>
      <c r="AP97" s="223" t="s">
        <v>268</v>
      </c>
      <c r="CB97" s="116"/>
      <c r="CC97" s="120"/>
      <c r="CD97" s="121"/>
      <c r="CE97" s="54"/>
      <c r="CF97" s="117"/>
      <c r="CG97" s="117"/>
      <c r="CH97" s="116"/>
      <c r="CI97" s="120"/>
      <c r="CJ97" s="121"/>
    </row>
    <row r="98" spans="1:88" x14ac:dyDescent="0.25">
      <c r="B98" s="223" t="s">
        <v>55</v>
      </c>
      <c r="C98" s="224" t="s">
        <v>252</v>
      </c>
      <c r="D98" s="225" t="s">
        <v>233</v>
      </c>
      <c r="E98" s="224" t="s">
        <v>229</v>
      </c>
      <c r="F98" s="224">
        <v>24</v>
      </c>
      <c r="G98" s="284">
        <f t="shared" si="8"/>
        <v>44.5</v>
      </c>
      <c r="H98" s="226">
        <v>178</v>
      </c>
      <c r="I98" s="226">
        <v>146.80412371134022</v>
      </c>
      <c r="J98" s="227">
        <v>64.593814432989703</v>
      </c>
      <c r="K98" s="226" t="str">
        <f t="shared" si="5"/>
        <v>AZLAC24</v>
      </c>
      <c r="M98" s="224" t="s">
        <v>261</v>
      </c>
      <c r="O98" s="237" t="s">
        <v>26</v>
      </c>
      <c r="P98" s="223" t="s">
        <v>97</v>
      </c>
      <c r="R98" s="238">
        <v>1</v>
      </c>
      <c r="S98" s="223" t="s">
        <v>97</v>
      </c>
      <c r="T98" s="238">
        <v>1</v>
      </c>
      <c r="U98" s="223" t="s">
        <v>97</v>
      </c>
      <c r="V98" s="240" t="s">
        <v>98</v>
      </c>
      <c r="W98" s="223" t="s">
        <v>54</v>
      </c>
      <c r="X98" s="223" t="s">
        <v>240</v>
      </c>
      <c r="Y98" s="258">
        <v>0.36299999999999999</v>
      </c>
      <c r="AA98" s="261">
        <v>0.21249999999999999</v>
      </c>
      <c r="AD98" s="223" t="s">
        <v>260</v>
      </c>
      <c r="AM98" s="59" t="s">
        <v>27</v>
      </c>
      <c r="AN98" s="59" t="s">
        <v>27</v>
      </c>
      <c r="AO98" s="223" t="s">
        <v>267</v>
      </c>
      <c r="AP98" s="223" t="s">
        <v>268</v>
      </c>
      <c r="CB98" s="116"/>
      <c r="CC98" s="120"/>
      <c r="CD98" s="121"/>
      <c r="CE98" s="54"/>
      <c r="CF98" s="117"/>
      <c r="CG98" s="117"/>
      <c r="CH98" s="116"/>
      <c r="CI98" s="120"/>
      <c r="CJ98" s="121"/>
    </row>
    <row r="99" spans="1:88" x14ac:dyDescent="0.25">
      <c r="B99" s="223" t="s">
        <v>55</v>
      </c>
      <c r="C99" s="224" t="s">
        <v>252</v>
      </c>
      <c r="D99" s="225" t="s">
        <v>233</v>
      </c>
      <c r="E99" s="224" t="s">
        <v>229</v>
      </c>
      <c r="F99" s="224">
        <v>30</v>
      </c>
      <c r="G99" s="284">
        <f t="shared" si="8"/>
        <v>44.5</v>
      </c>
      <c r="H99" s="226">
        <v>222.5</v>
      </c>
      <c r="I99" s="226">
        <v>183.50515463917526</v>
      </c>
      <c r="J99" s="227">
        <v>80.742268041237111</v>
      </c>
      <c r="K99" s="226" t="str">
        <f t="shared" si="5"/>
        <v>AZLAC30</v>
      </c>
      <c r="M99" s="224" t="s">
        <v>261</v>
      </c>
      <c r="O99" s="237" t="s">
        <v>26</v>
      </c>
      <c r="P99" s="223" t="s">
        <v>97</v>
      </c>
      <c r="R99" s="238">
        <v>1</v>
      </c>
      <c r="S99" s="223" t="s">
        <v>97</v>
      </c>
      <c r="T99" s="238">
        <v>1</v>
      </c>
      <c r="U99" s="223" t="s">
        <v>97</v>
      </c>
      <c r="V99" s="240" t="s">
        <v>98</v>
      </c>
      <c r="W99" s="223" t="s">
        <v>54</v>
      </c>
      <c r="X99" s="223" t="s">
        <v>240</v>
      </c>
      <c r="Y99" s="258">
        <v>0.36299999999999999</v>
      </c>
      <c r="AA99" s="261">
        <v>0.21249999999999999</v>
      </c>
      <c r="AD99" s="223" t="s">
        <v>260</v>
      </c>
      <c r="AM99" s="59" t="s">
        <v>27</v>
      </c>
      <c r="AN99" s="59" t="s">
        <v>27</v>
      </c>
      <c r="AO99" s="223" t="s">
        <v>267</v>
      </c>
      <c r="AP99" s="223" t="s">
        <v>268</v>
      </c>
      <c r="CB99" s="116"/>
      <c r="CC99" s="120"/>
      <c r="CD99" s="121"/>
      <c r="CE99" s="54"/>
      <c r="CF99" s="117"/>
      <c r="CG99" s="117"/>
      <c r="CH99" s="116"/>
      <c r="CI99" s="120"/>
      <c r="CJ99" s="121"/>
    </row>
    <row r="100" spans="1:88" x14ac:dyDescent="0.25">
      <c r="B100" s="223" t="s">
        <v>55</v>
      </c>
      <c r="C100" s="224" t="s">
        <v>252</v>
      </c>
      <c r="D100" s="225" t="s">
        <v>233</v>
      </c>
      <c r="E100" s="224" t="s">
        <v>229</v>
      </c>
      <c r="F100" s="224">
        <v>36</v>
      </c>
      <c r="G100" s="284">
        <f t="shared" si="8"/>
        <v>44.5</v>
      </c>
      <c r="H100" s="226">
        <v>267</v>
      </c>
      <c r="I100" s="226">
        <v>220.20618556701032</v>
      </c>
      <c r="J100" s="227">
        <v>96.890721649484547</v>
      </c>
      <c r="K100" s="226" t="str">
        <f t="shared" si="5"/>
        <v>AZLAC36</v>
      </c>
      <c r="M100" s="224" t="s">
        <v>261</v>
      </c>
      <c r="O100" s="237" t="s">
        <v>26</v>
      </c>
      <c r="P100" s="223" t="s">
        <v>97</v>
      </c>
      <c r="R100" s="238">
        <v>1</v>
      </c>
      <c r="S100" s="223" t="s">
        <v>97</v>
      </c>
      <c r="T100" s="238">
        <v>1</v>
      </c>
      <c r="U100" s="223" t="s">
        <v>97</v>
      </c>
      <c r="V100" s="240" t="s">
        <v>98</v>
      </c>
      <c r="W100" s="223" t="s">
        <v>54</v>
      </c>
      <c r="X100" s="223" t="s">
        <v>240</v>
      </c>
      <c r="Y100" s="258">
        <v>0.36299999999999999</v>
      </c>
      <c r="AA100" s="261">
        <v>0.21249999999999999</v>
      </c>
      <c r="AD100" s="223" t="s">
        <v>260</v>
      </c>
      <c r="AM100" s="59" t="s">
        <v>27</v>
      </c>
      <c r="AN100" s="59" t="s">
        <v>27</v>
      </c>
      <c r="AO100" s="223" t="s">
        <v>267</v>
      </c>
      <c r="AP100" s="223" t="s">
        <v>268</v>
      </c>
      <c r="CB100" s="116"/>
      <c r="CC100" s="120"/>
      <c r="CD100" s="121"/>
      <c r="CE100" s="54"/>
      <c r="CF100" s="117"/>
      <c r="CG100" s="117"/>
      <c r="CH100" s="116"/>
      <c r="CI100" s="120"/>
      <c r="CJ100" s="121"/>
    </row>
    <row r="101" spans="1:88" x14ac:dyDescent="0.25">
      <c r="B101" s="223" t="s">
        <v>55</v>
      </c>
      <c r="C101" s="224" t="s">
        <v>252</v>
      </c>
      <c r="D101" s="225" t="s">
        <v>233</v>
      </c>
      <c r="E101" s="224" t="s">
        <v>229</v>
      </c>
      <c r="F101" s="224">
        <v>42</v>
      </c>
      <c r="G101" s="284">
        <f t="shared" si="8"/>
        <v>44.5</v>
      </c>
      <c r="H101" s="226">
        <v>311.5</v>
      </c>
      <c r="I101" s="226">
        <v>256.90721649484539</v>
      </c>
      <c r="J101" s="227">
        <v>113.03917525773197</v>
      </c>
      <c r="K101" s="226" t="str">
        <f t="shared" si="5"/>
        <v>AZLAC42</v>
      </c>
      <c r="M101" s="224" t="s">
        <v>261</v>
      </c>
      <c r="O101" s="237" t="s">
        <v>26</v>
      </c>
      <c r="P101" s="223" t="s">
        <v>97</v>
      </c>
      <c r="R101" s="238">
        <v>1</v>
      </c>
      <c r="S101" s="223" t="s">
        <v>97</v>
      </c>
      <c r="T101" s="238">
        <v>1</v>
      </c>
      <c r="U101" s="223" t="s">
        <v>97</v>
      </c>
      <c r="V101" s="240" t="s">
        <v>98</v>
      </c>
      <c r="W101" s="223" t="s">
        <v>54</v>
      </c>
      <c r="X101" s="223" t="s">
        <v>240</v>
      </c>
      <c r="Y101" s="258">
        <v>0.36299999999999999</v>
      </c>
      <c r="AA101" s="261">
        <v>0.21249999999999999</v>
      </c>
      <c r="AD101" s="223" t="s">
        <v>260</v>
      </c>
      <c r="AM101" s="59" t="s">
        <v>27</v>
      </c>
      <c r="AN101" s="59" t="s">
        <v>27</v>
      </c>
      <c r="AO101" s="223" t="s">
        <v>267</v>
      </c>
      <c r="AP101" s="223" t="s">
        <v>268</v>
      </c>
      <c r="CB101" s="116"/>
      <c r="CC101" s="120"/>
      <c r="CD101" s="121"/>
      <c r="CE101" s="54"/>
      <c r="CF101" s="117"/>
      <c r="CG101" s="117"/>
      <c r="CH101" s="116"/>
      <c r="CI101" s="120"/>
      <c r="CJ101" s="121"/>
    </row>
    <row r="102" spans="1:88" x14ac:dyDescent="0.25">
      <c r="B102" s="223" t="s">
        <v>55</v>
      </c>
      <c r="C102" s="224" t="s">
        <v>252</v>
      </c>
      <c r="D102" s="225" t="s">
        <v>233</v>
      </c>
      <c r="E102" s="224" t="s">
        <v>229</v>
      </c>
      <c r="F102" s="224">
        <v>48</v>
      </c>
      <c r="G102" s="284">
        <f t="shared" si="8"/>
        <v>44.5</v>
      </c>
      <c r="H102" s="226">
        <v>356</v>
      </c>
      <c r="I102" s="226">
        <v>293.60824742268045</v>
      </c>
      <c r="J102" s="227">
        <v>129.18762886597941</v>
      </c>
      <c r="K102" s="226" t="str">
        <f t="shared" si="5"/>
        <v>AZLAC48</v>
      </c>
      <c r="M102" s="224" t="s">
        <v>261</v>
      </c>
      <c r="O102" s="237" t="s">
        <v>26</v>
      </c>
      <c r="P102" s="223" t="s">
        <v>97</v>
      </c>
      <c r="R102" s="238">
        <v>1</v>
      </c>
      <c r="S102" s="223" t="s">
        <v>97</v>
      </c>
      <c r="T102" s="238">
        <v>1</v>
      </c>
      <c r="U102" s="223" t="s">
        <v>97</v>
      </c>
      <c r="V102" s="240" t="s">
        <v>98</v>
      </c>
      <c r="W102" s="223" t="s">
        <v>54</v>
      </c>
      <c r="X102" s="223" t="s">
        <v>240</v>
      </c>
      <c r="Y102" s="258">
        <v>0.36299999999999999</v>
      </c>
      <c r="AA102" s="261">
        <v>0.21249999999999999</v>
      </c>
      <c r="AD102" s="223" t="s">
        <v>260</v>
      </c>
      <c r="AM102" s="59" t="s">
        <v>27</v>
      </c>
      <c r="AN102" s="59" t="s">
        <v>27</v>
      </c>
      <c r="AO102" s="223" t="s">
        <v>267</v>
      </c>
      <c r="AP102" s="223" t="s">
        <v>268</v>
      </c>
      <c r="CB102" s="116"/>
      <c r="CC102" s="120"/>
      <c r="CD102" s="121"/>
      <c r="CE102" s="54"/>
      <c r="CF102" s="117"/>
      <c r="CG102" s="117"/>
      <c r="CH102" s="116"/>
      <c r="CI102" s="120"/>
      <c r="CJ102" s="121"/>
    </row>
    <row r="103" spans="1:88" x14ac:dyDescent="0.25">
      <c r="B103" s="223" t="s">
        <v>55</v>
      </c>
      <c r="C103" s="224" t="s">
        <v>252</v>
      </c>
      <c r="D103" s="225" t="s">
        <v>233</v>
      </c>
      <c r="E103" s="224" t="s">
        <v>229</v>
      </c>
      <c r="F103" s="224">
        <v>54</v>
      </c>
      <c r="G103" s="284">
        <f t="shared" si="8"/>
        <v>44.5</v>
      </c>
      <c r="H103" s="226">
        <v>400.5</v>
      </c>
      <c r="I103" s="226">
        <v>330.30927835051551</v>
      </c>
      <c r="J103" s="227">
        <v>145.33608247422683</v>
      </c>
      <c r="K103" s="226" t="str">
        <f t="shared" si="5"/>
        <v>AZLAC54</v>
      </c>
      <c r="M103" s="224" t="s">
        <v>261</v>
      </c>
      <c r="O103" s="237" t="s">
        <v>26</v>
      </c>
      <c r="P103" s="223" t="s">
        <v>97</v>
      </c>
      <c r="R103" s="238">
        <v>1</v>
      </c>
      <c r="S103" s="223" t="s">
        <v>97</v>
      </c>
      <c r="T103" s="238">
        <v>1</v>
      </c>
      <c r="U103" s="223" t="s">
        <v>97</v>
      </c>
      <c r="V103" s="240" t="s">
        <v>98</v>
      </c>
      <c r="W103" s="223" t="s">
        <v>54</v>
      </c>
      <c r="X103" s="223" t="s">
        <v>240</v>
      </c>
      <c r="Y103" s="258">
        <v>0.36299999999999999</v>
      </c>
      <c r="AA103" s="261">
        <v>0.21249999999999999</v>
      </c>
      <c r="AD103" s="223" t="s">
        <v>260</v>
      </c>
      <c r="AM103" s="59" t="s">
        <v>27</v>
      </c>
      <c r="AN103" s="59" t="s">
        <v>27</v>
      </c>
      <c r="AO103" s="223" t="s">
        <v>267</v>
      </c>
      <c r="AP103" s="223" t="s">
        <v>268</v>
      </c>
      <c r="CB103" s="116"/>
      <c r="CC103" s="120"/>
      <c r="CD103" s="121"/>
      <c r="CE103" s="54"/>
      <c r="CF103" s="117"/>
      <c r="CG103" s="117"/>
      <c r="CH103" s="116"/>
      <c r="CI103" s="120"/>
      <c r="CJ103" s="121"/>
    </row>
    <row r="104" spans="1:88" x14ac:dyDescent="0.25">
      <c r="B104" s="223" t="s">
        <v>55</v>
      </c>
      <c r="C104" s="224" t="s">
        <v>252</v>
      </c>
      <c r="D104" s="225" t="s">
        <v>233</v>
      </c>
      <c r="E104" s="224" t="s">
        <v>229</v>
      </c>
      <c r="F104" s="224">
        <v>60</v>
      </c>
      <c r="G104" s="284">
        <f t="shared" si="8"/>
        <v>44.5</v>
      </c>
      <c r="H104" s="226">
        <v>445</v>
      </c>
      <c r="I104" s="226">
        <v>367.01030927835052</v>
      </c>
      <c r="J104" s="227">
        <v>161.48453608247422</v>
      </c>
      <c r="K104" s="226" t="str">
        <f t="shared" si="5"/>
        <v>AZLAC60</v>
      </c>
      <c r="M104" s="224" t="s">
        <v>261</v>
      </c>
      <c r="O104" s="237" t="s">
        <v>26</v>
      </c>
      <c r="P104" s="223" t="s">
        <v>97</v>
      </c>
      <c r="R104" s="238">
        <v>1</v>
      </c>
      <c r="S104" s="223" t="s">
        <v>97</v>
      </c>
      <c r="T104" s="238">
        <v>1</v>
      </c>
      <c r="U104" s="223" t="s">
        <v>97</v>
      </c>
      <c r="V104" s="240" t="s">
        <v>98</v>
      </c>
      <c r="W104" s="223" t="s">
        <v>54</v>
      </c>
      <c r="X104" s="223" t="s">
        <v>240</v>
      </c>
      <c r="Y104" s="258">
        <v>0.36299999999999999</v>
      </c>
      <c r="AA104" s="261">
        <v>0.21249999999999999</v>
      </c>
      <c r="AD104" s="223" t="s">
        <v>260</v>
      </c>
      <c r="AM104" s="59" t="s">
        <v>27</v>
      </c>
      <c r="AN104" s="59" t="s">
        <v>27</v>
      </c>
      <c r="AO104" s="223" t="s">
        <v>267</v>
      </c>
      <c r="AP104" s="223" t="s">
        <v>268</v>
      </c>
      <c r="CB104" s="116"/>
      <c r="CC104" s="120"/>
      <c r="CD104" s="121"/>
      <c r="CE104" s="54"/>
      <c r="CF104" s="117"/>
      <c r="CG104" s="117"/>
      <c r="CH104" s="116"/>
      <c r="CI104" s="120"/>
      <c r="CJ104" s="121"/>
    </row>
    <row r="105" spans="1:88" x14ac:dyDescent="0.25">
      <c r="B105" s="223" t="s">
        <v>55</v>
      </c>
      <c r="C105" s="224" t="s">
        <v>252</v>
      </c>
      <c r="D105" s="225" t="s">
        <v>233</v>
      </c>
      <c r="E105" s="224" t="s">
        <v>229</v>
      </c>
      <c r="F105" s="224">
        <v>66</v>
      </c>
      <c r="G105" s="284">
        <f t="shared" si="8"/>
        <v>44.5</v>
      </c>
      <c r="H105" s="226">
        <v>489.5</v>
      </c>
      <c r="I105" s="226">
        <v>403.71134020618558</v>
      </c>
      <c r="J105" s="227">
        <v>177.63298969072164</v>
      </c>
      <c r="K105" s="226" t="str">
        <f t="shared" si="5"/>
        <v>AZLAC66</v>
      </c>
      <c r="M105" s="224" t="s">
        <v>261</v>
      </c>
      <c r="O105" s="237" t="s">
        <v>26</v>
      </c>
      <c r="P105" s="223" t="s">
        <v>97</v>
      </c>
      <c r="R105" s="238">
        <v>1</v>
      </c>
      <c r="S105" s="223" t="s">
        <v>97</v>
      </c>
      <c r="T105" s="238">
        <v>1</v>
      </c>
      <c r="U105" s="223" t="s">
        <v>97</v>
      </c>
      <c r="V105" s="240" t="s">
        <v>98</v>
      </c>
      <c r="W105" s="223" t="s">
        <v>54</v>
      </c>
      <c r="X105" s="223" t="s">
        <v>240</v>
      </c>
      <c r="Y105" s="258">
        <v>0.36299999999999999</v>
      </c>
      <c r="AA105" s="261">
        <v>0.21249999999999999</v>
      </c>
      <c r="AD105" s="223" t="s">
        <v>260</v>
      </c>
      <c r="AM105" s="59" t="s">
        <v>27</v>
      </c>
      <c r="AN105" s="59" t="s">
        <v>27</v>
      </c>
      <c r="AO105" s="223" t="s">
        <v>267</v>
      </c>
      <c r="AP105" s="223" t="s">
        <v>268</v>
      </c>
      <c r="CB105" s="116"/>
      <c r="CC105" s="120"/>
      <c r="CD105" s="121"/>
      <c r="CE105" s="54"/>
      <c r="CF105" s="117"/>
      <c r="CG105" s="117"/>
      <c r="CH105" s="116"/>
      <c r="CI105" s="120"/>
      <c r="CJ105" s="121"/>
    </row>
    <row r="106" spans="1:88" x14ac:dyDescent="0.25">
      <c r="B106" s="223" t="s">
        <v>55</v>
      </c>
      <c r="C106" s="224" t="s">
        <v>252</v>
      </c>
      <c r="D106" s="225" t="s">
        <v>233</v>
      </c>
      <c r="E106" s="224" t="s">
        <v>229</v>
      </c>
      <c r="F106" s="224">
        <v>72</v>
      </c>
      <c r="G106" s="284">
        <f t="shared" si="8"/>
        <v>44.5</v>
      </c>
      <c r="H106" s="226">
        <v>534</v>
      </c>
      <c r="I106" s="226">
        <v>440.41237113402065</v>
      </c>
      <c r="J106" s="227">
        <v>193.78144329896909</v>
      </c>
      <c r="K106" s="226" t="str">
        <f t="shared" si="5"/>
        <v>AZLAC72</v>
      </c>
      <c r="M106" s="224" t="s">
        <v>261</v>
      </c>
      <c r="O106" s="237" t="s">
        <v>26</v>
      </c>
      <c r="P106" s="223" t="s">
        <v>97</v>
      </c>
      <c r="R106" s="238">
        <v>1</v>
      </c>
      <c r="S106" s="223" t="s">
        <v>97</v>
      </c>
      <c r="T106" s="238">
        <v>1</v>
      </c>
      <c r="U106" s="223" t="s">
        <v>97</v>
      </c>
      <c r="V106" s="240" t="s">
        <v>98</v>
      </c>
      <c r="W106" s="223" t="s">
        <v>54</v>
      </c>
      <c r="X106" s="223" t="s">
        <v>240</v>
      </c>
      <c r="Y106" s="258">
        <v>0.36299999999999999</v>
      </c>
      <c r="AA106" s="261">
        <v>0.21249999999999999</v>
      </c>
      <c r="AD106" s="223" t="s">
        <v>260</v>
      </c>
      <c r="AM106" s="59" t="s">
        <v>27</v>
      </c>
      <c r="AN106" s="59" t="s">
        <v>27</v>
      </c>
      <c r="AO106" s="223" t="s">
        <v>267</v>
      </c>
      <c r="AP106" s="223" t="s">
        <v>268</v>
      </c>
      <c r="CB106" s="116"/>
      <c r="CC106" s="120"/>
      <c r="CD106" s="121"/>
      <c r="CE106" s="54"/>
      <c r="CF106" s="117"/>
      <c r="CG106" s="117"/>
      <c r="CH106" s="116"/>
      <c r="CI106" s="120"/>
      <c r="CJ106" s="121"/>
    </row>
    <row r="107" spans="1:88" x14ac:dyDescent="0.25">
      <c r="B107" s="223" t="s">
        <v>55</v>
      </c>
      <c r="C107" s="224" t="s">
        <v>252</v>
      </c>
      <c r="D107" s="225" t="s">
        <v>233</v>
      </c>
      <c r="E107" s="224" t="s">
        <v>229</v>
      </c>
      <c r="F107" s="224">
        <v>78</v>
      </c>
      <c r="G107" s="284">
        <f t="shared" si="8"/>
        <v>44.5</v>
      </c>
      <c r="H107" s="226">
        <v>578.5</v>
      </c>
      <c r="I107" s="226">
        <v>477.11340206185571</v>
      </c>
      <c r="J107" s="227">
        <v>209.92989690721652</v>
      </c>
      <c r="K107" s="226" t="str">
        <f t="shared" si="5"/>
        <v>AZLAC78</v>
      </c>
      <c r="M107" s="224" t="s">
        <v>261</v>
      </c>
      <c r="O107" s="237" t="s">
        <v>26</v>
      </c>
      <c r="P107" s="223" t="s">
        <v>97</v>
      </c>
      <c r="R107" s="238">
        <v>1</v>
      </c>
      <c r="S107" s="223" t="s">
        <v>97</v>
      </c>
      <c r="T107" s="238">
        <v>1</v>
      </c>
      <c r="U107" s="223" t="s">
        <v>97</v>
      </c>
      <c r="V107" s="240" t="s">
        <v>98</v>
      </c>
      <c r="W107" s="223" t="s">
        <v>54</v>
      </c>
      <c r="X107" s="223" t="s">
        <v>240</v>
      </c>
      <c r="Y107" s="258">
        <v>0.36299999999999999</v>
      </c>
      <c r="AA107" s="261">
        <v>0.21249999999999999</v>
      </c>
      <c r="AD107" s="223" t="s">
        <v>260</v>
      </c>
      <c r="AM107" s="59" t="s">
        <v>27</v>
      </c>
      <c r="AN107" s="59" t="s">
        <v>27</v>
      </c>
      <c r="AO107" s="223" t="s">
        <v>267</v>
      </c>
      <c r="AP107" s="223" t="s">
        <v>268</v>
      </c>
      <c r="CB107" s="116"/>
      <c r="CC107" s="120"/>
      <c r="CD107" s="121"/>
      <c r="CE107" s="54"/>
      <c r="CF107" s="117"/>
      <c r="CG107" s="117"/>
      <c r="CH107" s="116"/>
      <c r="CI107" s="120"/>
      <c r="CJ107" s="121"/>
    </row>
    <row r="108" spans="1:88" x14ac:dyDescent="0.25">
      <c r="B108" s="223" t="s">
        <v>55</v>
      </c>
      <c r="C108" s="224" t="s">
        <v>252</v>
      </c>
      <c r="D108" s="225" t="s">
        <v>233</v>
      </c>
      <c r="E108" s="224" t="s">
        <v>229</v>
      </c>
      <c r="F108" s="224">
        <v>84</v>
      </c>
      <c r="G108" s="284">
        <f t="shared" si="8"/>
        <v>44.5</v>
      </c>
      <c r="H108" s="226">
        <v>623</v>
      </c>
      <c r="I108" s="226">
        <v>513.81443298969077</v>
      </c>
      <c r="J108" s="227">
        <v>226.07835051546394</v>
      </c>
      <c r="K108" s="226" t="str">
        <f t="shared" si="5"/>
        <v>AZLAC84</v>
      </c>
      <c r="M108" s="224" t="s">
        <v>261</v>
      </c>
      <c r="O108" s="237" t="s">
        <v>26</v>
      </c>
      <c r="P108" s="223" t="s">
        <v>97</v>
      </c>
      <c r="R108" s="238">
        <v>1</v>
      </c>
      <c r="S108" s="223" t="s">
        <v>97</v>
      </c>
      <c r="T108" s="238">
        <v>1</v>
      </c>
      <c r="U108" s="223" t="s">
        <v>97</v>
      </c>
      <c r="V108" s="240" t="s">
        <v>98</v>
      </c>
      <c r="W108" s="223" t="s">
        <v>54</v>
      </c>
      <c r="X108" s="223" t="s">
        <v>240</v>
      </c>
      <c r="Y108" s="258">
        <v>0.36299999999999999</v>
      </c>
      <c r="AA108" s="261">
        <v>0.21249999999999999</v>
      </c>
      <c r="AD108" s="223" t="s">
        <v>260</v>
      </c>
      <c r="AM108" s="59" t="s">
        <v>27</v>
      </c>
      <c r="AN108" s="59" t="s">
        <v>27</v>
      </c>
      <c r="AO108" s="223" t="s">
        <v>267</v>
      </c>
      <c r="AP108" s="223" t="s">
        <v>268</v>
      </c>
      <c r="CB108" s="116"/>
      <c r="CC108" s="120"/>
      <c r="CD108" s="121"/>
      <c r="CE108" s="54"/>
      <c r="CF108" s="117"/>
      <c r="CG108" s="117"/>
      <c r="CH108" s="116"/>
      <c r="CI108" s="120"/>
      <c r="CJ108" s="121"/>
    </row>
    <row r="109" spans="1:88" x14ac:dyDescent="0.25">
      <c r="B109" s="223" t="s">
        <v>55</v>
      </c>
      <c r="C109" s="224" t="s">
        <v>252</v>
      </c>
      <c r="D109" s="225" t="s">
        <v>233</v>
      </c>
      <c r="E109" s="224" t="s">
        <v>229</v>
      </c>
      <c r="F109" s="224">
        <v>90</v>
      </c>
      <c r="G109" s="284">
        <f t="shared" si="8"/>
        <v>44.5</v>
      </c>
      <c r="H109" s="226">
        <v>667.5</v>
      </c>
      <c r="I109" s="226">
        <v>550.51546391752584</v>
      </c>
      <c r="J109" s="227">
        <v>242.22680412371136</v>
      </c>
      <c r="K109" s="226" t="str">
        <f t="shared" si="5"/>
        <v>AZLAC90</v>
      </c>
      <c r="M109" s="224" t="s">
        <v>261</v>
      </c>
      <c r="O109" s="237" t="s">
        <v>26</v>
      </c>
      <c r="P109" s="223" t="s">
        <v>97</v>
      </c>
      <c r="R109" s="238">
        <v>1</v>
      </c>
      <c r="S109" s="223" t="s">
        <v>97</v>
      </c>
      <c r="T109" s="238">
        <v>1</v>
      </c>
      <c r="U109" s="223" t="s">
        <v>97</v>
      </c>
      <c r="V109" s="240" t="s">
        <v>98</v>
      </c>
      <c r="W109" s="223" t="s">
        <v>54</v>
      </c>
      <c r="X109" s="223" t="s">
        <v>240</v>
      </c>
      <c r="Y109" s="258">
        <v>0.36299999999999999</v>
      </c>
      <c r="AA109" s="261">
        <v>0.21249999999999999</v>
      </c>
      <c r="AD109" s="223" t="s">
        <v>260</v>
      </c>
      <c r="AM109" s="59" t="s">
        <v>27</v>
      </c>
      <c r="AN109" s="59" t="s">
        <v>27</v>
      </c>
      <c r="AO109" s="223" t="s">
        <v>267</v>
      </c>
      <c r="AP109" s="223" t="s">
        <v>268</v>
      </c>
      <c r="CB109" s="116"/>
      <c r="CC109" s="120"/>
      <c r="CD109" s="121"/>
      <c r="CE109" s="54"/>
      <c r="CF109" s="117"/>
      <c r="CG109" s="117"/>
      <c r="CH109" s="116"/>
      <c r="CI109" s="120"/>
      <c r="CJ109" s="121"/>
    </row>
    <row r="110" spans="1:88" s="217" customFormat="1" ht="15" thickBot="1" x14ac:dyDescent="0.3">
      <c r="A110" s="4"/>
      <c r="B110" s="229" t="s">
        <v>55</v>
      </c>
      <c r="C110" s="230" t="s">
        <v>252</v>
      </c>
      <c r="D110" s="231" t="s">
        <v>233</v>
      </c>
      <c r="E110" s="230" t="s">
        <v>229</v>
      </c>
      <c r="F110" s="230">
        <v>96</v>
      </c>
      <c r="G110" s="285">
        <f t="shared" si="8"/>
        <v>44.5</v>
      </c>
      <c r="H110" s="232">
        <v>712</v>
      </c>
      <c r="I110" s="232">
        <v>587.2164948453609</v>
      </c>
      <c r="J110" s="233">
        <v>258.37525773195881</v>
      </c>
      <c r="K110" s="232" t="str">
        <f t="shared" si="5"/>
        <v>AZLAC96</v>
      </c>
      <c r="L110" s="4"/>
      <c r="M110" s="230" t="s">
        <v>261</v>
      </c>
      <c r="N110" s="4"/>
      <c r="O110" s="229" t="s">
        <v>26</v>
      </c>
      <c r="P110" s="229" t="s">
        <v>97</v>
      </c>
      <c r="Q110" s="4"/>
      <c r="R110" s="239">
        <v>1</v>
      </c>
      <c r="S110" s="229" t="s">
        <v>97</v>
      </c>
      <c r="T110" s="239">
        <v>1</v>
      </c>
      <c r="U110" s="229" t="s">
        <v>97</v>
      </c>
      <c r="V110" s="214" t="s">
        <v>98</v>
      </c>
      <c r="W110" s="229" t="s">
        <v>54</v>
      </c>
      <c r="X110" s="229" t="s">
        <v>240</v>
      </c>
      <c r="Y110" s="259">
        <v>0.36299999999999999</v>
      </c>
      <c r="AA110" s="262">
        <v>0.21249999999999999</v>
      </c>
      <c r="AB110" s="57"/>
      <c r="AC110" s="4"/>
      <c r="AD110" s="229" t="s">
        <v>260</v>
      </c>
      <c r="AE110" s="4"/>
      <c r="AF110" s="4"/>
      <c r="AG110" s="57"/>
      <c r="AH110" s="57"/>
      <c r="AI110" s="57"/>
      <c r="AJ110" s="221"/>
      <c r="AL110" s="221"/>
      <c r="AM110" s="221" t="s">
        <v>27</v>
      </c>
      <c r="AN110" s="221" t="s">
        <v>27</v>
      </c>
      <c r="AO110" s="229" t="s">
        <v>267</v>
      </c>
      <c r="AP110" s="229" t="s">
        <v>268</v>
      </c>
      <c r="BZ110" s="220"/>
      <c r="CA110" s="220"/>
      <c r="CB110" s="218"/>
      <c r="CC110" s="222"/>
      <c r="CD110" s="219"/>
      <c r="CE110" s="57"/>
      <c r="CF110" s="220"/>
      <c r="CG110" s="220"/>
      <c r="CH110" s="218"/>
      <c r="CI110" s="222"/>
      <c r="CJ110" s="219"/>
    </row>
    <row r="111" spans="1:88" x14ac:dyDescent="0.25">
      <c r="B111" s="223" t="s">
        <v>55</v>
      </c>
      <c r="C111" s="224" t="s">
        <v>253</v>
      </c>
      <c r="D111" s="225" t="s">
        <v>233</v>
      </c>
      <c r="E111" s="224" t="s">
        <v>230</v>
      </c>
      <c r="F111" s="224">
        <v>12</v>
      </c>
      <c r="G111" s="284">
        <f>$H$111/2</f>
        <v>44.5</v>
      </c>
      <c r="H111" s="226">
        <v>89</v>
      </c>
      <c r="I111" s="226">
        <v>73.402061855670112</v>
      </c>
      <c r="J111" s="227">
        <v>32.296907216494851</v>
      </c>
      <c r="K111" s="226" t="str">
        <f t="shared" si="5"/>
        <v>AZLAT12</v>
      </c>
      <c r="M111" s="224" t="s">
        <v>262</v>
      </c>
      <c r="O111" s="223" t="s">
        <v>26</v>
      </c>
      <c r="P111" s="223" t="s">
        <v>97</v>
      </c>
      <c r="R111" s="238">
        <v>1</v>
      </c>
      <c r="S111" s="223" t="s">
        <v>97</v>
      </c>
      <c r="T111" s="238">
        <v>1</v>
      </c>
      <c r="U111" s="223" t="s">
        <v>97</v>
      </c>
      <c r="V111" s="240" t="s">
        <v>98</v>
      </c>
      <c r="W111" s="223" t="s">
        <v>54</v>
      </c>
      <c r="X111" s="223" t="s">
        <v>240</v>
      </c>
      <c r="Y111" s="258">
        <v>0.36299999999999999</v>
      </c>
      <c r="AA111" s="261">
        <v>0.21249999999999999</v>
      </c>
      <c r="AD111" s="223" t="s">
        <v>260</v>
      </c>
      <c r="AM111" s="59" t="s">
        <v>27</v>
      </c>
      <c r="AN111" s="59" t="s">
        <v>27</v>
      </c>
      <c r="AO111" s="223" t="s">
        <v>267</v>
      </c>
      <c r="AP111" s="223" t="s">
        <v>268</v>
      </c>
      <c r="CB111" s="116"/>
      <c r="CC111" s="120"/>
      <c r="CD111" s="121"/>
      <c r="CE111" s="54"/>
      <c r="CF111" s="117"/>
      <c r="CG111" s="117"/>
      <c r="CH111" s="116"/>
      <c r="CI111" s="120"/>
      <c r="CJ111" s="121"/>
    </row>
    <row r="112" spans="1:88" x14ac:dyDescent="0.25">
      <c r="B112" s="223" t="s">
        <v>55</v>
      </c>
      <c r="C112" s="224" t="s">
        <v>253</v>
      </c>
      <c r="D112" s="225" t="s">
        <v>233</v>
      </c>
      <c r="E112" s="224" t="s">
        <v>230</v>
      </c>
      <c r="F112" s="224">
        <v>18</v>
      </c>
      <c r="G112" s="284">
        <f t="shared" ref="G112:G125" si="9">$H$111/2</f>
        <v>44.5</v>
      </c>
      <c r="H112" s="226">
        <v>133.5</v>
      </c>
      <c r="I112" s="226">
        <v>110.10309278350516</v>
      </c>
      <c r="J112" s="227">
        <v>48.445360824742274</v>
      </c>
      <c r="K112" s="226" t="str">
        <f t="shared" si="5"/>
        <v>AZLAT18</v>
      </c>
      <c r="M112" s="224" t="s">
        <v>262</v>
      </c>
      <c r="O112" s="223" t="s">
        <v>26</v>
      </c>
      <c r="P112" s="223" t="s">
        <v>97</v>
      </c>
      <c r="R112" s="238">
        <v>1</v>
      </c>
      <c r="S112" s="223" t="s">
        <v>97</v>
      </c>
      <c r="T112" s="238">
        <v>1</v>
      </c>
      <c r="U112" s="223" t="s">
        <v>97</v>
      </c>
      <c r="V112" s="240" t="s">
        <v>98</v>
      </c>
      <c r="W112" s="223" t="s">
        <v>54</v>
      </c>
      <c r="X112" s="223" t="s">
        <v>240</v>
      </c>
      <c r="Y112" s="258">
        <v>0.36299999999999999</v>
      </c>
      <c r="AA112" s="261">
        <v>0.21249999999999999</v>
      </c>
      <c r="AD112" s="223" t="s">
        <v>260</v>
      </c>
      <c r="AM112" s="59" t="s">
        <v>27</v>
      </c>
      <c r="AN112" s="59" t="s">
        <v>27</v>
      </c>
      <c r="AO112" s="223" t="s">
        <v>267</v>
      </c>
      <c r="AP112" s="223" t="s">
        <v>268</v>
      </c>
      <c r="CB112" s="116"/>
      <c r="CC112" s="120"/>
      <c r="CD112" s="121"/>
      <c r="CE112" s="54"/>
      <c r="CF112" s="117"/>
      <c r="CG112" s="117"/>
      <c r="CH112" s="116"/>
      <c r="CI112" s="120"/>
      <c r="CJ112" s="121"/>
    </row>
    <row r="113" spans="1:88" x14ac:dyDescent="0.25">
      <c r="B113" s="223" t="s">
        <v>55</v>
      </c>
      <c r="C113" s="224" t="s">
        <v>253</v>
      </c>
      <c r="D113" s="225" t="s">
        <v>233</v>
      </c>
      <c r="E113" s="224" t="s">
        <v>230</v>
      </c>
      <c r="F113" s="224">
        <v>24</v>
      </c>
      <c r="G113" s="284">
        <f t="shared" si="9"/>
        <v>44.5</v>
      </c>
      <c r="H113" s="226">
        <v>178</v>
      </c>
      <c r="I113" s="226">
        <v>146.80412371134022</v>
      </c>
      <c r="J113" s="227">
        <v>64.593814432989703</v>
      </c>
      <c r="K113" s="226" t="str">
        <f t="shared" si="5"/>
        <v>AZLAT24</v>
      </c>
      <c r="M113" s="224" t="s">
        <v>262</v>
      </c>
      <c r="O113" s="223" t="s">
        <v>26</v>
      </c>
      <c r="P113" s="223" t="s">
        <v>97</v>
      </c>
      <c r="R113" s="238">
        <v>1</v>
      </c>
      <c r="S113" s="223" t="s">
        <v>97</v>
      </c>
      <c r="T113" s="238">
        <v>1</v>
      </c>
      <c r="U113" s="223" t="s">
        <v>97</v>
      </c>
      <c r="V113" s="240" t="s">
        <v>98</v>
      </c>
      <c r="W113" s="223" t="s">
        <v>54</v>
      </c>
      <c r="X113" s="223" t="s">
        <v>240</v>
      </c>
      <c r="Y113" s="258">
        <v>0.36299999999999999</v>
      </c>
      <c r="AA113" s="261">
        <v>0.21249999999999999</v>
      </c>
      <c r="AD113" s="223" t="s">
        <v>260</v>
      </c>
      <c r="AM113" s="59" t="s">
        <v>27</v>
      </c>
      <c r="AN113" s="59" t="s">
        <v>27</v>
      </c>
      <c r="AO113" s="223" t="s">
        <v>267</v>
      </c>
      <c r="AP113" s="223" t="s">
        <v>268</v>
      </c>
      <c r="CB113" s="116"/>
      <c r="CC113" s="120"/>
      <c r="CD113" s="121"/>
      <c r="CE113" s="54"/>
      <c r="CF113" s="117"/>
      <c r="CG113" s="117"/>
      <c r="CH113" s="116"/>
      <c r="CI113" s="120"/>
      <c r="CJ113" s="121"/>
    </row>
    <row r="114" spans="1:88" x14ac:dyDescent="0.25">
      <c r="B114" s="223" t="s">
        <v>55</v>
      </c>
      <c r="C114" s="224" t="s">
        <v>253</v>
      </c>
      <c r="D114" s="225" t="s">
        <v>233</v>
      </c>
      <c r="E114" s="224" t="s">
        <v>230</v>
      </c>
      <c r="F114" s="224">
        <v>30</v>
      </c>
      <c r="G114" s="284">
        <f t="shared" si="9"/>
        <v>44.5</v>
      </c>
      <c r="H114" s="226">
        <v>222.5</v>
      </c>
      <c r="I114" s="226">
        <v>183.50515463917526</v>
      </c>
      <c r="J114" s="227">
        <v>80.742268041237111</v>
      </c>
      <c r="K114" s="226" t="str">
        <f t="shared" si="5"/>
        <v>AZLAT30</v>
      </c>
      <c r="M114" s="224" t="s">
        <v>262</v>
      </c>
      <c r="O114" s="223" t="s">
        <v>26</v>
      </c>
      <c r="P114" s="223" t="s">
        <v>97</v>
      </c>
      <c r="R114" s="238">
        <v>1</v>
      </c>
      <c r="S114" s="223" t="s">
        <v>97</v>
      </c>
      <c r="T114" s="238">
        <v>1</v>
      </c>
      <c r="U114" s="223" t="s">
        <v>97</v>
      </c>
      <c r="V114" s="240" t="s">
        <v>98</v>
      </c>
      <c r="W114" s="223" t="s">
        <v>54</v>
      </c>
      <c r="X114" s="223" t="s">
        <v>240</v>
      </c>
      <c r="Y114" s="258">
        <v>0.36299999999999999</v>
      </c>
      <c r="AA114" s="261">
        <v>0.21249999999999999</v>
      </c>
      <c r="AD114" s="223" t="s">
        <v>260</v>
      </c>
      <c r="AM114" s="59" t="s">
        <v>27</v>
      </c>
      <c r="AN114" s="59" t="s">
        <v>27</v>
      </c>
      <c r="AO114" s="223" t="s">
        <v>267</v>
      </c>
      <c r="AP114" s="223" t="s">
        <v>268</v>
      </c>
      <c r="CB114" s="116"/>
      <c r="CC114" s="120"/>
      <c r="CD114" s="121"/>
      <c r="CE114" s="54"/>
      <c r="CF114" s="117"/>
      <c r="CG114" s="117"/>
      <c r="CH114" s="116"/>
      <c r="CI114" s="120"/>
      <c r="CJ114" s="121"/>
    </row>
    <row r="115" spans="1:88" x14ac:dyDescent="0.25">
      <c r="B115" s="223" t="s">
        <v>55</v>
      </c>
      <c r="C115" s="224" t="s">
        <v>253</v>
      </c>
      <c r="D115" s="225" t="s">
        <v>233</v>
      </c>
      <c r="E115" s="224" t="s">
        <v>230</v>
      </c>
      <c r="F115" s="224">
        <v>36</v>
      </c>
      <c r="G115" s="284">
        <f t="shared" si="9"/>
        <v>44.5</v>
      </c>
      <c r="H115" s="226">
        <v>267</v>
      </c>
      <c r="I115" s="226">
        <v>220.20618556701032</v>
      </c>
      <c r="J115" s="227">
        <v>96.890721649484547</v>
      </c>
      <c r="K115" s="226" t="str">
        <f t="shared" si="5"/>
        <v>AZLAT36</v>
      </c>
      <c r="M115" s="224" t="s">
        <v>262</v>
      </c>
      <c r="O115" s="223" t="s">
        <v>26</v>
      </c>
      <c r="P115" s="223" t="s">
        <v>97</v>
      </c>
      <c r="R115" s="238">
        <v>1</v>
      </c>
      <c r="S115" s="223" t="s">
        <v>97</v>
      </c>
      <c r="T115" s="238">
        <v>1</v>
      </c>
      <c r="U115" s="223" t="s">
        <v>97</v>
      </c>
      <c r="V115" s="240" t="s">
        <v>98</v>
      </c>
      <c r="W115" s="223" t="s">
        <v>54</v>
      </c>
      <c r="X115" s="223" t="s">
        <v>240</v>
      </c>
      <c r="Y115" s="258">
        <v>0.36299999999999999</v>
      </c>
      <c r="AA115" s="261">
        <v>0.21249999999999999</v>
      </c>
      <c r="AD115" s="223" t="s">
        <v>260</v>
      </c>
      <c r="AM115" s="59" t="s">
        <v>27</v>
      </c>
      <c r="AN115" s="59" t="s">
        <v>27</v>
      </c>
      <c r="AO115" s="223" t="s">
        <v>267</v>
      </c>
      <c r="AP115" s="223" t="s">
        <v>268</v>
      </c>
      <c r="CB115" s="116"/>
      <c r="CC115" s="120"/>
      <c r="CD115" s="121"/>
      <c r="CE115" s="54"/>
      <c r="CF115" s="117"/>
      <c r="CG115" s="117"/>
      <c r="CH115" s="116"/>
      <c r="CI115" s="120"/>
      <c r="CJ115" s="121"/>
    </row>
    <row r="116" spans="1:88" x14ac:dyDescent="0.25">
      <c r="B116" s="223" t="s">
        <v>55</v>
      </c>
      <c r="C116" s="224" t="s">
        <v>253</v>
      </c>
      <c r="D116" s="225" t="s">
        <v>233</v>
      </c>
      <c r="E116" s="224" t="s">
        <v>230</v>
      </c>
      <c r="F116" s="224">
        <v>42</v>
      </c>
      <c r="G116" s="284">
        <f t="shared" si="9"/>
        <v>44.5</v>
      </c>
      <c r="H116" s="226">
        <v>311.5</v>
      </c>
      <c r="I116" s="226">
        <v>256.90721649484539</v>
      </c>
      <c r="J116" s="227">
        <v>113.03917525773197</v>
      </c>
      <c r="K116" s="226" t="str">
        <f t="shared" ref="K116:K179" si="10">C116&amp;F116</f>
        <v>AZLAT42</v>
      </c>
      <c r="M116" s="224" t="s">
        <v>262</v>
      </c>
      <c r="O116" s="223" t="s">
        <v>26</v>
      </c>
      <c r="P116" s="223" t="s">
        <v>97</v>
      </c>
      <c r="R116" s="238">
        <v>1</v>
      </c>
      <c r="S116" s="223" t="s">
        <v>97</v>
      </c>
      <c r="T116" s="238">
        <v>1</v>
      </c>
      <c r="U116" s="223" t="s">
        <v>97</v>
      </c>
      <c r="V116" s="240" t="s">
        <v>98</v>
      </c>
      <c r="W116" s="223" t="s">
        <v>54</v>
      </c>
      <c r="X116" s="223" t="s">
        <v>240</v>
      </c>
      <c r="Y116" s="258">
        <v>0.36299999999999999</v>
      </c>
      <c r="AA116" s="261">
        <v>0.21249999999999999</v>
      </c>
      <c r="AD116" s="223" t="s">
        <v>260</v>
      </c>
      <c r="AM116" s="59" t="s">
        <v>27</v>
      </c>
      <c r="AN116" s="59" t="s">
        <v>27</v>
      </c>
      <c r="AO116" s="223" t="s">
        <v>267</v>
      </c>
      <c r="AP116" s="223" t="s">
        <v>268</v>
      </c>
      <c r="CB116" s="116"/>
      <c r="CC116" s="120"/>
      <c r="CD116" s="121"/>
      <c r="CE116" s="54"/>
      <c r="CF116" s="117"/>
      <c r="CG116" s="117"/>
      <c r="CH116" s="116"/>
      <c r="CI116" s="120"/>
      <c r="CJ116" s="121"/>
    </row>
    <row r="117" spans="1:88" x14ac:dyDescent="0.25">
      <c r="B117" s="223" t="s">
        <v>55</v>
      </c>
      <c r="C117" s="224" t="s">
        <v>253</v>
      </c>
      <c r="D117" s="225" t="s">
        <v>233</v>
      </c>
      <c r="E117" s="224" t="s">
        <v>230</v>
      </c>
      <c r="F117" s="224">
        <v>48</v>
      </c>
      <c r="G117" s="284">
        <f t="shared" si="9"/>
        <v>44.5</v>
      </c>
      <c r="H117" s="226">
        <v>356</v>
      </c>
      <c r="I117" s="226">
        <v>293.60824742268045</v>
      </c>
      <c r="J117" s="227">
        <v>129.18762886597941</v>
      </c>
      <c r="K117" s="226" t="str">
        <f t="shared" si="10"/>
        <v>AZLAT48</v>
      </c>
      <c r="M117" s="224" t="s">
        <v>262</v>
      </c>
      <c r="O117" s="223" t="s">
        <v>26</v>
      </c>
      <c r="P117" s="223" t="s">
        <v>97</v>
      </c>
      <c r="R117" s="238">
        <v>1</v>
      </c>
      <c r="S117" s="223" t="s">
        <v>97</v>
      </c>
      <c r="T117" s="238">
        <v>1</v>
      </c>
      <c r="U117" s="223" t="s">
        <v>97</v>
      </c>
      <c r="V117" s="240" t="s">
        <v>98</v>
      </c>
      <c r="W117" s="223" t="s">
        <v>54</v>
      </c>
      <c r="X117" s="223" t="s">
        <v>240</v>
      </c>
      <c r="Y117" s="258">
        <v>0.36299999999999999</v>
      </c>
      <c r="AA117" s="261">
        <v>0.21249999999999999</v>
      </c>
      <c r="AD117" s="223" t="s">
        <v>260</v>
      </c>
      <c r="AM117" s="59" t="s">
        <v>27</v>
      </c>
      <c r="AN117" s="59" t="s">
        <v>27</v>
      </c>
      <c r="AO117" s="223" t="s">
        <v>267</v>
      </c>
      <c r="AP117" s="223" t="s">
        <v>268</v>
      </c>
      <c r="CB117" s="116"/>
      <c r="CC117" s="120"/>
      <c r="CD117" s="121"/>
      <c r="CE117" s="54"/>
      <c r="CF117" s="117"/>
      <c r="CG117" s="117"/>
      <c r="CH117" s="116"/>
      <c r="CI117" s="120"/>
      <c r="CJ117" s="121"/>
    </row>
    <row r="118" spans="1:88" x14ac:dyDescent="0.25">
      <c r="B118" s="223" t="s">
        <v>55</v>
      </c>
      <c r="C118" s="224" t="s">
        <v>253</v>
      </c>
      <c r="D118" s="225" t="s">
        <v>233</v>
      </c>
      <c r="E118" s="224" t="s">
        <v>230</v>
      </c>
      <c r="F118" s="224">
        <v>54</v>
      </c>
      <c r="G118" s="284">
        <f t="shared" si="9"/>
        <v>44.5</v>
      </c>
      <c r="H118" s="226">
        <v>400.5</v>
      </c>
      <c r="I118" s="226">
        <v>330.30927835051551</v>
      </c>
      <c r="J118" s="227">
        <v>145.33608247422683</v>
      </c>
      <c r="K118" s="226" t="str">
        <f t="shared" si="10"/>
        <v>AZLAT54</v>
      </c>
      <c r="M118" s="224" t="s">
        <v>262</v>
      </c>
      <c r="O118" s="223" t="s">
        <v>26</v>
      </c>
      <c r="P118" s="223" t="s">
        <v>97</v>
      </c>
      <c r="R118" s="238">
        <v>1</v>
      </c>
      <c r="S118" s="223" t="s">
        <v>97</v>
      </c>
      <c r="T118" s="238">
        <v>1</v>
      </c>
      <c r="U118" s="223" t="s">
        <v>97</v>
      </c>
      <c r="V118" s="240" t="s">
        <v>98</v>
      </c>
      <c r="W118" s="223" t="s">
        <v>54</v>
      </c>
      <c r="X118" s="223" t="s">
        <v>240</v>
      </c>
      <c r="Y118" s="258">
        <v>0.36299999999999999</v>
      </c>
      <c r="AA118" s="261">
        <v>0.21249999999999999</v>
      </c>
      <c r="AD118" s="223" t="s">
        <v>260</v>
      </c>
      <c r="AM118" s="59" t="s">
        <v>27</v>
      </c>
      <c r="AN118" s="59" t="s">
        <v>27</v>
      </c>
      <c r="AO118" s="223" t="s">
        <v>267</v>
      </c>
      <c r="AP118" s="223" t="s">
        <v>268</v>
      </c>
      <c r="CB118" s="116"/>
      <c r="CC118" s="120"/>
      <c r="CD118" s="121"/>
      <c r="CE118" s="54"/>
      <c r="CF118" s="117"/>
      <c r="CG118" s="117"/>
      <c r="CH118" s="116"/>
      <c r="CI118" s="120"/>
      <c r="CJ118" s="121"/>
    </row>
    <row r="119" spans="1:88" x14ac:dyDescent="0.25">
      <c r="B119" s="223" t="s">
        <v>55</v>
      </c>
      <c r="C119" s="224" t="s">
        <v>253</v>
      </c>
      <c r="D119" s="225" t="s">
        <v>233</v>
      </c>
      <c r="E119" s="224" t="s">
        <v>230</v>
      </c>
      <c r="F119" s="224">
        <v>60</v>
      </c>
      <c r="G119" s="284">
        <f t="shared" si="9"/>
        <v>44.5</v>
      </c>
      <c r="H119" s="226">
        <v>445</v>
      </c>
      <c r="I119" s="226">
        <v>367.01030927835052</v>
      </c>
      <c r="J119" s="227">
        <v>161.48453608247422</v>
      </c>
      <c r="K119" s="226" t="str">
        <f t="shared" si="10"/>
        <v>AZLAT60</v>
      </c>
      <c r="M119" s="224" t="s">
        <v>262</v>
      </c>
      <c r="O119" s="223" t="s">
        <v>26</v>
      </c>
      <c r="P119" s="223" t="s">
        <v>97</v>
      </c>
      <c r="R119" s="238">
        <v>1</v>
      </c>
      <c r="S119" s="223" t="s">
        <v>97</v>
      </c>
      <c r="T119" s="238">
        <v>1</v>
      </c>
      <c r="U119" s="223" t="s">
        <v>97</v>
      </c>
      <c r="V119" s="240" t="s">
        <v>98</v>
      </c>
      <c r="W119" s="223" t="s">
        <v>54</v>
      </c>
      <c r="X119" s="223" t="s">
        <v>240</v>
      </c>
      <c r="Y119" s="258">
        <v>0.36299999999999999</v>
      </c>
      <c r="AA119" s="261">
        <v>0.21249999999999999</v>
      </c>
      <c r="AD119" s="223" t="s">
        <v>260</v>
      </c>
      <c r="AM119" s="59" t="s">
        <v>27</v>
      </c>
      <c r="AN119" s="59" t="s">
        <v>27</v>
      </c>
      <c r="AO119" s="223" t="s">
        <v>267</v>
      </c>
      <c r="AP119" s="223" t="s">
        <v>268</v>
      </c>
      <c r="CB119" s="116"/>
      <c r="CC119" s="120"/>
      <c r="CD119" s="121"/>
      <c r="CE119" s="54"/>
      <c r="CF119" s="117"/>
      <c r="CG119" s="117"/>
      <c r="CH119" s="116"/>
      <c r="CI119" s="120"/>
      <c r="CJ119" s="121"/>
    </row>
    <row r="120" spans="1:88" x14ac:dyDescent="0.25">
      <c r="B120" s="223" t="s">
        <v>55</v>
      </c>
      <c r="C120" s="224" t="s">
        <v>253</v>
      </c>
      <c r="D120" s="225" t="s">
        <v>233</v>
      </c>
      <c r="E120" s="224" t="s">
        <v>230</v>
      </c>
      <c r="F120" s="224">
        <v>66</v>
      </c>
      <c r="G120" s="284">
        <f t="shared" si="9"/>
        <v>44.5</v>
      </c>
      <c r="H120" s="226">
        <v>489.5</v>
      </c>
      <c r="I120" s="226">
        <v>403.71134020618558</v>
      </c>
      <c r="J120" s="227">
        <v>177.63298969072164</v>
      </c>
      <c r="K120" s="226" t="str">
        <f t="shared" si="10"/>
        <v>AZLAT66</v>
      </c>
      <c r="M120" s="224" t="s">
        <v>262</v>
      </c>
      <c r="O120" s="223" t="s">
        <v>26</v>
      </c>
      <c r="P120" s="223" t="s">
        <v>97</v>
      </c>
      <c r="R120" s="238">
        <v>1</v>
      </c>
      <c r="S120" s="223" t="s">
        <v>97</v>
      </c>
      <c r="T120" s="238">
        <v>1</v>
      </c>
      <c r="U120" s="223" t="s">
        <v>97</v>
      </c>
      <c r="V120" s="240" t="s">
        <v>98</v>
      </c>
      <c r="W120" s="223" t="s">
        <v>54</v>
      </c>
      <c r="X120" s="223" t="s">
        <v>240</v>
      </c>
      <c r="Y120" s="258">
        <v>0.36299999999999999</v>
      </c>
      <c r="AA120" s="261">
        <v>0.21249999999999999</v>
      </c>
      <c r="AD120" s="223" t="s">
        <v>260</v>
      </c>
      <c r="AM120" s="59" t="s">
        <v>27</v>
      </c>
      <c r="AN120" s="59" t="s">
        <v>27</v>
      </c>
      <c r="AO120" s="223" t="s">
        <v>267</v>
      </c>
      <c r="AP120" s="223" t="s">
        <v>268</v>
      </c>
      <c r="CB120" s="116"/>
      <c r="CC120" s="120"/>
      <c r="CD120" s="121"/>
      <c r="CE120" s="54"/>
      <c r="CF120" s="117"/>
      <c r="CG120" s="117"/>
      <c r="CH120" s="116"/>
      <c r="CI120" s="120"/>
      <c r="CJ120" s="121"/>
    </row>
    <row r="121" spans="1:88" x14ac:dyDescent="0.25">
      <c r="B121" s="223" t="s">
        <v>55</v>
      </c>
      <c r="C121" s="224" t="s">
        <v>253</v>
      </c>
      <c r="D121" s="225" t="s">
        <v>233</v>
      </c>
      <c r="E121" s="224" t="s">
        <v>230</v>
      </c>
      <c r="F121" s="224">
        <v>72</v>
      </c>
      <c r="G121" s="284">
        <f t="shared" si="9"/>
        <v>44.5</v>
      </c>
      <c r="H121" s="226">
        <v>534</v>
      </c>
      <c r="I121" s="226">
        <v>440.41237113402065</v>
      </c>
      <c r="J121" s="227">
        <v>193.78144329896909</v>
      </c>
      <c r="K121" s="226" t="str">
        <f t="shared" si="10"/>
        <v>AZLAT72</v>
      </c>
      <c r="M121" s="224" t="s">
        <v>262</v>
      </c>
      <c r="O121" s="223" t="s">
        <v>26</v>
      </c>
      <c r="P121" s="223" t="s">
        <v>97</v>
      </c>
      <c r="R121" s="238">
        <v>1</v>
      </c>
      <c r="S121" s="223" t="s">
        <v>97</v>
      </c>
      <c r="T121" s="238">
        <v>1</v>
      </c>
      <c r="U121" s="223" t="s">
        <v>97</v>
      </c>
      <c r="V121" s="240" t="s">
        <v>98</v>
      </c>
      <c r="W121" s="223" t="s">
        <v>54</v>
      </c>
      <c r="X121" s="223" t="s">
        <v>240</v>
      </c>
      <c r="Y121" s="258">
        <v>0.36299999999999999</v>
      </c>
      <c r="AA121" s="261">
        <v>0.21249999999999999</v>
      </c>
      <c r="AD121" s="223" t="s">
        <v>260</v>
      </c>
      <c r="AM121" s="59" t="s">
        <v>27</v>
      </c>
      <c r="AN121" s="59" t="s">
        <v>27</v>
      </c>
      <c r="AO121" s="223" t="s">
        <v>267</v>
      </c>
      <c r="AP121" s="223" t="s">
        <v>268</v>
      </c>
      <c r="CB121" s="116"/>
      <c r="CC121" s="120"/>
      <c r="CD121" s="121"/>
      <c r="CE121" s="54"/>
      <c r="CF121" s="117"/>
      <c r="CG121" s="117"/>
      <c r="CH121" s="116"/>
      <c r="CI121" s="120"/>
      <c r="CJ121" s="121"/>
    </row>
    <row r="122" spans="1:88" x14ac:dyDescent="0.25">
      <c r="B122" s="223" t="s">
        <v>55</v>
      </c>
      <c r="C122" s="224" t="s">
        <v>253</v>
      </c>
      <c r="D122" s="225" t="s">
        <v>233</v>
      </c>
      <c r="E122" s="224" t="s">
        <v>230</v>
      </c>
      <c r="F122" s="224">
        <v>78</v>
      </c>
      <c r="G122" s="284">
        <f t="shared" si="9"/>
        <v>44.5</v>
      </c>
      <c r="H122" s="226">
        <v>578.5</v>
      </c>
      <c r="I122" s="226">
        <v>477.11340206185571</v>
      </c>
      <c r="J122" s="227">
        <v>209.92989690721652</v>
      </c>
      <c r="K122" s="226" t="str">
        <f t="shared" si="10"/>
        <v>AZLAT78</v>
      </c>
      <c r="M122" s="224" t="s">
        <v>262</v>
      </c>
      <c r="O122" s="223" t="s">
        <v>26</v>
      </c>
      <c r="P122" s="223" t="s">
        <v>97</v>
      </c>
      <c r="R122" s="238">
        <v>1</v>
      </c>
      <c r="S122" s="223" t="s">
        <v>97</v>
      </c>
      <c r="T122" s="238">
        <v>1</v>
      </c>
      <c r="U122" s="223" t="s">
        <v>97</v>
      </c>
      <c r="V122" s="240" t="s">
        <v>98</v>
      </c>
      <c r="W122" s="223" t="s">
        <v>54</v>
      </c>
      <c r="X122" s="223" t="s">
        <v>240</v>
      </c>
      <c r="Y122" s="258">
        <v>0.36299999999999999</v>
      </c>
      <c r="AA122" s="261">
        <v>0.21249999999999999</v>
      </c>
      <c r="AD122" s="223" t="s">
        <v>260</v>
      </c>
      <c r="AM122" s="59" t="s">
        <v>27</v>
      </c>
      <c r="AN122" s="59" t="s">
        <v>27</v>
      </c>
      <c r="AO122" s="223" t="s">
        <v>267</v>
      </c>
      <c r="AP122" s="223" t="s">
        <v>268</v>
      </c>
      <c r="CB122" s="116"/>
      <c r="CC122" s="120"/>
      <c r="CD122" s="121"/>
      <c r="CE122" s="54"/>
      <c r="CF122" s="117"/>
      <c r="CG122" s="117"/>
      <c r="CH122" s="116"/>
      <c r="CI122" s="120"/>
      <c r="CJ122" s="121"/>
    </row>
    <row r="123" spans="1:88" x14ac:dyDescent="0.25">
      <c r="B123" s="223" t="s">
        <v>55</v>
      </c>
      <c r="C123" s="224" t="s">
        <v>253</v>
      </c>
      <c r="D123" s="225" t="s">
        <v>233</v>
      </c>
      <c r="E123" s="224" t="s">
        <v>230</v>
      </c>
      <c r="F123" s="224">
        <v>84</v>
      </c>
      <c r="G123" s="284">
        <f t="shared" si="9"/>
        <v>44.5</v>
      </c>
      <c r="H123" s="226">
        <v>623</v>
      </c>
      <c r="I123" s="226">
        <v>513.81443298969077</v>
      </c>
      <c r="J123" s="227">
        <v>226.07835051546394</v>
      </c>
      <c r="K123" s="226" t="str">
        <f t="shared" si="10"/>
        <v>AZLAT84</v>
      </c>
      <c r="M123" s="224" t="s">
        <v>262</v>
      </c>
      <c r="O123" s="223" t="s">
        <v>26</v>
      </c>
      <c r="P123" s="223" t="s">
        <v>97</v>
      </c>
      <c r="R123" s="238">
        <v>1</v>
      </c>
      <c r="S123" s="223" t="s">
        <v>97</v>
      </c>
      <c r="T123" s="238">
        <v>1</v>
      </c>
      <c r="U123" s="223" t="s">
        <v>97</v>
      </c>
      <c r="V123" s="240" t="s">
        <v>98</v>
      </c>
      <c r="W123" s="223" t="s">
        <v>54</v>
      </c>
      <c r="X123" s="223" t="s">
        <v>240</v>
      </c>
      <c r="Y123" s="258">
        <v>0.36299999999999999</v>
      </c>
      <c r="AA123" s="261">
        <v>0.21249999999999999</v>
      </c>
      <c r="AD123" s="223" t="s">
        <v>260</v>
      </c>
      <c r="AM123" s="59" t="s">
        <v>27</v>
      </c>
      <c r="AN123" s="59" t="s">
        <v>27</v>
      </c>
      <c r="AO123" s="223" t="s">
        <v>267</v>
      </c>
      <c r="AP123" s="223" t="s">
        <v>268</v>
      </c>
      <c r="CB123" s="116"/>
      <c r="CC123" s="120"/>
      <c r="CD123" s="121"/>
      <c r="CE123" s="54"/>
      <c r="CF123" s="117"/>
      <c r="CG123" s="117"/>
      <c r="CH123" s="116"/>
      <c r="CI123" s="120"/>
      <c r="CJ123" s="121"/>
    </row>
    <row r="124" spans="1:88" x14ac:dyDescent="0.25">
      <c r="B124" s="223" t="s">
        <v>55</v>
      </c>
      <c r="C124" s="224" t="s">
        <v>253</v>
      </c>
      <c r="D124" s="225" t="s">
        <v>233</v>
      </c>
      <c r="E124" s="224" t="s">
        <v>230</v>
      </c>
      <c r="F124" s="224">
        <v>90</v>
      </c>
      <c r="G124" s="284">
        <f t="shared" si="9"/>
        <v>44.5</v>
      </c>
      <c r="H124" s="226">
        <v>667.5</v>
      </c>
      <c r="I124" s="226">
        <v>550.51546391752584</v>
      </c>
      <c r="J124" s="227">
        <v>242.22680412371136</v>
      </c>
      <c r="K124" s="226" t="str">
        <f t="shared" si="10"/>
        <v>AZLAT90</v>
      </c>
      <c r="M124" s="224" t="s">
        <v>262</v>
      </c>
      <c r="O124" s="223" t="s">
        <v>26</v>
      </c>
      <c r="P124" s="223" t="s">
        <v>97</v>
      </c>
      <c r="R124" s="238">
        <v>1</v>
      </c>
      <c r="S124" s="223" t="s">
        <v>97</v>
      </c>
      <c r="T124" s="238">
        <v>1</v>
      </c>
      <c r="U124" s="223" t="s">
        <v>97</v>
      </c>
      <c r="V124" s="240" t="s">
        <v>98</v>
      </c>
      <c r="W124" s="223" t="s">
        <v>54</v>
      </c>
      <c r="X124" s="223" t="s">
        <v>240</v>
      </c>
      <c r="Y124" s="258">
        <v>0.36299999999999999</v>
      </c>
      <c r="AA124" s="261">
        <v>0.21249999999999999</v>
      </c>
      <c r="AD124" s="223" t="s">
        <v>260</v>
      </c>
      <c r="AM124" s="59" t="s">
        <v>27</v>
      </c>
      <c r="AN124" s="59" t="s">
        <v>27</v>
      </c>
      <c r="AO124" s="223" t="s">
        <v>267</v>
      </c>
      <c r="AP124" s="223" t="s">
        <v>268</v>
      </c>
      <c r="CB124" s="116"/>
      <c r="CC124" s="120"/>
      <c r="CD124" s="121"/>
      <c r="CE124" s="54"/>
      <c r="CF124" s="117"/>
      <c r="CG124" s="117"/>
      <c r="CH124" s="116"/>
      <c r="CI124" s="120"/>
      <c r="CJ124" s="121"/>
    </row>
    <row r="125" spans="1:88" s="217" customFormat="1" ht="15" thickBot="1" x14ac:dyDescent="0.3">
      <c r="A125" s="4"/>
      <c r="B125" s="229" t="s">
        <v>55</v>
      </c>
      <c r="C125" s="230" t="s">
        <v>253</v>
      </c>
      <c r="D125" s="231" t="s">
        <v>233</v>
      </c>
      <c r="E125" s="230" t="s">
        <v>230</v>
      </c>
      <c r="F125" s="230">
        <v>96</v>
      </c>
      <c r="G125" s="285">
        <f t="shared" si="9"/>
        <v>44.5</v>
      </c>
      <c r="H125" s="232">
        <v>712</v>
      </c>
      <c r="I125" s="232">
        <v>587.2164948453609</v>
      </c>
      <c r="J125" s="233">
        <v>258.37525773195881</v>
      </c>
      <c r="K125" s="232" t="str">
        <f t="shared" si="10"/>
        <v>AZLAT96</v>
      </c>
      <c r="L125" s="4"/>
      <c r="M125" s="230" t="s">
        <v>262</v>
      </c>
      <c r="N125" s="4"/>
      <c r="O125" s="229" t="s">
        <v>26</v>
      </c>
      <c r="P125" s="229" t="s">
        <v>97</v>
      </c>
      <c r="Q125" s="4"/>
      <c r="R125" s="239">
        <v>1</v>
      </c>
      <c r="S125" s="229" t="s">
        <v>97</v>
      </c>
      <c r="T125" s="239">
        <v>1</v>
      </c>
      <c r="U125" s="229" t="s">
        <v>97</v>
      </c>
      <c r="V125" s="214" t="s">
        <v>98</v>
      </c>
      <c r="W125" s="229" t="s">
        <v>54</v>
      </c>
      <c r="X125" s="229" t="s">
        <v>240</v>
      </c>
      <c r="Y125" s="259">
        <v>0.36299999999999999</v>
      </c>
      <c r="AA125" s="262">
        <v>0.21249999999999999</v>
      </c>
      <c r="AB125" s="57"/>
      <c r="AC125" s="4"/>
      <c r="AD125" s="229" t="s">
        <v>260</v>
      </c>
      <c r="AE125" s="4"/>
      <c r="AF125" s="4"/>
      <c r="AG125" s="57"/>
      <c r="AH125" s="57"/>
      <c r="AI125" s="57"/>
      <c r="AJ125" s="221"/>
      <c r="AL125" s="221"/>
      <c r="AM125" s="221" t="s">
        <v>27</v>
      </c>
      <c r="AN125" s="221" t="s">
        <v>27</v>
      </c>
      <c r="AO125" s="229" t="s">
        <v>267</v>
      </c>
      <c r="AP125" s="229" t="s">
        <v>268</v>
      </c>
      <c r="BZ125" s="220"/>
      <c r="CA125" s="220"/>
      <c r="CB125" s="218"/>
      <c r="CC125" s="222"/>
      <c r="CD125" s="219"/>
      <c r="CE125" s="57"/>
      <c r="CF125" s="220"/>
      <c r="CG125" s="220"/>
      <c r="CH125" s="218"/>
      <c r="CI125" s="222"/>
      <c r="CJ125" s="219"/>
    </row>
    <row r="126" spans="1:88" x14ac:dyDescent="0.25">
      <c r="B126" s="223" t="s">
        <v>55</v>
      </c>
      <c r="C126" s="224" t="s">
        <v>254</v>
      </c>
      <c r="D126" s="225" t="s">
        <v>233</v>
      </c>
      <c r="E126" s="224" t="s">
        <v>231</v>
      </c>
      <c r="F126" s="224">
        <v>12</v>
      </c>
      <c r="G126" s="284">
        <f>$H$126/2</f>
        <v>154.5</v>
      </c>
      <c r="H126" s="226">
        <v>309</v>
      </c>
      <c r="I126" s="226">
        <v>254.8453608247423</v>
      </c>
      <c r="J126" s="227">
        <v>112.13195876288661</v>
      </c>
      <c r="K126" s="226" t="str">
        <f t="shared" si="10"/>
        <v>AZLAG12</v>
      </c>
      <c r="M126" s="224" t="s">
        <v>263</v>
      </c>
      <c r="O126" s="223" t="s">
        <v>26</v>
      </c>
      <c r="P126" s="223" t="s">
        <v>97</v>
      </c>
      <c r="R126" s="238">
        <v>1</v>
      </c>
      <c r="S126" s="223" t="s">
        <v>97</v>
      </c>
      <c r="T126" s="238">
        <v>1</v>
      </c>
      <c r="U126" s="223" t="s">
        <v>97</v>
      </c>
      <c r="V126" s="240" t="s">
        <v>98</v>
      </c>
      <c r="W126" s="223" t="s">
        <v>54</v>
      </c>
      <c r="X126" s="223" t="s">
        <v>240</v>
      </c>
      <c r="Y126" s="258">
        <v>0.36299999999999999</v>
      </c>
      <c r="AA126" s="261">
        <v>0.21249999999999999</v>
      </c>
      <c r="AD126" s="223" t="s">
        <v>260</v>
      </c>
      <c r="AM126" s="59" t="s">
        <v>27</v>
      </c>
      <c r="AN126" s="59" t="s">
        <v>27</v>
      </c>
      <c r="AO126" s="223" t="s">
        <v>267</v>
      </c>
      <c r="AP126" s="273" t="s">
        <v>268</v>
      </c>
      <c r="CB126" s="116"/>
      <c r="CC126" s="120"/>
      <c r="CD126" s="121"/>
      <c r="CE126" s="54"/>
      <c r="CF126" s="117"/>
      <c r="CG126" s="117"/>
      <c r="CH126" s="116"/>
      <c r="CI126" s="120"/>
      <c r="CJ126" s="121"/>
    </row>
    <row r="127" spans="1:88" x14ac:dyDescent="0.25">
      <c r="B127" s="223" t="s">
        <v>55</v>
      </c>
      <c r="C127" s="224" t="s">
        <v>254</v>
      </c>
      <c r="D127" s="225" t="s">
        <v>233</v>
      </c>
      <c r="E127" s="224" t="s">
        <v>231</v>
      </c>
      <c r="F127" s="224">
        <v>18</v>
      </c>
      <c r="G127" s="284">
        <f t="shared" ref="G127:G140" si="11">$H$126/2</f>
        <v>154.5</v>
      </c>
      <c r="H127" s="226">
        <v>463.5</v>
      </c>
      <c r="I127" s="226">
        <v>382.26804123711344</v>
      </c>
      <c r="J127" s="227">
        <v>168.19793814432992</v>
      </c>
      <c r="K127" s="226" t="str">
        <f t="shared" si="10"/>
        <v>AZLAG18</v>
      </c>
      <c r="M127" s="224" t="s">
        <v>263</v>
      </c>
      <c r="O127" s="223" t="s">
        <v>26</v>
      </c>
      <c r="P127" s="223" t="s">
        <v>97</v>
      </c>
      <c r="R127" s="238">
        <v>1</v>
      </c>
      <c r="S127" s="223" t="s">
        <v>97</v>
      </c>
      <c r="T127" s="238">
        <v>1</v>
      </c>
      <c r="U127" s="223" t="s">
        <v>97</v>
      </c>
      <c r="V127" s="240" t="s">
        <v>98</v>
      </c>
      <c r="W127" s="223" t="s">
        <v>54</v>
      </c>
      <c r="X127" s="223" t="s">
        <v>240</v>
      </c>
      <c r="Y127" s="258">
        <v>0.36299999999999999</v>
      </c>
      <c r="AA127" s="261">
        <v>0.21249999999999999</v>
      </c>
      <c r="AD127" s="223" t="s">
        <v>260</v>
      </c>
      <c r="AM127" s="59" t="s">
        <v>27</v>
      </c>
      <c r="AN127" s="59" t="s">
        <v>27</v>
      </c>
      <c r="AO127" s="223" t="s">
        <v>267</v>
      </c>
      <c r="AP127" s="223" t="s">
        <v>268</v>
      </c>
      <c r="CB127" s="116"/>
      <c r="CC127" s="120"/>
      <c r="CD127" s="121"/>
      <c r="CE127" s="54"/>
      <c r="CF127" s="117"/>
      <c r="CG127" s="117"/>
      <c r="CH127" s="116"/>
      <c r="CI127" s="120"/>
      <c r="CJ127" s="121"/>
    </row>
    <row r="128" spans="1:88" x14ac:dyDescent="0.25">
      <c r="B128" s="223" t="s">
        <v>55</v>
      </c>
      <c r="C128" s="224" t="s">
        <v>254</v>
      </c>
      <c r="D128" s="225" t="s">
        <v>233</v>
      </c>
      <c r="E128" s="224" t="s">
        <v>231</v>
      </c>
      <c r="F128" s="224">
        <v>24</v>
      </c>
      <c r="G128" s="284">
        <f t="shared" si="11"/>
        <v>154.5</v>
      </c>
      <c r="H128" s="226">
        <v>618</v>
      </c>
      <c r="I128" s="226">
        <v>509.6907216494846</v>
      </c>
      <c r="J128" s="227">
        <v>224.26391752577322</v>
      </c>
      <c r="K128" s="226" t="str">
        <f t="shared" si="10"/>
        <v>AZLAG24</v>
      </c>
      <c r="M128" s="224" t="s">
        <v>263</v>
      </c>
      <c r="O128" s="223" t="s">
        <v>26</v>
      </c>
      <c r="P128" s="223" t="s">
        <v>97</v>
      </c>
      <c r="R128" s="238">
        <v>1</v>
      </c>
      <c r="S128" s="223" t="s">
        <v>97</v>
      </c>
      <c r="T128" s="238">
        <v>1</v>
      </c>
      <c r="U128" s="223" t="s">
        <v>97</v>
      </c>
      <c r="V128" s="240" t="s">
        <v>98</v>
      </c>
      <c r="W128" s="223" t="s">
        <v>54</v>
      </c>
      <c r="X128" s="223" t="s">
        <v>240</v>
      </c>
      <c r="Y128" s="258">
        <v>0.36299999999999999</v>
      </c>
      <c r="AA128" s="261">
        <v>0.21249999999999999</v>
      </c>
      <c r="AD128" s="223" t="s">
        <v>260</v>
      </c>
      <c r="AM128" s="59" t="s">
        <v>27</v>
      </c>
      <c r="AN128" s="59" t="s">
        <v>27</v>
      </c>
      <c r="AO128" s="223" t="s">
        <v>267</v>
      </c>
      <c r="AP128" s="223" t="s">
        <v>268</v>
      </c>
      <c r="CB128" s="116"/>
      <c r="CC128" s="120"/>
      <c r="CD128" s="121"/>
      <c r="CE128" s="54"/>
      <c r="CF128" s="117"/>
      <c r="CG128" s="117"/>
      <c r="CH128" s="116"/>
      <c r="CI128" s="120"/>
      <c r="CJ128" s="121"/>
    </row>
    <row r="129" spans="1:88" x14ac:dyDescent="0.25">
      <c r="B129" s="223" t="s">
        <v>55</v>
      </c>
      <c r="C129" s="224" t="s">
        <v>254</v>
      </c>
      <c r="D129" s="225" t="s">
        <v>233</v>
      </c>
      <c r="E129" s="224" t="s">
        <v>231</v>
      </c>
      <c r="F129" s="224">
        <v>30</v>
      </c>
      <c r="G129" s="284">
        <f t="shared" si="11"/>
        <v>154.5</v>
      </c>
      <c r="H129" s="226">
        <v>772.5</v>
      </c>
      <c r="I129" s="226">
        <v>637.11340206185571</v>
      </c>
      <c r="J129" s="227">
        <v>280.32989690721649</v>
      </c>
      <c r="K129" s="226" t="str">
        <f t="shared" si="10"/>
        <v>AZLAG30</v>
      </c>
      <c r="M129" s="224" t="s">
        <v>263</v>
      </c>
      <c r="O129" s="223" t="s">
        <v>26</v>
      </c>
      <c r="P129" s="223" t="s">
        <v>97</v>
      </c>
      <c r="R129" s="238">
        <v>1</v>
      </c>
      <c r="S129" s="223" t="s">
        <v>97</v>
      </c>
      <c r="T129" s="238">
        <v>1</v>
      </c>
      <c r="U129" s="223" t="s">
        <v>97</v>
      </c>
      <c r="V129" s="240" t="s">
        <v>98</v>
      </c>
      <c r="W129" s="223" t="s">
        <v>54</v>
      </c>
      <c r="X129" s="223" t="s">
        <v>240</v>
      </c>
      <c r="Y129" s="258">
        <v>0.36299999999999999</v>
      </c>
      <c r="AA129" s="261">
        <v>0.21249999999999999</v>
      </c>
      <c r="AD129" s="223" t="s">
        <v>260</v>
      </c>
      <c r="AM129" s="59" t="s">
        <v>27</v>
      </c>
      <c r="AN129" s="59" t="s">
        <v>27</v>
      </c>
      <c r="AO129" s="223" t="s">
        <v>267</v>
      </c>
      <c r="AP129" s="223" t="s">
        <v>268</v>
      </c>
      <c r="CB129" s="116"/>
      <c r="CC129" s="120"/>
      <c r="CD129" s="121"/>
      <c r="CE129" s="54"/>
      <c r="CF129" s="117"/>
      <c r="CG129" s="117"/>
      <c r="CH129" s="116"/>
      <c r="CI129" s="120"/>
      <c r="CJ129" s="121"/>
    </row>
    <row r="130" spans="1:88" x14ac:dyDescent="0.25">
      <c r="B130" s="223" t="s">
        <v>55</v>
      </c>
      <c r="C130" s="224" t="s">
        <v>254</v>
      </c>
      <c r="D130" s="225" t="s">
        <v>233</v>
      </c>
      <c r="E130" s="224" t="s">
        <v>231</v>
      </c>
      <c r="F130" s="224">
        <v>36</v>
      </c>
      <c r="G130" s="284">
        <f t="shared" si="11"/>
        <v>154.5</v>
      </c>
      <c r="H130" s="226">
        <v>927</v>
      </c>
      <c r="I130" s="226">
        <v>764.53608247422687</v>
      </c>
      <c r="J130" s="227">
        <v>336.39587628865985</v>
      </c>
      <c r="K130" s="226" t="str">
        <f t="shared" si="10"/>
        <v>AZLAG36</v>
      </c>
      <c r="M130" s="224" t="s">
        <v>263</v>
      </c>
      <c r="O130" s="223" t="s">
        <v>26</v>
      </c>
      <c r="P130" s="223" t="s">
        <v>97</v>
      </c>
      <c r="R130" s="238">
        <v>1</v>
      </c>
      <c r="S130" s="223" t="s">
        <v>97</v>
      </c>
      <c r="T130" s="238">
        <v>1</v>
      </c>
      <c r="U130" s="223" t="s">
        <v>97</v>
      </c>
      <c r="V130" s="240" t="s">
        <v>98</v>
      </c>
      <c r="W130" s="223" t="s">
        <v>54</v>
      </c>
      <c r="X130" s="223" t="s">
        <v>240</v>
      </c>
      <c r="Y130" s="258">
        <v>0.36299999999999999</v>
      </c>
      <c r="AA130" s="261">
        <v>0.21249999999999999</v>
      </c>
      <c r="AD130" s="223" t="s">
        <v>260</v>
      </c>
      <c r="AM130" s="59" t="s">
        <v>27</v>
      </c>
      <c r="AN130" s="59" t="s">
        <v>27</v>
      </c>
      <c r="AO130" s="223" t="s">
        <v>267</v>
      </c>
      <c r="AP130" s="223" t="s">
        <v>268</v>
      </c>
      <c r="CB130" s="116"/>
      <c r="CC130" s="120"/>
      <c r="CD130" s="121"/>
      <c r="CE130" s="54"/>
      <c r="CF130" s="117"/>
      <c r="CG130" s="117"/>
      <c r="CH130" s="116"/>
      <c r="CI130" s="120"/>
      <c r="CJ130" s="121"/>
    </row>
    <row r="131" spans="1:88" x14ac:dyDescent="0.25">
      <c r="B131" s="223" t="s">
        <v>55</v>
      </c>
      <c r="C131" s="224" t="s">
        <v>254</v>
      </c>
      <c r="D131" s="225" t="s">
        <v>233</v>
      </c>
      <c r="E131" s="224" t="s">
        <v>231</v>
      </c>
      <c r="F131" s="224">
        <v>42</v>
      </c>
      <c r="G131" s="284">
        <f t="shared" si="11"/>
        <v>154.5</v>
      </c>
      <c r="H131" s="226">
        <v>1081.5</v>
      </c>
      <c r="I131" s="226">
        <v>891.95876288659804</v>
      </c>
      <c r="J131" s="227">
        <v>392.46185567010315</v>
      </c>
      <c r="K131" s="226" t="str">
        <f t="shared" si="10"/>
        <v>AZLAG42</v>
      </c>
      <c r="M131" s="224" t="s">
        <v>263</v>
      </c>
      <c r="O131" s="223" t="s">
        <v>26</v>
      </c>
      <c r="P131" s="223" t="s">
        <v>97</v>
      </c>
      <c r="R131" s="238">
        <v>1</v>
      </c>
      <c r="S131" s="223" t="s">
        <v>97</v>
      </c>
      <c r="T131" s="238">
        <v>1</v>
      </c>
      <c r="U131" s="223" t="s">
        <v>97</v>
      </c>
      <c r="V131" s="240" t="s">
        <v>98</v>
      </c>
      <c r="W131" s="223" t="s">
        <v>54</v>
      </c>
      <c r="X131" s="223" t="s">
        <v>240</v>
      </c>
      <c r="Y131" s="258">
        <v>0.36299999999999999</v>
      </c>
      <c r="AA131" s="261">
        <v>0.21249999999999999</v>
      </c>
      <c r="AD131" s="223" t="s">
        <v>260</v>
      </c>
      <c r="AM131" s="59" t="s">
        <v>27</v>
      </c>
      <c r="AN131" s="59" t="s">
        <v>27</v>
      </c>
      <c r="AO131" s="223" t="s">
        <v>267</v>
      </c>
      <c r="AP131" s="223" t="s">
        <v>268</v>
      </c>
      <c r="CB131" s="116"/>
      <c r="CC131" s="120"/>
      <c r="CD131" s="121"/>
      <c r="CE131" s="54"/>
      <c r="CF131" s="117"/>
      <c r="CG131" s="117"/>
      <c r="CH131" s="116"/>
      <c r="CI131" s="120"/>
      <c r="CJ131" s="121"/>
    </row>
    <row r="132" spans="1:88" x14ac:dyDescent="0.25">
      <c r="B132" s="223" t="s">
        <v>55</v>
      </c>
      <c r="C132" s="224" t="s">
        <v>254</v>
      </c>
      <c r="D132" s="225" t="s">
        <v>233</v>
      </c>
      <c r="E132" s="224" t="s">
        <v>231</v>
      </c>
      <c r="F132" s="224">
        <v>48</v>
      </c>
      <c r="G132" s="284">
        <f t="shared" si="11"/>
        <v>154.5</v>
      </c>
      <c r="H132" s="226">
        <v>1236</v>
      </c>
      <c r="I132" s="226">
        <v>1019.3814432989692</v>
      </c>
      <c r="J132" s="227">
        <v>448.52783505154645</v>
      </c>
      <c r="K132" s="226" t="str">
        <f t="shared" si="10"/>
        <v>AZLAG48</v>
      </c>
      <c r="M132" s="224" t="s">
        <v>263</v>
      </c>
      <c r="O132" s="223" t="s">
        <v>26</v>
      </c>
      <c r="P132" s="223" t="s">
        <v>97</v>
      </c>
      <c r="R132" s="238">
        <v>1</v>
      </c>
      <c r="S132" s="223" t="s">
        <v>97</v>
      </c>
      <c r="T132" s="238">
        <v>1</v>
      </c>
      <c r="U132" s="223" t="s">
        <v>97</v>
      </c>
      <c r="V132" s="240" t="s">
        <v>98</v>
      </c>
      <c r="W132" s="223" t="s">
        <v>54</v>
      </c>
      <c r="X132" s="223" t="s">
        <v>240</v>
      </c>
      <c r="Y132" s="258">
        <v>0.36299999999999999</v>
      </c>
      <c r="AA132" s="261">
        <v>0.21249999999999999</v>
      </c>
      <c r="AD132" s="223" t="s">
        <v>260</v>
      </c>
      <c r="AM132" s="59" t="s">
        <v>27</v>
      </c>
      <c r="AN132" s="59" t="s">
        <v>27</v>
      </c>
      <c r="AO132" s="223" t="s">
        <v>267</v>
      </c>
      <c r="AP132" s="223" t="s">
        <v>268</v>
      </c>
      <c r="CB132" s="116"/>
      <c r="CC132" s="120"/>
      <c r="CD132" s="121"/>
      <c r="CE132" s="54"/>
      <c r="CF132" s="117"/>
      <c r="CG132" s="117"/>
      <c r="CH132" s="116"/>
      <c r="CI132" s="120"/>
      <c r="CJ132" s="121"/>
    </row>
    <row r="133" spans="1:88" x14ac:dyDescent="0.25">
      <c r="B133" s="223" t="s">
        <v>55</v>
      </c>
      <c r="C133" s="224" t="s">
        <v>254</v>
      </c>
      <c r="D133" s="225" t="s">
        <v>233</v>
      </c>
      <c r="E133" s="224" t="s">
        <v>231</v>
      </c>
      <c r="F133" s="224">
        <v>54</v>
      </c>
      <c r="G133" s="284">
        <f t="shared" si="11"/>
        <v>154.5</v>
      </c>
      <c r="H133" s="226">
        <v>1390.5</v>
      </c>
      <c r="I133" s="226">
        <v>1146.8041237113403</v>
      </c>
      <c r="J133" s="227">
        <v>504.59381443298969</v>
      </c>
      <c r="K133" s="226" t="str">
        <f t="shared" si="10"/>
        <v>AZLAG54</v>
      </c>
      <c r="M133" s="224" t="s">
        <v>263</v>
      </c>
      <c r="O133" s="223" t="s">
        <v>26</v>
      </c>
      <c r="P133" s="223" t="s">
        <v>97</v>
      </c>
      <c r="R133" s="238">
        <v>1</v>
      </c>
      <c r="S133" s="223" t="s">
        <v>97</v>
      </c>
      <c r="T133" s="238">
        <v>1</v>
      </c>
      <c r="U133" s="223" t="s">
        <v>97</v>
      </c>
      <c r="V133" s="240" t="s">
        <v>98</v>
      </c>
      <c r="W133" s="223" t="s">
        <v>54</v>
      </c>
      <c r="X133" s="223" t="s">
        <v>240</v>
      </c>
      <c r="Y133" s="258">
        <v>0.36299999999999999</v>
      </c>
      <c r="AA133" s="261">
        <v>0.21249999999999999</v>
      </c>
      <c r="AD133" s="223" t="s">
        <v>260</v>
      </c>
      <c r="AM133" s="59" t="s">
        <v>27</v>
      </c>
      <c r="AN133" s="59" t="s">
        <v>27</v>
      </c>
      <c r="AO133" s="223" t="s">
        <v>267</v>
      </c>
      <c r="AP133" s="223" t="s">
        <v>268</v>
      </c>
      <c r="CB133" s="116"/>
      <c r="CC133" s="120"/>
      <c r="CD133" s="121"/>
      <c r="CE133" s="54"/>
      <c r="CF133" s="117"/>
      <c r="CG133" s="117"/>
      <c r="CH133" s="116"/>
      <c r="CI133" s="120"/>
      <c r="CJ133" s="121"/>
    </row>
    <row r="134" spans="1:88" x14ac:dyDescent="0.25">
      <c r="B134" s="223" t="s">
        <v>55</v>
      </c>
      <c r="C134" s="224" t="s">
        <v>254</v>
      </c>
      <c r="D134" s="225" t="s">
        <v>233</v>
      </c>
      <c r="E134" s="224" t="s">
        <v>231</v>
      </c>
      <c r="F134" s="224">
        <v>60</v>
      </c>
      <c r="G134" s="284">
        <f t="shared" si="11"/>
        <v>154.5</v>
      </c>
      <c r="H134" s="226">
        <v>1545</v>
      </c>
      <c r="I134" s="226">
        <v>1274.2268041237114</v>
      </c>
      <c r="J134" s="227">
        <v>560.65979381443299</v>
      </c>
      <c r="K134" s="226" t="str">
        <f t="shared" si="10"/>
        <v>AZLAG60</v>
      </c>
      <c r="M134" s="224" t="s">
        <v>263</v>
      </c>
      <c r="O134" s="223" t="s">
        <v>26</v>
      </c>
      <c r="P134" s="223" t="s">
        <v>97</v>
      </c>
      <c r="R134" s="238">
        <v>1</v>
      </c>
      <c r="S134" s="223" t="s">
        <v>97</v>
      </c>
      <c r="T134" s="238">
        <v>1</v>
      </c>
      <c r="U134" s="223" t="s">
        <v>97</v>
      </c>
      <c r="V134" s="240" t="s">
        <v>98</v>
      </c>
      <c r="W134" s="223" t="s">
        <v>54</v>
      </c>
      <c r="X134" s="223" t="s">
        <v>240</v>
      </c>
      <c r="Y134" s="258">
        <v>0.36299999999999999</v>
      </c>
      <c r="AA134" s="261">
        <v>0.21249999999999999</v>
      </c>
      <c r="AD134" s="223" t="s">
        <v>260</v>
      </c>
      <c r="AM134" s="59" t="s">
        <v>27</v>
      </c>
      <c r="AN134" s="59" t="s">
        <v>27</v>
      </c>
      <c r="AO134" s="223" t="s">
        <v>267</v>
      </c>
      <c r="AP134" s="223" t="s">
        <v>268</v>
      </c>
      <c r="CB134" s="116"/>
      <c r="CC134" s="120"/>
      <c r="CD134" s="121"/>
      <c r="CE134" s="54"/>
      <c r="CF134" s="117"/>
      <c r="CG134" s="117"/>
      <c r="CH134" s="116"/>
      <c r="CI134" s="120"/>
      <c r="CJ134" s="121"/>
    </row>
    <row r="135" spans="1:88" x14ac:dyDescent="0.25">
      <c r="B135" s="223" t="s">
        <v>55</v>
      </c>
      <c r="C135" s="224" t="s">
        <v>254</v>
      </c>
      <c r="D135" s="225" t="s">
        <v>233</v>
      </c>
      <c r="E135" s="224" t="s">
        <v>231</v>
      </c>
      <c r="F135" s="224">
        <v>66</v>
      </c>
      <c r="G135" s="284">
        <f t="shared" si="11"/>
        <v>154.5</v>
      </c>
      <c r="H135" s="226">
        <v>1699.5</v>
      </c>
      <c r="I135" s="226">
        <v>1401.6494845360826</v>
      </c>
      <c r="J135" s="227">
        <v>616.72577319587629</v>
      </c>
      <c r="K135" s="226" t="str">
        <f t="shared" si="10"/>
        <v>AZLAG66</v>
      </c>
      <c r="M135" s="224" t="s">
        <v>263</v>
      </c>
      <c r="O135" s="223" t="s">
        <v>26</v>
      </c>
      <c r="P135" s="223" t="s">
        <v>97</v>
      </c>
      <c r="R135" s="238">
        <v>1</v>
      </c>
      <c r="S135" s="223" t="s">
        <v>97</v>
      </c>
      <c r="T135" s="238">
        <v>1</v>
      </c>
      <c r="U135" s="223" t="s">
        <v>97</v>
      </c>
      <c r="V135" s="240" t="s">
        <v>98</v>
      </c>
      <c r="W135" s="223" t="s">
        <v>54</v>
      </c>
      <c r="X135" s="223" t="s">
        <v>240</v>
      </c>
      <c r="Y135" s="258">
        <v>0.36299999999999999</v>
      </c>
      <c r="AA135" s="261">
        <v>0.21249999999999999</v>
      </c>
      <c r="AD135" s="223" t="s">
        <v>260</v>
      </c>
      <c r="AM135" s="59" t="s">
        <v>27</v>
      </c>
      <c r="AN135" s="59" t="s">
        <v>27</v>
      </c>
      <c r="AO135" s="223" t="s">
        <v>267</v>
      </c>
      <c r="AP135" s="223" t="s">
        <v>268</v>
      </c>
      <c r="CB135" s="116"/>
      <c r="CC135" s="120"/>
      <c r="CD135" s="121"/>
      <c r="CE135" s="54"/>
      <c r="CF135" s="117"/>
      <c r="CG135" s="117"/>
      <c r="CH135" s="116"/>
      <c r="CI135" s="120"/>
      <c r="CJ135" s="121"/>
    </row>
    <row r="136" spans="1:88" x14ac:dyDescent="0.25">
      <c r="B136" s="223" t="s">
        <v>55</v>
      </c>
      <c r="C136" s="224" t="s">
        <v>254</v>
      </c>
      <c r="D136" s="225" t="s">
        <v>233</v>
      </c>
      <c r="E136" s="224" t="s">
        <v>231</v>
      </c>
      <c r="F136" s="224">
        <v>72</v>
      </c>
      <c r="G136" s="284">
        <f t="shared" si="11"/>
        <v>154.5</v>
      </c>
      <c r="H136" s="226">
        <v>1854</v>
      </c>
      <c r="I136" s="226">
        <v>1529.0721649484537</v>
      </c>
      <c r="J136" s="227">
        <v>672.7917525773197</v>
      </c>
      <c r="K136" s="226" t="str">
        <f t="shared" si="10"/>
        <v>AZLAG72</v>
      </c>
      <c r="M136" s="224" t="s">
        <v>263</v>
      </c>
      <c r="O136" s="223" t="s">
        <v>26</v>
      </c>
      <c r="P136" s="223" t="s">
        <v>97</v>
      </c>
      <c r="R136" s="238">
        <v>1</v>
      </c>
      <c r="S136" s="223" t="s">
        <v>97</v>
      </c>
      <c r="T136" s="238">
        <v>1</v>
      </c>
      <c r="U136" s="223" t="s">
        <v>97</v>
      </c>
      <c r="V136" s="240" t="s">
        <v>98</v>
      </c>
      <c r="W136" s="223" t="s">
        <v>54</v>
      </c>
      <c r="X136" s="223" t="s">
        <v>240</v>
      </c>
      <c r="Y136" s="258">
        <v>0.36299999999999999</v>
      </c>
      <c r="AA136" s="261">
        <v>0.21249999999999999</v>
      </c>
      <c r="AD136" s="223" t="s">
        <v>260</v>
      </c>
      <c r="AM136" s="59" t="s">
        <v>27</v>
      </c>
      <c r="AN136" s="59" t="s">
        <v>27</v>
      </c>
      <c r="AO136" s="223" t="s">
        <v>267</v>
      </c>
      <c r="AP136" s="223" t="s">
        <v>268</v>
      </c>
      <c r="CB136" s="116"/>
      <c r="CC136" s="120"/>
      <c r="CD136" s="121"/>
      <c r="CE136" s="54"/>
      <c r="CF136" s="117"/>
      <c r="CG136" s="117"/>
      <c r="CH136" s="116"/>
      <c r="CI136" s="120"/>
      <c r="CJ136" s="121"/>
    </row>
    <row r="137" spans="1:88" x14ac:dyDescent="0.25">
      <c r="B137" s="223" t="s">
        <v>55</v>
      </c>
      <c r="C137" s="224" t="s">
        <v>254</v>
      </c>
      <c r="D137" s="225" t="s">
        <v>233</v>
      </c>
      <c r="E137" s="224" t="s">
        <v>231</v>
      </c>
      <c r="F137" s="224">
        <v>78</v>
      </c>
      <c r="G137" s="284">
        <f t="shared" si="11"/>
        <v>154.5</v>
      </c>
      <c r="H137" s="226">
        <v>2008.5</v>
      </c>
      <c r="I137" s="226">
        <v>1656.4948453608249</v>
      </c>
      <c r="J137" s="227">
        <v>728.857731958763</v>
      </c>
      <c r="K137" s="226" t="str">
        <f t="shared" si="10"/>
        <v>AZLAG78</v>
      </c>
      <c r="M137" s="224" t="s">
        <v>263</v>
      </c>
      <c r="O137" s="223" t="s">
        <v>26</v>
      </c>
      <c r="P137" s="223" t="s">
        <v>97</v>
      </c>
      <c r="R137" s="238">
        <v>1</v>
      </c>
      <c r="S137" s="223" t="s">
        <v>97</v>
      </c>
      <c r="T137" s="238">
        <v>1</v>
      </c>
      <c r="U137" s="223" t="s">
        <v>97</v>
      </c>
      <c r="V137" s="240" t="s">
        <v>98</v>
      </c>
      <c r="W137" s="223" t="s">
        <v>54</v>
      </c>
      <c r="X137" s="223" t="s">
        <v>240</v>
      </c>
      <c r="Y137" s="258">
        <v>0.36299999999999999</v>
      </c>
      <c r="AA137" s="261">
        <v>0.21249999999999999</v>
      </c>
      <c r="AD137" s="223" t="s">
        <v>260</v>
      </c>
      <c r="AM137" s="59" t="s">
        <v>27</v>
      </c>
      <c r="AN137" s="59" t="s">
        <v>27</v>
      </c>
      <c r="AO137" s="223" t="s">
        <v>267</v>
      </c>
      <c r="AP137" s="223" t="s">
        <v>268</v>
      </c>
      <c r="CB137" s="116"/>
      <c r="CC137" s="120"/>
      <c r="CD137" s="121"/>
      <c r="CE137" s="54"/>
      <c r="CF137" s="117"/>
      <c r="CG137" s="117"/>
      <c r="CH137" s="116"/>
      <c r="CI137" s="120"/>
      <c r="CJ137" s="121"/>
    </row>
    <row r="138" spans="1:88" x14ac:dyDescent="0.25">
      <c r="B138" s="223" t="s">
        <v>55</v>
      </c>
      <c r="C138" s="224" t="s">
        <v>254</v>
      </c>
      <c r="D138" s="225" t="s">
        <v>233</v>
      </c>
      <c r="E138" s="224" t="s">
        <v>231</v>
      </c>
      <c r="F138" s="224">
        <v>84</v>
      </c>
      <c r="G138" s="284">
        <f t="shared" si="11"/>
        <v>154.5</v>
      </c>
      <c r="H138" s="226">
        <v>2163</v>
      </c>
      <c r="I138" s="226">
        <v>1783.9175257731961</v>
      </c>
      <c r="J138" s="227">
        <v>784.9237113402063</v>
      </c>
      <c r="K138" s="226" t="str">
        <f t="shared" si="10"/>
        <v>AZLAG84</v>
      </c>
      <c r="M138" s="224" t="s">
        <v>263</v>
      </c>
      <c r="O138" s="223" t="s">
        <v>26</v>
      </c>
      <c r="P138" s="223" t="s">
        <v>97</v>
      </c>
      <c r="R138" s="238">
        <v>1</v>
      </c>
      <c r="S138" s="223" t="s">
        <v>97</v>
      </c>
      <c r="T138" s="238">
        <v>1</v>
      </c>
      <c r="U138" s="223" t="s">
        <v>97</v>
      </c>
      <c r="V138" s="240" t="s">
        <v>98</v>
      </c>
      <c r="W138" s="223" t="s">
        <v>54</v>
      </c>
      <c r="X138" s="223" t="s">
        <v>240</v>
      </c>
      <c r="Y138" s="258">
        <v>0.36299999999999999</v>
      </c>
      <c r="AA138" s="261">
        <v>0.21249999999999999</v>
      </c>
      <c r="AD138" s="223" t="s">
        <v>260</v>
      </c>
      <c r="AM138" s="59" t="s">
        <v>27</v>
      </c>
      <c r="AN138" s="59" t="s">
        <v>27</v>
      </c>
      <c r="AO138" s="223" t="s">
        <v>267</v>
      </c>
      <c r="AP138" s="223" t="s">
        <v>268</v>
      </c>
      <c r="CB138" s="116"/>
      <c r="CC138" s="120"/>
      <c r="CD138" s="121"/>
      <c r="CE138" s="54"/>
      <c r="CF138" s="117"/>
      <c r="CG138" s="117"/>
      <c r="CH138" s="116"/>
      <c r="CI138" s="120"/>
      <c r="CJ138" s="121"/>
    </row>
    <row r="139" spans="1:88" x14ac:dyDescent="0.25">
      <c r="B139" s="223" t="s">
        <v>55</v>
      </c>
      <c r="C139" s="224" t="s">
        <v>254</v>
      </c>
      <c r="D139" s="225" t="s">
        <v>233</v>
      </c>
      <c r="E139" s="224" t="s">
        <v>231</v>
      </c>
      <c r="F139" s="224">
        <v>90</v>
      </c>
      <c r="G139" s="284">
        <f t="shared" si="11"/>
        <v>154.5</v>
      </c>
      <c r="H139" s="226">
        <v>2317.5</v>
      </c>
      <c r="I139" s="226">
        <v>1911.3402061855672</v>
      </c>
      <c r="J139" s="227">
        <v>840.98969072164959</v>
      </c>
      <c r="K139" s="226" t="str">
        <f t="shared" si="10"/>
        <v>AZLAG90</v>
      </c>
      <c r="M139" s="224" t="s">
        <v>263</v>
      </c>
      <c r="O139" s="223" t="s">
        <v>26</v>
      </c>
      <c r="P139" s="223" t="s">
        <v>97</v>
      </c>
      <c r="R139" s="238">
        <v>1</v>
      </c>
      <c r="S139" s="223" t="s">
        <v>97</v>
      </c>
      <c r="T139" s="238">
        <v>1</v>
      </c>
      <c r="U139" s="223" t="s">
        <v>97</v>
      </c>
      <c r="V139" s="240" t="s">
        <v>98</v>
      </c>
      <c r="W139" s="223" t="s">
        <v>54</v>
      </c>
      <c r="X139" s="223" t="s">
        <v>240</v>
      </c>
      <c r="Y139" s="258">
        <v>0.36299999999999999</v>
      </c>
      <c r="AA139" s="261">
        <v>0.21249999999999999</v>
      </c>
      <c r="AD139" s="223" t="s">
        <v>260</v>
      </c>
      <c r="AM139" s="59" t="s">
        <v>27</v>
      </c>
      <c r="AN139" s="59" t="s">
        <v>27</v>
      </c>
      <c r="AO139" s="223" t="s">
        <v>267</v>
      </c>
      <c r="AP139" s="223" t="s">
        <v>268</v>
      </c>
      <c r="CB139" s="116"/>
      <c r="CC139" s="120"/>
      <c r="CD139" s="121"/>
      <c r="CE139" s="54"/>
      <c r="CF139" s="117"/>
      <c r="CG139" s="117"/>
      <c r="CH139" s="116"/>
      <c r="CI139" s="120"/>
      <c r="CJ139" s="121"/>
    </row>
    <row r="140" spans="1:88" s="217" customFormat="1" ht="15" thickBot="1" x14ac:dyDescent="0.3">
      <c r="A140" s="4"/>
      <c r="B140" s="229" t="s">
        <v>55</v>
      </c>
      <c r="C140" s="230" t="s">
        <v>254</v>
      </c>
      <c r="D140" s="231" t="s">
        <v>233</v>
      </c>
      <c r="E140" s="230" t="s">
        <v>231</v>
      </c>
      <c r="F140" s="230">
        <v>96</v>
      </c>
      <c r="G140" s="285">
        <f t="shared" si="11"/>
        <v>154.5</v>
      </c>
      <c r="H140" s="232">
        <v>2472</v>
      </c>
      <c r="I140" s="232">
        <v>2038.7628865979384</v>
      </c>
      <c r="J140" s="233">
        <v>897.05567010309289</v>
      </c>
      <c r="K140" s="232" t="str">
        <f t="shared" si="10"/>
        <v>AZLAG96</v>
      </c>
      <c r="L140" s="4"/>
      <c r="M140" s="230" t="s">
        <v>263</v>
      </c>
      <c r="N140" s="4"/>
      <c r="O140" s="229" t="s">
        <v>26</v>
      </c>
      <c r="P140" s="229" t="s">
        <v>97</v>
      </c>
      <c r="Q140" s="4"/>
      <c r="R140" s="239">
        <v>1</v>
      </c>
      <c r="S140" s="229" t="s">
        <v>97</v>
      </c>
      <c r="T140" s="239">
        <v>1</v>
      </c>
      <c r="U140" s="229" t="s">
        <v>97</v>
      </c>
      <c r="V140" s="214" t="s">
        <v>98</v>
      </c>
      <c r="W140" s="229" t="s">
        <v>54</v>
      </c>
      <c r="X140" s="229" t="s">
        <v>240</v>
      </c>
      <c r="Y140" s="259">
        <v>0.36299999999999999</v>
      </c>
      <c r="AA140" s="262">
        <v>0.21249999999999999</v>
      </c>
      <c r="AB140" s="57"/>
      <c r="AC140" s="4"/>
      <c r="AD140" s="229" t="s">
        <v>260</v>
      </c>
      <c r="AE140" s="4"/>
      <c r="AF140" s="4"/>
      <c r="AG140" s="57"/>
      <c r="AH140" s="57"/>
      <c r="AI140" s="57"/>
      <c r="AJ140" s="221"/>
      <c r="AL140" s="221"/>
      <c r="AM140" s="221" t="s">
        <v>27</v>
      </c>
      <c r="AN140" s="221" t="s">
        <v>27</v>
      </c>
      <c r="AO140" s="229" t="s">
        <v>267</v>
      </c>
      <c r="AP140" s="229" t="s">
        <v>268</v>
      </c>
      <c r="BZ140" s="220"/>
      <c r="CA140" s="220"/>
      <c r="CB140" s="218"/>
      <c r="CC140" s="222"/>
      <c r="CD140" s="219"/>
      <c r="CE140" s="57"/>
      <c r="CF140" s="220"/>
      <c r="CG140" s="220"/>
      <c r="CH140" s="218"/>
      <c r="CI140" s="222"/>
      <c r="CJ140" s="219"/>
    </row>
    <row r="141" spans="1:88" x14ac:dyDescent="0.25">
      <c r="B141" s="223" t="s">
        <v>55</v>
      </c>
      <c r="C141" s="224" t="s">
        <v>252</v>
      </c>
      <c r="D141" s="224">
        <v>1</v>
      </c>
      <c r="E141" s="224" t="s">
        <v>229</v>
      </c>
      <c r="F141" s="224">
        <v>12</v>
      </c>
      <c r="G141" s="284">
        <f>$H$141/2</f>
        <v>84.5</v>
      </c>
      <c r="H141" s="226">
        <v>169</v>
      </c>
      <c r="I141" s="226">
        <v>139.38144329896909</v>
      </c>
      <c r="J141" s="227">
        <v>61.327835051546401</v>
      </c>
      <c r="K141" s="226" t="str">
        <f t="shared" si="10"/>
        <v>AZLAC12</v>
      </c>
      <c r="M141" s="224" t="s">
        <v>264</v>
      </c>
      <c r="O141" s="223" t="s">
        <v>26</v>
      </c>
      <c r="P141" s="223" t="s">
        <v>97</v>
      </c>
      <c r="R141" s="238">
        <v>1</v>
      </c>
      <c r="S141" s="223" t="s">
        <v>97</v>
      </c>
      <c r="T141" s="238">
        <v>1</v>
      </c>
      <c r="U141" s="223" t="s">
        <v>97</v>
      </c>
      <c r="V141" s="240" t="s">
        <v>98</v>
      </c>
      <c r="W141" s="223" t="s">
        <v>54</v>
      </c>
      <c r="X141" s="223" t="s">
        <v>240</v>
      </c>
      <c r="Y141" s="258">
        <v>0.36299999999999999</v>
      </c>
      <c r="AA141" s="261">
        <v>0.21249999999999999</v>
      </c>
      <c r="AD141" s="223" t="s">
        <v>260</v>
      </c>
      <c r="AM141" s="59" t="s">
        <v>27</v>
      </c>
      <c r="AN141" s="59" t="s">
        <v>27</v>
      </c>
      <c r="AO141" s="223" t="s">
        <v>267</v>
      </c>
      <c r="AP141" s="223" t="s">
        <v>268</v>
      </c>
      <c r="CB141" s="116"/>
      <c r="CC141" s="120"/>
      <c r="CD141" s="121"/>
      <c r="CE141" s="54"/>
      <c r="CF141" s="117"/>
      <c r="CG141" s="117"/>
      <c r="CH141" s="116"/>
      <c r="CI141" s="120"/>
      <c r="CJ141" s="121"/>
    </row>
    <row r="142" spans="1:88" x14ac:dyDescent="0.25">
      <c r="B142" s="223" t="s">
        <v>55</v>
      </c>
      <c r="C142" s="224" t="s">
        <v>252</v>
      </c>
      <c r="D142" s="224">
        <v>1</v>
      </c>
      <c r="E142" s="224" t="s">
        <v>229</v>
      </c>
      <c r="F142" s="224">
        <v>18</v>
      </c>
      <c r="G142" s="284">
        <f t="shared" ref="G142:G155" si="12">$H$141/2</f>
        <v>84.5</v>
      </c>
      <c r="H142" s="226">
        <v>253.5</v>
      </c>
      <c r="I142" s="226">
        <v>209.07216494845363</v>
      </c>
      <c r="J142" s="227">
        <v>91.991752577319602</v>
      </c>
      <c r="K142" s="226" t="str">
        <f t="shared" si="10"/>
        <v>AZLAC18</v>
      </c>
      <c r="M142" s="224" t="s">
        <v>264</v>
      </c>
      <c r="O142" s="223" t="s">
        <v>26</v>
      </c>
      <c r="P142" s="223" t="s">
        <v>97</v>
      </c>
      <c r="R142" s="238">
        <v>1</v>
      </c>
      <c r="S142" s="223" t="s">
        <v>97</v>
      </c>
      <c r="T142" s="238">
        <v>1</v>
      </c>
      <c r="U142" s="223" t="s">
        <v>97</v>
      </c>
      <c r="V142" s="240" t="s">
        <v>98</v>
      </c>
      <c r="W142" s="223" t="s">
        <v>54</v>
      </c>
      <c r="X142" s="223" t="s">
        <v>240</v>
      </c>
      <c r="Y142" s="258">
        <v>0.36299999999999999</v>
      </c>
      <c r="AA142" s="261">
        <v>0.21249999999999999</v>
      </c>
      <c r="AD142" s="223" t="s">
        <v>260</v>
      </c>
      <c r="AM142" s="59" t="s">
        <v>27</v>
      </c>
      <c r="AN142" s="59" t="s">
        <v>27</v>
      </c>
      <c r="AO142" s="223" t="s">
        <v>267</v>
      </c>
      <c r="AP142" s="223" t="s">
        <v>268</v>
      </c>
      <c r="CB142" s="116"/>
      <c r="CC142" s="120"/>
      <c r="CD142" s="121"/>
      <c r="CE142" s="54"/>
      <c r="CF142" s="117"/>
      <c r="CG142" s="117"/>
      <c r="CH142" s="116"/>
      <c r="CI142" s="120"/>
      <c r="CJ142" s="121"/>
    </row>
    <row r="143" spans="1:88" x14ac:dyDescent="0.25">
      <c r="B143" s="223" t="s">
        <v>55</v>
      </c>
      <c r="C143" s="224" t="s">
        <v>252</v>
      </c>
      <c r="D143" s="224">
        <v>1</v>
      </c>
      <c r="E143" s="224" t="s">
        <v>229</v>
      </c>
      <c r="F143" s="224">
        <v>24</v>
      </c>
      <c r="G143" s="284">
        <f t="shared" si="12"/>
        <v>84.5</v>
      </c>
      <c r="H143" s="226">
        <v>338</v>
      </c>
      <c r="I143" s="226">
        <v>278.76288659793818</v>
      </c>
      <c r="J143" s="227">
        <v>122.6556701030928</v>
      </c>
      <c r="K143" s="226" t="str">
        <f t="shared" si="10"/>
        <v>AZLAC24</v>
      </c>
      <c r="M143" s="224" t="s">
        <v>264</v>
      </c>
      <c r="O143" s="223" t="s">
        <v>26</v>
      </c>
      <c r="P143" s="223" t="s">
        <v>97</v>
      </c>
      <c r="R143" s="238">
        <v>1</v>
      </c>
      <c r="S143" s="223" t="s">
        <v>97</v>
      </c>
      <c r="T143" s="238">
        <v>1</v>
      </c>
      <c r="U143" s="223" t="s">
        <v>97</v>
      </c>
      <c r="V143" s="240" t="s">
        <v>98</v>
      </c>
      <c r="W143" s="223" t="s">
        <v>54</v>
      </c>
      <c r="X143" s="223" t="s">
        <v>240</v>
      </c>
      <c r="Y143" s="258">
        <v>0.36299999999999999</v>
      </c>
      <c r="AA143" s="261">
        <v>0.21249999999999999</v>
      </c>
      <c r="AD143" s="223" t="s">
        <v>260</v>
      </c>
      <c r="AM143" s="59" t="s">
        <v>27</v>
      </c>
      <c r="AN143" s="59" t="s">
        <v>27</v>
      </c>
      <c r="AO143" s="223" t="s">
        <v>267</v>
      </c>
      <c r="AP143" s="223" t="s">
        <v>268</v>
      </c>
      <c r="CB143" s="116"/>
      <c r="CC143" s="120"/>
      <c r="CD143" s="121"/>
      <c r="CE143" s="54"/>
      <c r="CF143" s="117"/>
      <c r="CG143" s="117"/>
      <c r="CH143" s="116"/>
      <c r="CI143" s="120"/>
      <c r="CJ143" s="121"/>
    </row>
    <row r="144" spans="1:88" x14ac:dyDescent="0.25">
      <c r="B144" s="223" t="s">
        <v>55</v>
      </c>
      <c r="C144" s="224" t="s">
        <v>252</v>
      </c>
      <c r="D144" s="224">
        <v>1</v>
      </c>
      <c r="E144" s="224" t="s">
        <v>229</v>
      </c>
      <c r="F144" s="224">
        <v>30</v>
      </c>
      <c r="G144" s="284">
        <f t="shared" si="12"/>
        <v>84.5</v>
      </c>
      <c r="H144" s="226">
        <v>422.5</v>
      </c>
      <c r="I144" s="226">
        <v>348.45360824742272</v>
      </c>
      <c r="J144" s="227">
        <v>153.319587628866</v>
      </c>
      <c r="K144" s="226" t="str">
        <f t="shared" si="10"/>
        <v>AZLAC30</v>
      </c>
      <c r="M144" s="224" t="s">
        <v>264</v>
      </c>
      <c r="O144" s="223" t="s">
        <v>26</v>
      </c>
      <c r="P144" s="223" t="s">
        <v>97</v>
      </c>
      <c r="R144" s="238">
        <v>1</v>
      </c>
      <c r="S144" s="223" t="s">
        <v>97</v>
      </c>
      <c r="T144" s="238">
        <v>1</v>
      </c>
      <c r="U144" s="223" t="s">
        <v>97</v>
      </c>
      <c r="V144" s="240" t="s">
        <v>98</v>
      </c>
      <c r="W144" s="223" t="s">
        <v>54</v>
      </c>
      <c r="X144" s="223" t="s">
        <v>240</v>
      </c>
      <c r="Y144" s="258">
        <v>0.36299999999999999</v>
      </c>
      <c r="AA144" s="261">
        <v>0.21249999999999999</v>
      </c>
      <c r="AD144" s="223" t="s">
        <v>260</v>
      </c>
      <c r="AM144" s="59" t="s">
        <v>27</v>
      </c>
      <c r="AN144" s="59" t="s">
        <v>27</v>
      </c>
      <c r="AO144" s="223" t="s">
        <v>267</v>
      </c>
      <c r="AP144" s="223" t="s">
        <v>268</v>
      </c>
      <c r="CB144" s="116"/>
      <c r="CC144" s="120"/>
      <c r="CD144" s="121"/>
      <c r="CE144" s="54"/>
      <c r="CF144" s="117"/>
      <c r="CG144" s="117"/>
      <c r="CH144" s="116"/>
      <c r="CI144" s="120"/>
      <c r="CJ144" s="121"/>
    </row>
    <row r="145" spans="1:88" x14ac:dyDescent="0.25">
      <c r="B145" s="223" t="s">
        <v>55</v>
      </c>
      <c r="C145" s="224" t="s">
        <v>252</v>
      </c>
      <c r="D145" s="224">
        <v>1</v>
      </c>
      <c r="E145" s="224" t="s">
        <v>229</v>
      </c>
      <c r="F145" s="224">
        <v>36</v>
      </c>
      <c r="G145" s="284">
        <f t="shared" si="12"/>
        <v>84.5</v>
      </c>
      <c r="H145" s="226">
        <v>507</v>
      </c>
      <c r="I145" s="226">
        <v>418.14432989690727</v>
      </c>
      <c r="J145" s="227">
        <v>183.9835051546392</v>
      </c>
      <c r="K145" s="226" t="str">
        <f t="shared" si="10"/>
        <v>AZLAC36</v>
      </c>
      <c r="M145" s="224" t="s">
        <v>264</v>
      </c>
      <c r="O145" s="223" t="s">
        <v>26</v>
      </c>
      <c r="P145" s="223" t="s">
        <v>97</v>
      </c>
      <c r="R145" s="238">
        <v>1</v>
      </c>
      <c r="S145" s="223" t="s">
        <v>97</v>
      </c>
      <c r="T145" s="238">
        <v>1</v>
      </c>
      <c r="U145" s="223" t="s">
        <v>97</v>
      </c>
      <c r="V145" s="240" t="s">
        <v>98</v>
      </c>
      <c r="W145" s="223" t="s">
        <v>54</v>
      </c>
      <c r="X145" s="223" t="s">
        <v>240</v>
      </c>
      <c r="Y145" s="258">
        <v>0.36299999999999999</v>
      </c>
      <c r="AA145" s="261">
        <v>0.21249999999999999</v>
      </c>
      <c r="AD145" s="223" t="s">
        <v>260</v>
      </c>
      <c r="AM145" s="59" t="s">
        <v>27</v>
      </c>
      <c r="AN145" s="59" t="s">
        <v>27</v>
      </c>
      <c r="AO145" s="223" t="s">
        <v>267</v>
      </c>
      <c r="AP145" s="223" t="s">
        <v>268</v>
      </c>
      <c r="CB145" s="116"/>
      <c r="CC145" s="120"/>
      <c r="CD145" s="121"/>
      <c r="CE145" s="54"/>
      <c r="CF145" s="117"/>
      <c r="CG145" s="117"/>
      <c r="CH145" s="116"/>
      <c r="CI145" s="120"/>
      <c r="CJ145" s="121"/>
    </row>
    <row r="146" spans="1:88" x14ac:dyDescent="0.25">
      <c r="B146" s="223" t="s">
        <v>55</v>
      </c>
      <c r="C146" s="224" t="s">
        <v>252</v>
      </c>
      <c r="D146" s="224">
        <v>1</v>
      </c>
      <c r="E146" s="224" t="s">
        <v>229</v>
      </c>
      <c r="F146" s="224">
        <v>42</v>
      </c>
      <c r="G146" s="284">
        <f t="shared" si="12"/>
        <v>84.5</v>
      </c>
      <c r="H146" s="226">
        <v>591.5</v>
      </c>
      <c r="I146" s="226">
        <v>487.83505154639181</v>
      </c>
      <c r="J146" s="227">
        <v>214.6474226804124</v>
      </c>
      <c r="K146" s="226" t="str">
        <f t="shared" si="10"/>
        <v>AZLAC42</v>
      </c>
      <c r="M146" s="224" t="s">
        <v>264</v>
      </c>
      <c r="O146" s="223" t="s">
        <v>26</v>
      </c>
      <c r="P146" s="223" t="s">
        <v>97</v>
      </c>
      <c r="R146" s="238">
        <v>1</v>
      </c>
      <c r="S146" s="223" t="s">
        <v>97</v>
      </c>
      <c r="T146" s="238">
        <v>1</v>
      </c>
      <c r="U146" s="223" t="s">
        <v>97</v>
      </c>
      <c r="V146" s="240" t="s">
        <v>98</v>
      </c>
      <c r="W146" s="223" t="s">
        <v>54</v>
      </c>
      <c r="X146" s="223" t="s">
        <v>240</v>
      </c>
      <c r="Y146" s="258">
        <v>0.36299999999999999</v>
      </c>
      <c r="AA146" s="261">
        <v>0.21249999999999999</v>
      </c>
      <c r="AD146" s="223" t="s">
        <v>260</v>
      </c>
      <c r="AM146" s="59" t="s">
        <v>27</v>
      </c>
      <c r="AN146" s="59" t="s">
        <v>27</v>
      </c>
      <c r="AO146" s="223" t="s">
        <v>267</v>
      </c>
      <c r="AP146" s="223" t="s">
        <v>268</v>
      </c>
      <c r="CB146" s="116"/>
      <c r="CC146" s="120"/>
      <c r="CD146" s="121"/>
      <c r="CE146" s="54"/>
      <c r="CF146" s="117"/>
      <c r="CG146" s="117"/>
      <c r="CH146" s="116"/>
      <c r="CI146" s="120"/>
      <c r="CJ146" s="121"/>
    </row>
    <row r="147" spans="1:88" x14ac:dyDescent="0.25">
      <c r="B147" s="223" t="s">
        <v>55</v>
      </c>
      <c r="C147" s="224" t="s">
        <v>252</v>
      </c>
      <c r="D147" s="224">
        <v>1</v>
      </c>
      <c r="E147" s="224" t="s">
        <v>229</v>
      </c>
      <c r="F147" s="224">
        <v>48</v>
      </c>
      <c r="G147" s="284">
        <f t="shared" si="12"/>
        <v>84.5</v>
      </c>
      <c r="H147" s="226">
        <v>676</v>
      </c>
      <c r="I147" s="226">
        <v>557.52577319587635</v>
      </c>
      <c r="J147" s="227">
        <v>245.3113402061856</v>
      </c>
      <c r="K147" s="226" t="str">
        <f t="shared" si="10"/>
        <v>AZLAC48</v>
      </c>
      <c r="M147" s="224" t="s">
        <v>264</v>
      </c>
      <c r="O147" s="223" t="s">
        <v>26</v>
      </c>
      <c r="P147" s="223" t="s">
        <v>97</v>
      </c>
      <c r="R147" s="238">
        <v>1</v>
      </c>
      <c r="S147" s="223" t="s">
        <v>97</v>
      </c>
      <c r="T147" s="238">
        <v>1</v>
      </c>
      <c r="U147" s="223" t="s">
        <v>97</v>
      </c>
      <c r="V147" s="240" t="s">
        <v>98</v>
      </c>
      <c r="W147" s="223" t="s">
        <v>54</v>
      </c>
      <c r="X147" s="223" t="s">
        <v>240</v>
      </c>
      <c r="Y147" s="258">
        <v>0.36299999999999999</v>
      </c>
      <c r="AA147" s="261">
        <v>0.21249999999999999</v>
      </c>
      <c r="AD147" s="223" t="s">
        <v>260</v>
      </c>
      <c r="AM147" s="59" t="s">
        <v>27</v>
      </c>
      <c r="AN147" s="59" t="s">
        <v>27</v>
      </c>
      <c r="AO147" s="223" t="s">
        <v>267</v>
      </c>
      <c r="AP147" s="223" t="s">
        <v>268</v>
      </c>
      <c r="CB147" s="116"/>
      <c r="CC147" s="120"/>
      <c r="CD147" s="121"/>
      <c r="CE147" s="54"/>
      <c r="CF147" s="117"/>
      <c r="CG147" s="117"/>
      <c r="CH147" s="116"/>
      <c r="CI147" s="120"/>
      <c r="CJ147" s="121"/>
    </row>
    <row r="148" spans="1:88" x14ac:dyDescent="0.25">
      <c r="B148" s="223" t="s">
        <v>55</v>
      </c>
      <c r="C148" s="224" t="s">
        <v>252</v>
      </c>
      <c r="D148" s="224">
        <v>1</v>
      </c>
      <c r="E148" s="224" t="s">
        <v>229</v>
      </c>
      <c r="F148" s="224">
        <v>54</v>
      </c>
      <c r="G148" s="284">
        <f t="shared" si="12"/>
        <v>84.5</v>
      </c>
      <c r="H148" s="226">
        <v>760.5</v>
      </c>
      <c r="I148" s="226">
        <v>627.2164948453609</v>
      </c>
      <c r="J148" s="227">
        <v>275.97525773195878</v>
      </c>
      <c r="K148" s="226" t="str">
        <f t="shared" si="10"/>
        <v>AZLAC54</v>
      </c>
      <c r="M148" s="224" t="s">
        <v>264</v>
      </c>
      <c r="O148" s="223" t="s">
        <v>26</v>
      </c>
      <c r="P148" s="223" t="s">
        <v>97</v>
      </c>
      <c r="R148" s="238">
        <v>1</v>
      </c>
      <c r="S148" s="223" t="s">
        <v>97</v>
      </c>
      <c r="T148" s="238">
        <v>1</v>
      </c>
      <c r="U148" s="223" t="s">
        <v>97</v>
      </c>
      <c r="V148" s="240" t="s">
        <v>98</v>
      </c>
      <c r="W148" s="223" t="s">
        <v>54</v>
      </c>
      <c r="X148" s="223" t="s">
        <v>240</v>
      </c>
      <c r="Y148" s="258">
        <v>0.36299999999999999</v>
      </c>
      <c r="AA148" s="261">
        <v>0.21249999999999999</v>
      </c>
      <c r="AD148" s="223" t="s">
        <v>260</v>
      </c>
      <c r="AM148" s="59" t="s">
        <v>27</v>
      </c>
      <c r="AN148" s="59" t="s">
        <v>27</v>
      </c>
      <c r="AO148" s="223" t="s">
        <v>267</v>
      </c>
      <c r="AP148" s="223" t="s">
        <v>268</v>
      </c>
      <c r="CB148" s="116"/>
      <c r="CC148" s="120"/>
      <c r="CD148" s="121"/>
      <c r="CE148" s="54"/>
      <c r="CF148" s="117"/>
      <c r="CG148" s="117"/>
      <c r="CH148" s="116"/>
      <c r="CI148" s="120"/>
      <c r="CJ148" s="121"/>
    </row>
    <row r="149" spans="1:88" x14ac:dyDescent="0.25">
      <c r="B149" s="223" t="s">
        <v>55</v>
      </c>
      <c r="C149" s="224" t="s">
        <v>252</v>
      </c>
      <c r="D149" s="224">
        <v>1</v>
      </c>
      <c r="E149" s="224" t="s">
        <v>229</v>
      </c>
      <c r="F149" s="224">
        <v>60</v>
      </c>
      <c r="G149" s="284">
        <f t="shared" si="12"/>
        <v>84.5</v>
      </c>
      <c r="H149" s="226">
        <v>845</v>
      </c>
      <c r="I149" s="226">
        <v>696.90721649484544</v>
      </c>
      <c r="J149" s="227">
        <v>306.63917525773201</v>
      </c>
      <c r="K149" s="226" t="str">
        <f t="shared" si="10"/>
        <v>AZLAC60</v>
      </c>
      <c r="M149" s="224" t="s">
        <v>264</v>
      </c>
      <c r="O149" s="223" t="s">
        <v>26</v>
      </c>
      <c r="P149" s="223" t="s">
        <v>97</v>
      </c>
      <c r="R149" s="238">
        <v>1</v>
      </c>
      <c r="S149" s="223" t="s">
        <v>97</v>
      </c>
      <c r="T149" s="238">
        <v>1</v>
      </c>
      <c r="U149" s="223" t="s">
        <v>97</v>
      </c>
      <c r="V149" s="240" t="s">
        <v>98</v>
      </c>
      <c r="W149" s="223" t="s">
        <v>54</v>
      </c>
      <c r="X149" s="223" t="s">
        <v>240</v>
      </c>
      <c r="Y149" s="258">
        <v>0.36299999999999999</v>
      </c>
      <c r="AA149" s="261">
        <v>0.21249999999999999</v>
      </c>
      <c r="AD149" s="223" t="s">
        <v>260</v>
      </c>
      <c r="AM149" s="59" t="s">
        <v>27</v>
      </c>
      <c r="AN149" s="59" t="s">
        <v>27</v>
      </c>
      <c r="AO149" s="223" t="s">
        <v>267</v>
      </c>
      <c r="AP149" s="223" t="s">
        <v>268</v>
      </c>
      <c r="CB149" s="116"/>
      <c r="CC149" s="120"/>
      <c r="CD149" s="121"/>
      <c r="CE149" s="54"/>
      <c r="CF149" s="117"/>
      <c r="CG149" s="117"/>
      <c r="CH149" s="116"/>
      <c r="CI149" s="120"/>
      <c r="CJ149" s="121"/>
    </row>
    <row r="150" spans="1:88" x14ac:dyDescent="0.25">
      <c r="B150" s="223" t="s">
        <v>55</v>
      </c>
      <c r="C150" s="224" t="s">
        <v>252</v>
      </c>
      <c r="D150" s="224">
        <v>1</v>
      </c>
      <c r="E150" s="224" t="s">
        <v>229</v>
      </c>
      <c r="F150" s="224">
        <v>66</v>
      </c>
      <c r="G150" s="284">
        <f t="shared" si="12"/>
        <v>84.5</v>
      </c>
      <c r="H150" s="226">
        <v>929.5</v>
      </c>
      <c r="I150" s="226">
        <v>766.59793814432999</v>
      </c>
      <c r="J150" s="227">
        <v>337.30309278350518</v>
      </c>
      <c r="K150" s="226" t="str">
        <f t="shared" si="10"/>
        <v>AZLAC66</v>
      </c>
      <c r="M150" s="224" t="s">
        <v>264</v>
      </c>
      <c r="O150" s="223" t="s">
        <v>26</v>
      </c>
      <c r="P150" s="223" t="s">
        <v>97</v>
      </c>
      <c r="R150" s="238">
        <v>1</v>
      </c>
      <c r="S150" s="223" t="s">
        <v>97</v>
      </c>
      <c r="T150" s="238">
        <v>1</v>
      </c>
      <c r="U150" s="223" t="s">
        <v>97</v>
      </c>
      <c r="V150" s="240" t="s">
        <v>98</v>
      </c>
      <c r="W150" s="223" t="s">
        <v>54</v>
      </c>
      <c r="X150" s="223" t="s">
        <v>240</v>
      </c>
      <c r="Y150" s="258">
        <v>0.36299999999999999</v>
      </c>
      <c r="AA150" s="261">
        <v>0.21249999999999999</v>
      </c>
      <c r="AD150" s="223" t="s">
        <v>260</v>
      </c>
      <c r="AM150" s="59" t="s">
        <v>27</v>
      </c>
      <c r="AN150" s="59" t="s">
        <v>27</v>
      </c>
      <c r="AO150" s="223" t="s">
        <v>267</v>
      </c>
      <c r="AP150" s="223" t="s">
        <v>268</v>
      </c>
      <c r="CB150" s="116"/>
      <c r="CC150" s="120"/>
      <c r="CD150" s="121"/>
      <c r="CE150" s="54"/>
      <c r="CF150" s="117"/>
      <c r="CG150" s="117"/>
      <c r="CH150" s="116"/>
      <c r="CI150" s="120"/>
      <c r="CJ150" s="121"/>
    </row>
    <row r="151" spans="1:88" x14ac:dyDescent="0.25">
      <c r="B151" s="223" t="s">
        <v>55</v>
      </c>
      <c r="C151" s="224" t="s">
        <v>252</v>
      </c>
      <c r="D151" s="224">
        <v>1</v>
      </c>
      <c r="E151" s="224" t="s">
        <v>229</v>
      </c>
      <c r="F151" s="224">
        <v>72</v>
      </c>
      <c r="G151" s="284">
        <f t="shared" si="12"/>
        <v>84.5</v>
      </c>
      <c r="H151" s="226">
        <v>1014</v>
      </c>
      <c r="I151" s="226">
        <v>836.28865979381453</v>
      </c>
      <c r="J151" s="227">
        <v>367.96701030927841</v>
      </c>
      <c r="K151" s="226" t="str">
        <f t="shared" si="10"/>
        <v>AZLAC72</v>
      </c>
      <c r="M151" s="224" t="s">
        <v>264</v>
      </c>
      <c r="O151" s="223" t="s">
        <v>26</v>
      </c>
      <c r="P151" s="223" t="s">
        <v>97</v>
      </c>
      <c r="R151" s="238">
        <v>1</v>
      </c>
      <c r="S151" s="223" t="s">
        <v>97</v>
      </c>
      <c r="T151" s="238">
        <v>1</v>
      </c>
      <c r="U151" s="223" t="s">
        <v>97</v>
      </c>
      <c r="V151" s="240" t="s">
        <v>98</v>
      </c>
      <c r="W151" s="223" t="s">
        <v>54</v>
      </c>
      <c r="X151" s="223" t="s">
        <v>240</v>
      </c>
      <c r="Y151" s="258">
        <v>0.36299999999999999</v>
      </c>
      <c r="AA151" s="261">
        <v>0.21249999999999999</v>
      </c>
      <c r="AD151" s="223" t="s">
        <v>260</v>
      </c>
      <c r="AM151" s="59" t="s">
        <v>27</v>
      </c>
      <c r="AN151" s="59" t="s">
        <v>27</v>
      </c>
      <c r="AO151" s="223" t="s">
        <v>267</v>
      </c>
      <c r="AP151" s="223" t="s">
        <v>268</v>
      </c>
      <c r="CB151" s="116"/>
      <c r="CC151" s="120"/>
      <c r="CD151" s="121"/>
      <c r="CE151" s="54"/>
      <c r="CF151" s="117"/>
      <c r="CG151" s="117"/>
      <c r="CH151" s="116"/>
      <c r="CI151" s="120"/>
      <c r="CJ151" s="121"/>
    </row>
    <row r="152" spans="1:88" x14ac:dyDescent="0.25">
      <c r="B152" s="223" t="s">
        <v>55</v>
      </c>
      <c r="C152" s="224" t="s">
        <v>252</v>
      </c>
      <c r="D152" s="224">
        <v>1</v>
      </c>
      <c r="E152" s="224" t="s">
        <v>229</v>
      </c>
      <c r="F152" s="224">
        <v>78</v>
      </c>
      <c r="G152" s="284">
        <f t="shared" si="12"/>
        <v>84.5</v>
      </c>
      <c r="H152" s="226">
        <v>1098.5</v>
      </c>
      <c r="I152" s="226">
        <v>905.97938144329908</v>
      </c>
      <c r="J152" s="227">
        <v>398.63092783505158</v>
      </c>
      <c r="K152" s="226" t="str">
        <f t="shared" si="10"/>
        <v>AZLAC78</v>
      </c>
      <c r="M152" s="224" t="s">
        <v>264</v>
      </c>
      <c r="O152" s="223" t="s">
        <v>26</v>
      </c>
      <c r="P152" s="223" t="s">
        <v>97</v>
      </c>
      <c r="R152" s="238">
        <v>1</v>
      </c>
      <c r="S152" s="223" t="s">
        <v>97</v>
      </c>
      <c r="T152" s="238">
        <v>1</v>
      </c>
      <c r="U152" s="223" t="s">
        <v>97</v>
      </c>
      <c r="V152" s="240" t="s">
        <v>98</v>
      </c>
      <c r="W152" s="223" t="s">
        <v>54</v>
      </c>
      <c r="X152" s="223" t="s">
        <v>240</v>
      </c>
      <c r="Y152" s="258">
        <v>0.36299999999999999</v>
      </c>
      <c r="AA152" s="261">
        <v>0.21249999999999999</v>
      </c>
      <c r="AD152" s="223" t="s">
        <v>260</v>
      </c>
      <c r="AM152" s="59" t="s">
        <v>27</v>
      </c>
      <c r="AN152" s="59" t="s">
        <v>27</v>
      </c>
      <c r="AO152" s="223" t="s">
        <v>267</v>
      </c>
      <c r="AP152" s="223" t="s">
        <v>268</v>
      </c>
      <c r="CB152" s="116"/>
      <c r="CC152" s="120"/>
      <c r="CD152" s="121"/>
      <c r="CE152" s="54"/>
      <c r="CF152" s="117"/>
      <c r="CG152" s="117"/>
      <c r="CH152" s="116"/>
      <c r="CI152" s="120"/>
      <c r="CJ152" s="121"/>
    </row>
    <row r="153" spans="1:88" x14ac:dyDescent="0.25">
      <c r="B153" s="223" t="s">
        <v>55</v>
      </c>
      <c r="C153" s="224" t="s">
        <v>252</v>
      </c>
      <c r="D153" s="224">
        <v>1</v>
      </c>
      <c r="E153" s="224" t="s">
        <v>229</v>
      </c>
      <c r="F153" s="224">
        <v>84</v>
      </c>
      <c r="G153" s="284">
        <f t="shared" si="12"/>
        <v>84.5</v>
      </c>
      <c r="H153" s="226">
        <v>1183</v>
      </c>
      <c r="I153" s="226">
        <v>975.67010309278362</v>
      </c>
      <c r="J153" s="227">
        <v>429.29484536082481</v>
      </c>
      <c r="K153" s="226" t="str">
        <f t="shared" si="10"/>
        <v>AZLAC84</v>
      </c>
      <c r="M153" s="224" t="s">
        <v>264</v>
      </c>
      <c r="O153" s="223" t="s">
        <v>26</v>
      </c>
      <c r="P153" s="223" t="s">
        <v>97</v>
      </c>
      <c r="R153" s="238">
        <v>1</v>
      </c>
      <c r="S153" s="223" t="s">
        <v>97</v>
      </c>
      <c r="T153" s="238">
        <v>1</v>
      </c>
      <c r="U153" s="223" t="s">
        <v>97</v>
      </c>
      <c r="V153" s="240" t="s">
        <v>98</v>
      </c>
      <c r="W153" s="223" t="s">
        <v>54</v>
      </c>
      <c r="X153" s="223" t="s">
        <v>240</v>
      </c>
      <c r="Y153" s="258">
        <v>0.36299999999999999</v>
      </c>
      <c r="AA153" s="261">
        <v>0.21249999999999999</v>
      </c>
      <c r="AD153" s="223" t="s">
        <v>260</v>
      </c>
      <c r="AM153" s="59" t="s">
        <v>27</v>
      </c>
      <c r="AN153" s="59" t="s">
        <v>27</v>
      </c>
      <c r="AO153" s="223" t="s">
        <v>267</v>
      </c>
      <c r="AP153" s="223" t="s">
        <v>268</v>
      </c>
      <c r="CB153" s="116"/>
      <c r="CC153" s="120"/>
      <c r="CD153" s="121"/>
      <c r="CE153" s="54"/>
      <c r="CF153" s="117"/>
      <c r="CG153" s="117"/>
      <c r="CH153" s="116"/>
      <c r="CI153" s="120"/>
      <c r="CJ153" s="121"/>
    </row>
    <row r="154" spans="1:88" x14ac:dyDescent="0.25">
      <c r="B154" s="223" t="s">
        <v>55</v>
      </c>
      <c r="C154" s="224" t="s">
        <v>252</v>
      </c>
      <c r="D154" s="224">
        <v>1</v>
      </c>
      <c r="E154" s="224" t="s">
        <v>229</v>
      </c>
      <c r="F154" s="224">
        <v>90</v>
      </c>
      <c r="G154" s="284">
        <f t="shared" si="12"/>
        <v>84.5</v>
      </c>
      <c r="H154" s="226">
        <v>1267.5</v>
      </c>
      <c r="I154" s="226">
        <v>1045.3608247422681</v>
      </c>
      <c r="J154" s="227">
        <v>459.95876288659792</v>
      </c>
      <c r="K154" s="226" t="str">
        <f t="shared" si="10"/>
        <v>AZLAC90</v>
      </c>
      <c r="M154" s="224" t="s">
        <v>264</v>
      </c>
      <c r="O154" s="223" t="s">
        <v>26</v>
      </c>
      <c r="P154" s="223" t="s">
        <v>97</v>
      </c>
      <c r="R154" s="238">
        <v>1</v>
      </c>
      <c r="S154" s="223" t="s">
        <v>97</v>
      </c>
      <c r="T154" s="238">
        <v>1</v>
      </c>
      <c r="U154" s="223" t="s">
        <v>97</v>
      </c>
      <c r="V154" s="240" t="s">
        <v>98</v>
      </c>
      <c r="W154" s="223" t="s">
        <v>54</v>
      </c>
      <c r="X154" s="223" t="s">
        <v>240</v>
      </c>
      <c r="Y154" s="258">
        <v>0.36299999999999999</v>
      </c>
      <c r="AA154" s="261">
        <v>0.21249999999999999</v>
      </c>
      <c r="AD154" s="223" t="s">
        <v>260</v>
      </c>
      <c r="AM154" s="59" t="s">
        <v>27</v>
      </c>
      <c r="AN154" s="59" t="s">
        <v>27</v>
      </c>
      <c r="AO154" s="223" t="s">
        <v>267</v>
      </c>
      <c r="AP154" s="223" t="s">
        <v>268</v>
      </c>
      <c r="CB154" s="116"/>
      <c r="CC154" s="120"/>
      <c r="CD154" s="121"/>
      <c r="CE154" s="54"/>
      <c r="CF154" s="117"/>
      <c r="CG154" s="117"/>
      <c r="CH154" s="116"/>
      <c r="CI154" s="120"/>
      <c r="CJ154" s="121"/>
    </row>
    <row r="155" spans="1:88" s="217" customFormat="1" ht="15" thickBot="1" x14ac:dyDescent="0.3">
      <c r="A155" s="4"/>
      <c r="B155" s="229" t="s">
        <v>55</v>
      </c>
      <c r="C155" s="230" t="s">
        <v>252</v>
      </c>
      <c r="D155" s="230">
        <v>1</v>
      </c>
      <c r="E155" s="230" t="s">
        <v>229</v>
      </c>
      <c r="F155" s="230">
        <v>96</v>
      </c>
      <c r="G155" s="285">
        <f t="shared" si="12"/>
        <v>84.5</v>
      </c>
      <c r="H155" s="232">
        <v>1352</v>
      </c>
      <c r="I155" s="232">
        <v>1115.0515463917527</v>
      </c>
      <c r="J155" s="233">
        <v>490.62268041237121</v>
      </c>
      <c r="K155" s="232" t="str">
        <f t="shared" si="10"/>
        <v>AZLAC96</v>
      </c>
      <c r="L155" s="4"/>
      <c r="M155" s="230" t="s">
        <v>264</v>
      </c>
      <c r="N155" s="4"/>
      <c r="O155" s="229" t="s">
        <v>26</v>
      </c>
      <c r="P155" s="229" t="s">
        <v>97</v>
      </c>
      <c r="Q155" s="4"/>
      <c r="R155" s="239">
        <v>1</v>
      </c>
      <c r="S155" s="229" t="s">
        <v>97</v>
      </c>
      <c r="T155" s="239">
        <v>1</v>
      </c>
      <c r="U155" s="229" t="s">
        <v>97</v>
      </c>
      <c r="V155" s="214" t="s">
        <v>98</v>
      </c>
      <c r="W155" s="229" t="s">
        <v>54</v>
      </c>
      <c r="X155" s="229" t="s">
        <v>240</v>
      </c>
      <c r="Y155" s="259">
        <v>0.36299999999999999</v>
      </c>
      <c r="AA155" s="262">
        <v>0.21249999999999999</v>
      </c>
      <c r="AB155" s="57"/>
      <c r="AC155" s="4"/>
      <c r="AD155" s="229" t="s">
        <v>260</v>
      </c>
      <c r="AE155" s="4"/>
      <c r="AF155" s="4"/>
      <c r="AG155" s="57"/>
      <c r="AH155" s="57"/>
      <c r="AI155" s="57"/>
      <c r="AJ155" s="221"/>
      <c r="AL155" s="221"/>
      <c r="AM155" s="221" t="s">
        <v>27</v>
      </c>
      <c r="AN155" s="221" t="s">
        <v>27</v>
      </c>
      <c r="AO155" s="229" t="s">
        <v>267</v>
      </c>
      <c r="AP155" s="229" t="s">
        <v>268</v>
      </c>
      <c r="BZ155" s="220"/>
      <c r="CA155" s="220"/>
      <c r="CB155" s="218"/>
      <c r="CC155" s="222"/>
      <c r="CD155" s="219"/>
      <c r="CE155" s="57"/>
      <c r="CF155" s="220"/>
      <c r="CG155" s="220"/>
      <c r="CH155" s="218"/>
      <c r="CI155" s="222"/>
      <c r="CJ155" s="219"/>
    </row>
    <row r="156" spans="1:88" x14ac:dyDescent="0.25">
      <c r="B156" s="223" t="s">
        <v>55</v>
      </c>
      <c r="C156" s="224" t="s">
        <v>253</v>
      </c>
      <c r="D156" s="224">
        <v>1</v>
      </c>
      <c r="E156" s="224" t="s">
        <v>230</v>
      </c>
      <c r="F156" s="224">
        <v>12</v>
      </c>
      <c r="G156" s="284">
        <f>$H$156/2</f>
        <v>294.5</v>
      </c>
      <c r="H156" s="226">
        <v>589</v>
      </c>
      <c r="I156" s="226">
        <v>485.7731958762887</v>
      </c>
      <c r="J156" s="227">
        <v>213.74020618556702</v>
      </c>
      <c r="K156" s="226" t="str">
        <f t="shared" si="10"/>
        <v>AZLAT12</v>
      </c>
      <c r="M156" s="224" t="s">
        <v>265</v>
      </c>
      <c r="O156" s="223" t="s">
        <v>26</v>
      </c>
      <c r="P156" s="223" t="s">
        <v>97</v>
      </c>
      <c r="R156" s="238">
        <v>1</v>
      </c>
      <c r="S156" s="223" t="s">
        <v>97</v>
      </c>
      <c r="T156" s="238">
        <v>1</v>
      </c>
      <c r="U156" s="223" t="s">
        <v>97</v>
      </c>
      <c r="V156" s="240" t="s">
        <v>98</v>
      </c>
      <c r="W156" s="223" t="s">
        <v>54</v>
      </c>
      <c r="X156" s="223" t="s">
        <v>240</v>
      </c>
      <c r="Y156" s="258">
        <v>0.36299999999999999</v>
      </c>
      <c r="AA156" s="261">
        <v>0.21249999999999999</v>
      </c>
      <c r="AD156" s="223" t="s">
        <v>260</v>
      </c>
      <c r="AM156" s="59" t="s">
        <v>27</v>
      </c>
      <c r="AN156" s="59" t="s">
        <v>27</v>
      </c>
      <c r="AO156" s="223" t="s">
        <v>267</v>
      </c>
      <c r="AP156" s="223" t="s">
        <v>268</v>
      </c>
      <c r="CB156" s="116"/>
      <c r="CC156" s="120"/>
      <c r="CD156" s="121"/>
      <c r="CE156" s="54"/>
      <c r="CF156" s="117"/>
      <c r="CG156" s="117"/>
      <c r="CH156" s="116"/>
      <c r="CI156" s="120"/>
      <c r="CJ156" s="121"/>
    </row>
    <row r="157" spans="1:88" x14ac:dyDescent="0.25">
      <c r="B157" s="223" t="s">
        <v>55</v>
      </c>
      <c r="C157" s="224" t="s">
        <v>253</v>
      </c>
      <c r="D157" s="224">
        <v>1</v>
      </c>
      <c r="E157" s="224" t="s">
        <v>230</v>
      </c>
      <c r="F157" s="224">
        <v>18</v>
      </c>
      <c r="G157" s="284">
        <f t="shared" ref="G157:G170" si="13">$H$156/2</f>
        <v>294.5</v>
      </c>
      <c r="H157" s="226">
        <v>883.5</v>
      </c>
      <c r="I157" s="226">
        <v>728.65979381443299</v>
      </c>
      <c r="J157" s="227">
        <v>320.61030927835054</v>
      </c>
      <c r="K157" s="226" t="str">
        <f t="shared" si="10"/>
        <v>AZLAT18</v>
      </c>
      <c r="M157" s="224" t="s">
        <v>265</v>
      </c>
      <c r="O157" s="223" t="s">
        <v>26</v>
      </c>
      <c r="P157" s="223" t="s">
        <v>97</v>
      </c>
      <c r="R157" s="238">
        <v>1</v>
      </c>
      <c r="S157" s="223" t="s">
        <v>97</v>
      </c>
      <c r="T157" s="238">
        <v>1</v>
      </c>
      <c r="U157" s="223" t="s">
        <v>97</v>
      </c>
      <c r="V157" s="240" t="s">
        <v>98</v>
      </c>
      <c r="W157" s="223" t="s">
        <v>54</v>
      </c>
      <c r="X157" s="223" t="s">
        <v>240</v>
      </c>
      <c r="Y157" s="258">
        <v>0.36299999999999999</v>
      </c>
      <c r="AA157" s="261">
        <v>0.21249999999999999</v>
      </c>
      <c r="AD157" s="223" t="s">
        <v>260</v>
      </c>
      <c r="AM157" s="59" t="s">
        <v>27</v>
      </c>
      <c r="AN157" s="59" t="s">
        <v>27</v>
      </c>
      <c r="AO157" s="223" t="s">
        <v>267</v>
      </c>
      <c r="AP157" s="223" t="s">
        <v>268</v>
      </c>
      <c r="CB157" s="116"/>
      <c r="CC157" s="120"/>
      <c r="CD157" s="121"/>
      <c r="CE157" s="54"/>
      <c r="CF157" s="117"/>
      <c r="CG157" s="117"/>
      <c r="CH157" s="116"/>
      <c r="CI157" s="120"/>
      <c r="CJ157" s="121"/>
    </row>
    <row r="158" spans="1:88" x14ac:dyDescent="0.25">
      <c r="B158" s="223" t="s">
        <v>55</v>
      </c>
      <c r="C158" s="224" t="s">
        <v>253</v>
      </c>
      <c r="D158" s="224">
        <v>1</v>
      </c>
      <c r="E158" s="224" t="s">
        <v>230</v>
      </c>
      <c r="F158" s="224">
        <v>24</v>
      </c>
      <c r="G158" s="284">
        <f t="shared" si="13"/>
        <v>294.5</v>
      </c>
      <c r="H158" s="226">
        <v>1178</v>
      </c>
      <c r="I158" s="226">
        <v>971.54639175257739</v>
      </c>
      <c r="J158" s="227">
        <v>427.48041237113404</v>
      </c>
      <c r="K158" s="226" t="str">
        <f t="shared" si="10"/>
        <v>AZLAT24</v>
      </c>
      <c r="M158" s="224" t="s">
        <v>265</v>
      </c>
      <c r="O158" s="223" t="s">
        <v>26</v>
      </c>
      <c r="P158" s="223" t="s">
        <v>97</v>
      </c>
      <c r="R158" s="238">
        <v>1</v>
      </c>
      <c r="S158" s="223" t="s">
        <v>97</v>
      </c>
      <c r="T158" s="238">
        <v>1</v>
      </c>
      <c r="U158" s="223" t="s">
        <v>97</v>
      </c>
      <c r="V158" s="240" t="s">
        <v>98</v>
      </c>
      <c r="W158" s="223" t="s">
        <v>54</v>
      </c>
      <c r="X158" s="223" t="s">
        <v>240</v>
      </c>
      <c r="Y158" s="258">
        <v>0.36299999999999999</v>
      </c>
      <c r="AA158" s="261">
        <v>0.21249999999999999</v>
      </c>
      <c r="AD158" s="223" t="s">
        <v>260</v>
      </c>
      <c r="AM158" s="59" t="s">
        <v>27</v>
      </c>
      <c r="AN158" s="59" t="s">
        <v>27</v>
      </c>
      <c r="AO158" s="223" t="s">
        <v>267</v>
      </c>
      <c r="AP158" s="223" t="s">
        <v>268</v>
      </c>
      <c r="CB158" s="116"/>
      <c r="CC158" s="120"/>
      <c r="CD158" s="121"/>
      <c r="CE158" s="54"/>
      <c r="CF158" s="117"/>
      <c r="CG158" s="117"/>
      <c r="CH158" s="116"/>
      <c r="CI158" s="120"/>
      <c r="CJ158" s="121"/>
    </row>
    <row r="159" spans="1:88" x14ac:dyDescent="0.25">
      <c r="B159" s="223" t="s">
        <v>55</v>
      </c>
      <c r="C159" s="224" t="s">
        <v>253</v>
      </c>
      <c r="D159" s="224">
        <v>1</v>
      </c>
      <c r="E159" s="224" t="s">
        <v>230</v>
      </c>
      <c r="F159" s="224">
        <v>30</v>
      </c>
      <c r="G159" s="284">
        <f t="shared" si="13"/>
        <v>294.5</v>
      </c>
      <c r="H159" s="226">
        <v>1472.5</v>
      </c>
      <c r="I159" s="226">
        <v>1214.4329896907218</v>
      </c>
      <c r="J159" s="227">
        <v>534.35051546391765</v>
      </c>
      <c r="K159" s="226" t="str">
        <f t="shared" si="10"/>
        <v>AZLAT30</v>
      </c>
      <c r="M159" s="224" t="s">
        <v>265</v>
      </c>
      <c r="O159" s="223" t="s">
        <v>26</v>
      </c>
      <c r="P159" s="223" t="s">
        <v>97</v>
      </c>
      <c r="R159" s="238">
        <v>1</v>
      </c>
      <c r="S159" s="223" t="s">
        <v>97</v>
      </c>
      <c r="T159" s="238">
        <v>1</v>
      </c>
      <c r="U159" s="223" t="s">
        <v>97</v>
      </c>
      <c r="V159" s="240" t="s">
        <v>98</v>
      </c>
      <c r="W159" s="223" t="s">
        <v>54</v>
      </c>
      <c r="X159" s="223" t="s">
        <v>240</v>
      </c>
      <c r="Y159" s="258">
        <v>0.36299999999999999</v>
      </c>
      <c r="AA159" s="261">
        <v>0.21249999999999999</v>
      </c>
      <c r="AD159" s="223" t="s">
        <v>260</v>
      </c>
      <c r="AM159" s="59" t="s">
        <v>27</v>
      </c>
      <c r="AN159" s="59" t="s">
        <v>27</v>
      </c>
      <c r="AO159" s="223" t="s">
        <v>267</v>
      </c>
      <c r="AP159" s="223" t="s">
        <v>268</v>
      </c>
      <c r="CB159" s="116"/>
      <c r="CC159" s="120"/>
      <c r="CD159" s="121"/>
      <c r="CE159" s="54"/>
      <c r="CF159" s="117"/>
      <c r="CG159" s="117"/>
      <c r="CH159" s="116"/>
      <c r="CI159" s="120"/>
      <c r="CJ159" s="121"/>
    </row>
    <row r="160" spans="1:88" x14ac:dyDescent="0.25">
      <c r="B160" s="223" t="s">
        <v>55</v>
      </c>
      <c r="C160" s="224" t="s">
        <v>253</v>
      </c>
      <c r="D160" s="224">
        <v>1</v>
      </c>
      <c r="E160" s="224" t="s">
        <v>230</v>
      </c>
      <c r="F160" s="224">
        <v>36</v>
      </c>
      <c r="G160" s="284">
        <f t="shared" si="13"/>
        <v>294.5</v>
      </c>
      <c r="H160" s="226">
        <v>1767</v>
      </c>
      <c r="I160" s="226">
        <v>1457.319587628866</v>
      </c>
      <c r="J160" s="227">
        <v>641.22061855670108</v>
      </c>
      <c r="K160" s="226" t="str">
        <f t="shared" si="10"/>
        <v>AZLAT36</v>
      </c>
      <c r="M160" s="224" t="s">
        <v>265</v>
      </c>
      <c r="O160" s="223" t="s">
        <v>26</v>
      </c>
      <c r="P160" s="223" t="s">
        <v>97</v>
      </c>
      <c r="R160" s="238">
        <v>1</v>
      </c>
      <c r="S160" s="223" t="s">
        <v>97</v>
      </c>
      <c r="T160" s="238">
        <v>1</v>
      </c>
      <c r="U160" s="223" t="s">
        <v>97</v>
      </c>
      <c r="V160" s="240" t="s">
        <v>98</v>
      </c>
      <c r="W160" s="223" t="s">
        <v>54</v>
      </c>
      <c r="X160" s="223" t="s">
        <v>240</v>
      </c>
      <c r="Y160" s="258">
        <v>0.36299999999999999</v>
      </c>
      <c r="AA160" s="261">
        <v>0.21249999999999999</v>
      </c>
      <c r="AD160" s="223" t="s">
        <v>260</v>
      </c>
      <c r="AM160" s="59" t="s">
        <v>27</v>
      </c>
      <c r="AN160" s="59" t="s">
        <v>27</v>
      </c>
      <c r="AO160" s="223" t="s">
        <v>267</v>
      </c>
      <c r="AP160" s="223" t="s">
        <v>268</v>
      </c>
      <c r="CB160" s="116"/>
      <c r="CC160" s="120"/>
      <c r="CD160" s="121"/>
      <c r="CE160" s="54"/>
      <c r="CF160" s="117"/>
      <c r="CG160" s="117"/>
      <c r="CH160" s="116"/>
      <c r="CI160" s="120"/>
      <c r="CJ160" s="121"/>
    </row>
    <row r="161" spans="1:88" x14ac:dyDescent="0.25">
      <c r="B161" s="223" t="s">
        <v>55</v>
      </c>
      <c r="C161" s="224" t="s">
        <v>253</v>
      </c>
      <c r="D161" s="224">
        <v>1</v>
      </c>
      <c r="E161" s="224" t="s">
        <v>230</v>
      </c>
      <c r="F161" s="224">
        <v>42</v>
      </c>
      <c r="G161" s="284">
        <f t="shared" si="13"/>
        <v>294.5</v>
      </c>
      <c r="H161" s="226">
        <v>2061.5</v>
      </c>
      <c r="I161" s="226">
        <v>1700.2061855670104</v>
      </c>
      <c r="J161" s="227">
        <v>748.09072164948452</v>
      </c>
      <c r="K161" s="226" t="str">
        <f t="shared" si="10"/>
        <v>AZLAT42</v>
      </c>
      <c r="M161" s="224" t="s">
        <v>265</v>
      </c>
      <c r="O161" s="223" t="s">
        <v>26</v>
      </c>
      <c r="P161" s="223" t="s">
        <v>97</v>
      </c>
      <c r="R161" s="238">
        <v>1</v>
      </c>
      <c r="S161" s="223" t="s">
        <v>97</v>
      </c>
      <c r="T161" s="238">
        <v>1</v>
      </c>
      <c r="U161" s="223" t="s">
        <v>97</v>
      </c>
      <c r="V161" s="240" t="s">
        <v>98</v>
      </c>
      <c r="W161" s="223" t="s">
        <v>54</v>
      </c>
      <c r="X161" s="223" t="s">
        <v>240</v>
      </c>
      <c r="Y161" s="258">
        <v>0.36299999999999999</v>
      </c>
      <c r="AA161" s="261">
        <v>0.21249999999999999</v>
      </c>
      <c r="AD161" s="223" t="s">
        <v>260</v>
      </c>
      <c r="AM161" s="59" t="s">
        <v>27</v>
      </c>
      <c r="AN161" s="59" t="s">
        <v>27</v>
      </c>
      <c r="AO161" s="223" t="s">
        <v>267</v>
      </c>
      <c r="AP161" s="223" t="s">
        <v>268</v>
      </c>
      <c r="CB161" s="116"/>
      <c r="CC161" s="120"/>
      <c r="CD161" s="121"/>
      <c r="CE161" s="54"/>
      <c r="CF161" s="117"/>
      <c r="CG161" s="117"/>
      <c r="CH161" s="116"/>
      <c r="CI161" s="120"/>
      <c r="CJ161" s="121"/>
    </row>
    <row r="162" spans="1:88" x14ac:dyDescent="0.25">
      <c r="B162" s="223" t="s">
        <v>55</v>
      </c>
      <c r="C162" s="224" t="s">
        <v>253</v>
      </c>
      <c r="D162" s="224">
        <v>1</v>
      </c>
      <c r="E162" s="224" t="s">
        <v>230</v>
      </c>
      <c r="F162" s="224">
        <v>48</v>
      </c>
      <c r="G162" s="284">
        <f t="shared" si="13"/>
        <v>294.5</v>
      </c>
      <c r="H162" s="226">
        <v>2356</v>
      </c>
      <c r="I162" s="226">
        <v>1943.0927835051548</v>
      </c>
      <c r="J162" s="227">
        <v>854.96082474226807</v>
      </c>
      <c r="K162" s="226" t="str">
        <f t="shared" si="10"/>
        <v>AZLAT48</v>
      </c>
      <c r="M162" s="224" t="s">
        <v>265</v>
      </c>
      <c r="O162" s="223" t="s">
        <v>26</v>
      </c>
      <c r="P162" s="223" t="s">
        <v>97</v>
      </c>
      <c r="R162" s="238">
        <v>1</v>
      </c>
      <c r="S162" s="223" t="s">
        <v>97</v>
      </c>
      <c r="T162" s="238">
        <v>1</v>
      </c>
      <c r="U162" s="223" t="s">
        <v>97</v>
      </c>
      <c r="V162" s="240" t="s">
        <v>98</v>
      </c>
      <c r="W162" s="223" t="s">
        <v>54</v>
      </c>
      <c r="X162" s="223" t="s">
        <v>240</v>
      </c>
      <c r="Y162" s="258">
        <v>0.36299999999999999</v>
      </c>
      <c r="AA162" s="261">
        <v>0.21249999999999999</v>
      </c>
      <c r="AD162" s="223" t="s">
        <v>260</v>
      </c>
      <c r="AM162" s="59" t="s">
        <v>27</v>
      </c>
      <c r="AN162" s="59" t="s">
        <v>27</v>
      </c>
      <c r="AO162" s="223" t="s">
        <v>267</v>
      </c>
      <c r="AP162" s="223" t="s">
        <v>268</v>
      </c>
      <c r="CB162" s="116"/>
      <c r="CC162" s="120"/>
      <c r="CD162" s="121"/>
      <c r="CE162" s="54"/>
      <c r="CF162" s="117"/>
      <c r="CG162" s="117"/>
      <c r="CH162" s="116"/>
      <c r="CI162" s="120"/>
      <c r="CJ162" s="121"/>
    </row>
    <row r="163" spans="1:88" x14ac:dyDescent="0.25">
      <c r="B163" s="223" t="s">
        <v>55</v>
      </c>
      <c r="C163" s="224" t="s">
        <v>253</v>
      </c>
      <c r="D163" s="224">
        <v>1</v>
      </c>
      <c r="E163" s="224" t="s">
        <v>230</v>
      </c>
      <c r="F163" s="224">
        <v>54</v>
      </c>
      <c r="G163" s="284">
        <f t="shared" si="13"/>
        <v>294.5</v>
      </c>
      <c r="H163" s="226">
        <v>2650.5</v>
      </c>
      <c r="I163" s="226">
        <v>2185.9793814432992</v>
      </c>
      <c r="J163" s="227">
        <v>961.83092783505163</v>
      </c>
      <c r="K163" s="226" t="str">
        <f t="shared" si="10"/>
        <v>AZLAT54</v>
      </c>
      <c r="M163" s="224" t="s">
        <v>265</v>
      </c>
      <c r="O163" s="223" t="s">
        <v>26</v>
      </c>
      <c r="P163" s="223" t="s">
        <v>97</v>
      </c>
      <c r="R163" s="238">
        <v>1</v>
      </c>
      <c r="S163" s="223" t="s">
        <v>97</v>
      </c>
      <c r="T163" s="238">
        <v>1</v>
      </c>
      <c r="U163" s="223" t="s">
        <v>97</v>
      </c>
      <c r="V163" s="240" t="s">
        <v>98</v>
      </c>
      <c r="W163" s="223" t="s">
        <v>54</v>
      </c>
      <c r="X163" s="223" t="s">
        <v>240</v>
      </c>
      <c r="Y163" s="258">
        <v>0.36299999999999999</v>
      </c>
      <c r="AA163" s="261">
        <v>0.21249999999999999</v>
      </c>
      <c r="AD163" s="223" t="s">
        <v>260</v>
      </c>
      <c r="AM163" s="59" t="s">
        <v>27</v>
      </c>
      <c r="AN163" s="59" t="s">
        <v>27</v>
      </c>
      <c r="AO163" s="223" t="s">
        <v>267</v>
      </c>
      <c r="AP163" s="223" t="s">
        <v>268</v>
      </c>
      <c r="CB163" s="116"/>
      <c r="CC163" s="120"/>
      <c r="CD163" s="121"/>
      <c r="CE163" s="54"/>
      <c r="CF163" s="117"/>
      <c r="CG163" s="117"/>
      <c r="CH163" s="116"/>
      <c r="CI163" s="120"/>
      <c r="CJ163" s="121"/>
    </row>
    <row r="164" spans="1:88" x14ac:dyDescent="0.25">
      <c r="B164" s="223" t="s">
        <v>55</v>
      </c>
      <c r="C164" s="224" t="s">
        <v>253</v>
      </c>
      <c r="D164" s="224">
        <v>1</v>
      </c>
      <c r="E164" s="224" t="s">
        <v>230</v>
      </c>
      <c r="F164" s="224">
        <v>60</v>
      </c>
      <c r="G164" s="284">
        <f t="shared" si="13"/>
        <v>294.5</v>
      </c>
      <c r="H164" s="226">
        <v>2945</v>
      </c>
      <c r="I164" s="226">
        <v>2428.8659793814436</v>
      </c>
      <c r="J164" s="227">
        <v>1068.7010309278353</v>
      </c>
      <c r="K164" s="226" t="str">
        <f t="shared" si="10"/>
        <v>AZLAT60</v>
      </c>
      <c r="M164" s="224" t="s">
        <v>265</v>
      </c>
      <c r="O164" s="223" t="s">
        <v>26</v>
      </c>
      <c r="P164" s="223" t="s">
        <v>97</v>
      </c>
      <c r="R164" s="238">
        <v>1</v>
      </c>
      <c r="S164" s="223" t="s">
        <v>97</v>
      </c>
      <c r="T164" s="238">
        <v>1</v>
      </c>
      <c r="U164" s="223" t="s">
        <v>97</v>
      </c>
      <c r="V164" s="240" t="s">
        <v>98</v>
      </c>
      <c r="W164" s="223" t="s">
        <v>54</v>
      </c>
      <c r="X164" s="223" t="s">
        <v>240</v>
      </c>
      <c r="Y164" s="258">
        <v>0.36299999999999999</v>
      </c>
      <c r="AA164" s="261">
        <v>0.21249999999999999</v>
      </c>
      <c r="AD164" s="223" t="s">
        <v>260</v>
      </c>
      <c r="AM164" s="59" t="s">
        <v>27</v>
      </c>
      <c r="AN164" s="59" t="s">
        <v>27</v>
      </c>
      <c r="AO164" s="223" t="s">
        <v>267</v>
      </c>
      <c r="AP164" s="223" t="s">
        <v>268</v>
      </c>
      <c r="CB164" s="116"/>
      <c r="CC164" s="120"/>
      <c r="CD164" s="121"/>
      <c r="CE164" s="54"/>
      <c r="CF164" s="117"/>
      <c r="CG164" s="117"/>
      <c r="CH164" s="116"/>
      <c r="CI164" s="120"/>
      <c r="CJ164" s="121"/>
    </row>
    <row r="165" spans="1:88" x14ac:dyDescent="0.25">
      <c r="B165" s="223" t="s">
        <v>55</v>
      </c>
      <c r="C165" s="224" t="s">
        <v>253</v>
      </c>
      <c r="D165" s="224">
        <v>1</v>
      </c>
      <c r="E165" s="224" t="s">
        <v>230</v>
      </c>
      <c r="F165" s="224">
        <v>66</v>
      </c>
      <c r="G165" s="284">
        <f t="shared" si="13"/>
        <v>294.5</v>
      </c>
      <c r="H165" s="226">
        <v>3239.5</v>
      </c>
      <c r="I165" s="226">
        <v>2671.752577319588</v>
      </c>
      <c r="J165" s="227">
        <v>1175.5711340206187</v>
      </c>
      <c r="K165" s="226" t="str">
        <f t="shared" si="10"/>
        <v>AZLAT66</v>
      </c>
      <c r="M165" s="224" t="s">
        <v>265</v>
      </c>
      <c r="O165" s="223" t="s">
        <v>26</v>
      </c>
      <c r="P165" s="223" t="s">
        <v>97</v>
      </c>
      <c r="R165" s="238">
        <v>1</v>
      </c>
      <c r="S165" s="223" t="s">
        <v>97</v>
      </c>
      <c r="T165" s="238">
        <v>1</v>
      </c>
      <c r="U165" s="223" t="s">
        <v>97</v>
      </c>
      <c r="V165" s="240" t="s">
        <v>98</v>
      </c>
      <c r="W165" s="223" t="s">
        <v>54</v>
      </c>
      <c r="X165" s="223" t="s">
        <v>240</v>
      </c>
      <c r="Y165" s="258">
        <v>0.36299999999999999</v>
      </c>
      <c r="AA165" s="261">
        <v>0.21249999999999999</v>
      </c>
      <c r="AD165" s="223" t="s">
        <v>260</v>
      </c>
      <c r="AM165" s="59" t="s">
        <v>27</v>
      </c>
      <c r="AN165" s="59" t="s">
        <v>27</v>
      </c>
      <c r="AO165" s="223" t="s">
        <v>267</v>
      </c>
      <c r="AP165" s="223" t="s">
        <v>268</v>
      </c>
      <c r="CB165" s="116"/>
      <c r="CC165" s="120"/>
      <c r="CD165" s="121"/>
      <c r="CE165" s="54"/>
      <c r="CF165" s="117"/>
      <c r="CG165" s="117"/>
      <c r="CH165" s="116"/>
      <c r="CI165" s="120"/>
      <c r="CJ165" s="121"/>
    </row>
    <row r="166" spans="1:88" x14ac:dyDescent="0.25">
      <c r="B166" s="223" t="s">
        <v>55</v>
      </c>
      <c r="C166" s="224" t="s">
        <v>253</v>
      </c>
      <c r="D166" s="224">
        <v>1</v>
      </c>
      <c r="E166" s="224" t="s">
        <v>230</v>
      </c>
      <c r="F166" s="224">
        <v>72</v>
      </c>
      <c r="G166" s="284">
        <f t="shared" si="13"/>
        <v>294.5</v>
      </c>
      <c r="H166" s="226">
        <v>3534</v>
      </c>
      <c r="I166" s="226">
        <v>2914.6391752577319</v>
      </c>
      <c r="J166" s="227">
        <v>1282.4412371134022</v>
      </c>
      <c r="K166" s="226" t="str">
        <f t="shared" si="10"/>
        <v>AZLAT72</v>
      </c>
      <c r="M166" s="224" t="s">
        <v>265</v>
      </c>
      <c r="O166" s="223" t="s">
        <v>26</v>
      </c>
      <c r="P166" s="223" t="s">
        <v>97</v>
      </c>
      <c r="R166" s="238">
        <v>1</v>
      </c>
      <c r="S166" s="223" t="s">
        <v>97</v>
      </c>
      <c r="T166" s="238">
        <v>1</v>
      </c>
      <c r="U166" s="223" t="s">
        <v>97</v>
      </c>
      <c r="V166" s="240" t="s">
        <v>98</v>
      </c>
      <c r="W166" s="223" t="s">
        <v>54</v>
      </c>
      <c r="X166" s="223" t="s">
        <v>240</v>
      </c>
      <c r="Y166" s="258">
        <v>0.36299999999999999</v>
      </c>
      <c r="AA166" s="261">
        <v>0.21249999999999999</v>
      </c>
      <c r="AD166" s="223" t="s">
        <v>260</v>
      </c>
      <c r="AM166" s="59" t="s">
        <v>27</v>
      </c>
      <c r="AN166" s="59" t="s">
        <v>27</v>
      </c>
      <c r="AO166" s="223" t="s">
        <v>267</v>
      </c>
      <c r="AP166" s="223" t="s">
        <v>268</v>
      </c>
      <c r="CB166" s="116"/>
      <c r="CC166" s="120"/>
      <c r="CD166" s="121"/>
      <c r="CE166" s="54"/>
      <c r="CF166" s="117"/>
      <c r="CG166" s="117"/>
      <c r="CH166" s="116"/>
      <c r="CI166" s="120"/>
      <c r="CJ166" s="121"/>
    </row>
    <row r="167" spans="1:88" x14ac:dyDescent="0.25">
      <c r="B167" s="223" t="s">
        <v>55</v>
      </c>
      <c r="C167" s="224" t="s">
        <v>253</v>
      </c>
      <c r="D167" s="224">
        <v>1</v>
      </c>
      <c r="E167" s="224" t="s">
        <v>230</v>
      </c>
      <c r="F167" s="224">
        <v>78</v>
      </c>
      <c r="G167" s="284">
        <f t="shared" si="13"/>
        <v>294.5</v>
      </c>
      <c r="H167" s="226">
        <v>3828.5</v>
      </c>
      <c r="I167" s="226">
        <v>3157.5257731958764</v>
      </c>
      <c r="J167" s="227">
        <v>1389.3113402061856</v>
      </c>
      <c r="K167" s="226" t="str">
        <f t="shared" si="10"/>
        <v>AZLAT78</v>
      </c>
      <c r="M167" s="224" t="s">
        <v>265</v>
      </c>
      <c r="O167" s="223" t="s">
        <v>26</v>
      </c>
      <c r="P167" s="223" t="s">
        <v>97</v>
      </c>
      <c r="R167" s="238">
        <v>1</v>
      </c>
      <c r="S167" s="223" t="s">
        <v>97</v>
      </c>
      <c r="T167" s="238">
        <v>1</v>
      </c>
      <c r="U167" s="223" t="s">
        <v>97</v>
      </c>
      <c r="V167" s="240" t="s">
        <v>98</v>
      </c>
      <c r="W167" s="223" t="s">
        <v>54</v>
      </c>
      <c r="X167" s="223" t="s">
        <v>240</v>
      </c>
      <c r="Y167" s="258">
        <v>0.36299999999999999</v>
      </c>
      <c r="AA167" s="261">
        <v>0.21249999999999999</v>
      </c>
      <c r="AD167" s="223" t="s">
        <v>260</v>
      </c>
      <c r="AM167" s="59" t="s">
        <v>27</v>
      </c>
      <c r="AN167" s="59" t="s">
        <v>27</v>
      </c>
      <c r="AO167" s="223" t="s">
        <v>267</v>
      </c>
      <c r="AP167" s="223" t="s">
        <v>268</v>
      </c>
      <c r="CB167" s="116"/>
      <c r="CC167" s="120"/>
      <c r="CD167" s="121"/>
      <c r="CE167" s="54"/>
      <c r="CF167" s="117"/>
      <c r="CG167" s="117"/>
      <c r="CH167" s="116"/>
      <c r="CI167" s="120"/>
      <c r="CJ167" s="121"/>
    </row>
    <row r="168" spans="1:88" x14ac:dyDescent="0.25">
      <c r="B168" s="223" t="s">
        <v>55</v>
      </c>
      <c r="C168" s="224" t="s">
        <v>253</v>
      </c>
      <c r="D168" s="224">
        <v>1</v>
      </c>
      <c r="E168" s="224" t="s">
        <v>230</v>
      </c>
      <c r="F168" s="224">
        <v>84</v>
      </c>
      <c r="G168" s="284">
        <f t="shared" si="13"/>
        <v>294.5</v>
      </c>
      <c r="H168" s="226">
        <v>4123</v>
      </c>
      <c r="I168" s="226">
        <v>3400.4123711340208</v>
      </c>
      <c r="J168" s="227">
        <v>1496.181443298969</v>
      </c>
      <c r="K168" s="226" t="str">
        <f t="shared" si="10"/>
        <v>AZLAT84</v>
      </c>
      <c r="M168" s="224" t="s">
        <v>265</v>
      </c>
      <c r="O168" s="223" t="s">
        <v>26</v>
      </c>
      <c r="P168" s="223" t="s">
        <v>97</v>
      </c>
      <c r="R168" s="238">
        <v>1</v>
      </c>
      <c r="S168" s="223" t="s">
        <v>97</v>
      </c>
      <c r="T168" s="238">
        <v>1</v>
      </c>
      <c r="U168" s="223" t="s">
        <v>97</v>
      </c>
      <c r="V168" s="240" t="s">
        <v>98</v>
      </c>
      <c r="W168" s="223" t="s">
        <v>54</v>
      </c>
      <c r="X168" s="223" t="s">
        <v>240</v>
      </c>
      <c r="Y168" s="258">
        <v>0.36299999999999999</v>
      </c>
      <c r="AA168" s="261">
        <v>0.21249999999999999</v>
      </c>
      <c r="AD168" s="223" t="s">
        <v>260</v>
      </c>
      <c r="AM168" s="59" t="s">
        <v>27</v>
      </c>
      <c r="AN168" s="59" t="s">
        <v>27</v>
      </c>
      <c r="AO168" s="223" t="s">
        <v>267</v>
      </c>
      <c r="AP168" s="223" t="s">
        <v>268</v>
      </c>
      <c r="CB168" s="116"/>
      <c r="CC168" s="120"/>
      <c r="CD168" s="121"/>
      <c r="CE168" s="54"/>
      <c r="CF168" s="117"/>
      <c r="CG168" s="117"/>
      <c r="CH168" s="116"/>
      <c r="CI168" s="120"/>
      <c r="CJ168" s="121"/>
    </row>
    <row r="169" spans="1:88" x14ac:dyDescent="0.25">
      <c r="B169" s="223" t="s">
        <v>55</v>
      </c>
      <c r="C169" s="224" t="s">
        <v>253</v>
      </c>
      <c r="D169" s="224">
        <v>1</v>
      </c>
      <c r="E169" s="224" t="s">
        <v>230</v>
      </c>
      <c r="F169" s="224">
        <v>90</v>
      </c>
      <c r="G169" s="284">
        <f t="shared" si="13"/>
        <v>294.5</v>
      </c>
      <c r="H169" s="226">
        <v>4417.5</v>
      </c>
      <c r="I169" s="226">
        <v>3643.2989690721652</v>
      </c>
      <c r="J169" s="227">
        <v>1603.0515463917527</v>
      </c>
      <c r="K169" s="226" t="str">
        <f t="shared" si="10"/>
        <v>AZLAT90</v>
      </c>
      <c r="M169" s="224" t="s">
        <v>265</v>
      </c>
      <c r="O169" s="223" t="s">
        <v>26</v>
      </c>
      <c r="P169" s="223" t="s">
        <v>97</v>
      </c>
      <c r="R169" s="238">
        <v>1</v>
      </c>
      <c r="S169" s="223" t="s">
        <v>97</v>
      </c>
      <c r="T169" s="238">
        <v>1</v>
      </c>
      <c r="U169" s="223" t="s">
        <v>97</v>
      </c>
      <c r="V169" s="240" t="s">
        <v>98</v>
      </c>
      <c r="W169" s="223" t="s">
        <v>54</v>
      </c>
      <c r="X169" s="223" t="s">
        <v>240</v>
      </c>
      <c r="Y169" s="258">
        <v>0.36299999999999999</v>
      </c>
      <c r="AA169" s="261">
        <v>0.21249999999999999</v>
      </c>
      <c r="AD169" s="223" t="s">
        <v>260</v>
      </c>
      <c r="AM169" s="59" t="s">
        <v>27</v>
      </c>
      <c r="AN169" s="59" t="s">
        <v>27</v>
      </c>
      <c r="AO169" s="223" t="s">
        <v>267</v>
      </c>
      <c r="AP169" s="223" t="s">
        <v>268</v>
      </c>
      <c r="CB169" s="116"/>
      <c r="CC169" s="120"/>
      <c r="CD169" s="121"/>
      <c r="CE169" s="54"/>
      <c r="CF169" s="117"/>
      <c r="CG169" s="117"/>
      <c r="CH169" s="116"/>
      <c r="CI169" s="120"/>
      <c r="CJ169" s="121"/>
    </row>
    <row r="170" spans="1:88" s="217" customFormat="1" ht="15" thickBot="1" x14ac:dyDescent="0.3">
      <c r="A170" s="4"/>
      <c r="B170" s="229" t="s">
        <v>55</v>
      </c>
      <c r="C170" s="230" t="s">
        <v>253</v>
      </c>
      <c r="D170" s="230">
        <v>1</v>
      </c>
      <c r="E170" s="230" t="s">
        <v>230</v>
      </c>
      <c r="F170" s="230">
        <v>96</v>
      </c>
      <c r="G170" s="285">
        <f t="shared" si="13"/>
        <v>294.5</v>
      </c>
      <c r="H170" s="232">
        <v>4712</v>
      </c>
      <c r="I170" s="232">
        <v>3886.1855670103096</v>
      </c>
      <c r="J170" s="233">
        <v>1709.9216494845361</v>
      </c>
      <c r="K170" s="232" t="str">
        <f t="shared" si="10"/>
        <v>AZLAT96</v>
      </c>
      <c r="L170" s="4"/>
      <c r="M170" s="230" t="s">
        <v>265</v>
      </c>
      <c r="N170" s="4"/>
      <c r="O170" s="229" t="s">
        <v>26</v>
      </c>
      <c r="P170" s="229" t="s">
        <v>97</v>
      </c>
      <c r="Q170" s="4"/>
      <c r="R170" s="239">
        <v>1</v>
      </c>
      <c r="S170" s="229" t="s">
        <v>97</v>
      </c>
      <c r="T170" s="239">
        <v>1</v>
      </c>
      <c r="U170" s="229" t="s">
        <v>97</v>
      </c>
      <c r="V170" s="214" t="s">
        <v>98</v>
      </c>
      <c r="W170" s="229" t="s">
        <v>54</v>
      </c>
      <c r="X170" s="229" t="s">
        <v>240</v>
      </c>
      <c r="Y170" s="259">
        <v>0.36299999999999999</v>
      </c>
      <c r="AA170" s="262">
        <v>0.21249999999999999</v>
      </c>
      <c r="AB170" s="57"/>
      <c r="AC170" s="4"/>
      <c r="AD170" s="229" t="s">
        <v>260</v>
      </c>
      <c r="AE170" s="4"/>
      <c r="AF170" s="4"/>
      <c r="AG170" s="57"/>
      <c r="AH170" s="57"/>
      <c r="AI170" s="57"/>
      <c r="AJ170" s="221"/>
      <c r="AL170" s="221"/>
      <c r="AM170" s="221" t="s">
        <v>27</v>
      </c>
      <c r="AN170" s="221" t="s">
        <v>27</v>
      </c>
      <c r="AO170" s="229" t="s">
        <v>267</v>
      </c>
      <c r="AP170" s="229" t="s">
        <v>268</v>
      </c>
      <c r="BZ170" s="220"/>
      <c r="CA170" s="220"/>
      <c r="CB170" s="218"/>
      <c r="CC170" s="222"/>
      <c r="CD170" s="219"/>
      <c r="CE170" s="57"/>
      <c r="CF170" s="220"/>
      <c r="CG170" s="220"/>
      <c r="CH170" s="218"/>
      <c r="CI170" s="222"/>
      <c r="CJ170" s="219"/>
    </row>
    <row r="171" spans="1:88" x14ac:dyDescent="0.25">
      <c r="B171" s="223" t="s">
        <v>55</v>
      </c>
      <c r="C171" s="224" t="s">
        <v>254</v>
      </c>
      <c r="D171" s="224">
        <v>1</v>
      </c>
      <c r="E171" s="224" t="s">
        <v>231</v>
      </c>
      <c r="F171" s="224">
        <v>12</v>
      </c>
      <c r="G171" s="284">
        <f>$H$171/2</f>
        <v>294.5</v>
      </c>
      <c r="H171" s="226">
        <v>589</v>
      </c>
      <c r="I171" s="226">
        <v>485.7731958762887</v>
      </c>
      <c r="J171" s="227">
        <v>213.74020618556702</v>
      </c>
      <c r="K171" s="226" t="str">
        <f t="shared" si="10"/>
        <v>AZLAG12</v>
      </c>
      <c r="M171" s="224" t="s">
        <v>266</v>
      </c>
      <c r="O171" s="223" t="s">
        <v>26</v>
      </c>
      <c r="P171" s="223" t="s">
        <v>97</v>
      </c>
      <c r="R171" s="238">
        <v>1</v>
      </c>
      <c r="S171" s="223" t="s">
        <v>97</v>
      </c>
      <c r="T171" s="238">
        <v>1</v>
      </c>
      <c r="U171" s="223" t="s">
        <v>97</v>
      </c>
      <c r="V171" s="240" t="s">
        <v>98</v>
      </c>
      <c r="W171" s="223" t="s">
        <v>54</v>
      </c>
      <c r="X171" s="223" t="s">
        <v>240</v>
      </c>
      <c r="Y171" s="258">
        <v>0.36299999999999999</v>
      </c>
      <c r="AA171" s="261">
        <v>0.21249999999999999</v>
      </c>
      <c r="AD171" s="223" t="s">
        <v>260</v>
      </c>
      <c r="AM171" s="59" t="s">
        <v>27</v>
      </c>
      <c r="AN171" s="59" t="s">
        <v>27</v>
      </c>
      <c r="AO171" s="223" t="s">
        <v>267</v>
      </c>
      <c r="AP171" s="223" t="s">
        <v>268</v>
      </c>
      <c r="CB171" s="116"/>
      <c r="CC171" s="120"/>
      <c r="CD171" s="121"/>
      <c r="CE171" s="54"/>
      <c r="CF171" s="117"/>
      <c r="CG171" s="117"/>
      <c r="CH171" s="116"/>
      <c r="CI171" s="120"/>
      <c r="CJ171" s="121"/>
    </row>
    <row r="172" spans="1:88" x14ac:dyDescent="0.25">
      <c r="B172" s="223" t="s">
        <v>55</v>
      </c>
      <c r="C172" s="224" t="s">
        <v>254</v>
      </c>
      <c r="D172" s="224">
        <v>1</v>
      </c>
      <c r="E172" s="224" t="s">
        <v>231</v>
      </c>
      <c r="F172" s="224">
        <v>18</v>
      </c>
      <c r="G172" s="284">
        <f t="shared" ref="G172:G185" si="14">$H$171/2</f>
        <v>294.5</v>
      </c>
      <c r="H172" s="226">
        <v>883.5</v>
      </c>
      <c r="I172" s="226">
        <v>728.65979381443299</v>
      </c>
      <c r="J172" s="227">
        <v>320.61030927835054</v>
      </c>
      <c r="K172" s="226" t="str">
        <f t="shared" si="10"/>
        <v>AZLAG18</v>
      </c>
      <c r="M172" s="224" t="s">
        <v>266</v>
      </c>
      <c r="O172" s="223" t="s">
        <v>26</v>
      </c>
      <c r="P172" s="223" t="s">
        <v>97</v>
      </c>
      <c r="R172" s="238">
        <v>1</v>
      </c>
      <c r="S172" s="223" t="s">
        <v>97</v>
      </c>
      <c r="T172" s="238">
        <v>1</v>
      </c>
      <c r="U172" s="223" t="s">
        <v>97</v>
      </c>
      <c r="V172" s="240" t="s">
        <v>98</v>
      </c>
      <c r="W172" s="223" t="s">
        <v>54</v>
      </c>
      <c r="X172" s="223" t="s">
        <v>240</v>
      </c>
      <c r="Y172" s="258">
        <v>0.36299999999999999</v>
      </c>
      <c r="AA172" s="261">
        <v>0.21249999999999999</v>
      </c>
      <c r="AD172" s="223" t="s">
        <v>260</v>
      </c>
      <c r="AM172" s="59" t="s">
        <v>27</v>
      </c>
      <c r="AN172" s="59" t="s">
        <v>27</v>
      </c>
      <c r="AO172" s="223" t="s">
        <v>267</v>
      </c>
      <c r="AP172" s="223" t="s">
        <v>268</v>
      </c>
      <c r="CB172" s="116"/>
      <c r="CC172" s="120"/>
      <c r="CD172" s="121"/>
      <c r="CE172" s="54"/>
      <c r="CF172" s="117"/>
      <c r="CG172" s="117"/>
      <c r="CH172" s="116"/>
      <c r="CI172" s="120"/>
      <c r="CJ172" s="121"/>
    </row>
    <row r="173" spans="1:88" x14ac:dyDescent="0.25">
      <c r="B173" s="223" t="s">
        <v>55</v>
      </c>
      <c r="C173" s="224" t="s">
        <v>254</v>
      </c>
      <c r="D173" s="224">
        <v>1</v>
      </c>
      <c r="E173" s="224" t="s">
        <v>231</v>
      </c>
      <c r="F173" s="224">
        <v>24</v>
      </c>
      <c r="G173" s="284">
        <f t="shared" si="14"/>
        <v>294.5</v>
      </c>
      <c r="H173" s="226">
        <v>1178</v>
      </c>
      <c r="I173" s="226">
        <v>971.54639175257739</v>
      </c>
      <c r="J173" s="227">
        <v>427.48041237113404</v>
      </c>
      <c r="K173" s="226" t="str">
        <f t="shared" si="10"/>
        <v>AZLAG24</v>
      </c>
      <c r="M173" s="224" t="s">
        <v>266</v>
      </c>
      <c r="O173" s="223" t="s">
        <v>26</v>
      </c>
      <c r="P173" s="223" t="s">
        <v>97</v>
      </c>
      <c r="R173" s="238">
        <v>1</v>
      </c>
      <c r="S173" s="223" t="s">
        <v>97</v>
      </c>
      <c r="T173" s="238">
        <v>1</v>
      </c>
      <c r="U173" s="223" t="s">
        <v>97</v>
      </c>
      <c r="V173" s="240" t="s">
        <v>98</v>
      </c>
      <c r="W173" s="223" t="s">
        <v>54</v>
      </c>
      <c r="X173" s="223" t="s">
        <v>240</v>
      </c>
      <c r="Y173" s="258">
        <v>0.36299999999999999</v>
      </c>
      <c r="AA173" s="261">
        <v>0.21249999999999999</v>
      </c>
      <c r="AD173" s="223" t="s">
        <v>260</v>
      </c>
      <c r="AM173" s="59" t="s">
        <v>27</v>
      </c>
      <c r="AN173" s="59" t="s">
        <v>27</v>
      </c>
      <c r="AO173" s="223" t="s">
        <v>267</v>
      </c>
      <c r="AP173" s="223" t="s">
        <v>268</v>
      </c>
      <c r="CB173" s="116"/>
      <c r="CC173" s="120"/>
      <c r="CD173" s="121"/>
      <c r="CE173" s="54"/>
      <c r="CF173" s="117"/>
      <c r="CG173" s="117"/>
      <c r="CH173" s="116"/>
      <c r="CI173" s="120"/>
      <c r="CJ173" s="121"/>
    </row>
    <row r="174" spans="1:88" x14ac:dyDescent="0.25">
      <c r="B174" s="223" t="s">
        <v>55</v>
      </c>
      <c r="C174" s="224" t="s">
        <v>254</v>
      </c>
      <c r="D174" s="224">
        <v>1</v>
      </c>
      <c r="E174" s="224" t="s">
        <v>231</v>
      </c>
      <c r="F174" s="224">
        <v>30</v>
      </c>
      <c r="G174" s="284">
        <f t="shared" si="14"/>
        <v>294.5</v>
      </c>
      <c r="H174" s="226">
        <v>1472.5</v>
      </c>
      <c r="I174" s="226">
        <v>1214.4329896907218</v>
      </c>
      <c r="J174" s="227">
        <v>534.35051546391765</v>
      </c>
      <c r="K174" s="226" t="str">
        <f t="shared" si="10"/>
        <v>AZLAG30</v>
      </c>
      <c r="M174" s="224" t="s">
        <v>266</v>
      </c>
      <c r="O174" s="223" t="s">
        <v>26</v>
      </c>
      <c r="P174" s="223" t="s">
        <v>97</v>
      </c>
      <c r="R174" s="238">
        <v>1</v>
      </c>
      <c r="S174" s="223" t="s">
        <v>97</v>
      </c>
      <c r="T174" s="238">
        <v>1</v>
      </c>
      <c r="U174" s="223" t="s">
        <v>97</v>
      </c>
      <c r="V174" s="240" t="s">
        <v>98</v>
      </c>
      <c r="W174" s="223" t="s">
        <v>54</v>
      </c>
      <c r="X174" s="223" t="s">
        <v>240</v>
      </c>
      <c r="Y174" s="258">
        <v>0.36299999999999999</v>
      </c>
      <c r="AA174" s="261">
        <v>0.21249999999999999</v>
      </c>
      <c r="AD174" s="223" t="s">
        <v>260</v>
      </c>
      <c r="AM174" s="59" t="s">
        <v>27</v>
      </c>
      <c r="AN174" s="59" t="s">
        <v>27</v>
      </c>
      <c r="AO174" s="223" t="s">
        <v>267</v>
      </c>
      <c r="AP174" s="223" t="s">
        <v>268</v>
      </c>
      <c r="CB174" s="116"/>
      <c r="CC174" s="120"/>
      <c r="CD174" s="121"/>
      <c r="CE174" s="54"/>
      <c r="CF174" s="117"/>
      <c r="CG174" s="117"/>
      <c r="CH174" s="116"/>
      <c r="CI174" s="120"/>
      <c r="CJ174" s="121"/>
    </row>
    <row r="175" spans="1:88" x14ac:dyDescent="0.25">
      <c r="B175" s="223" t="s">
        <v>55</v>
      </c>
      <c r="C175" s="224" t="s">
        <v>254</v>
      </c>
      <c r="D175" s="224">
        <v>1</v>
      </c>
      <c r="E175" s="224" t="s">
        <v>231</v>
      </c>
      <c r="F175" s="224">
        <v>36</v>
      </c>
      <c r="G175" s="284">
        <f t="shared" si="14"/>
        <v>294.5</v>
      </c>
      <c r="H175" s="226">
        <v>1767</v>
      </c>
      <c r="I175" s="226">
        <v>1457.319587628866</v>
      </c>
      <c r="J175" s="227">
        <v>641.22061855670108</v>
      </c>
      <c r="K175" s="226" t="str">
        <f t="shared" si="10"/>
        <v>AZLAG36</v>
      </c>
      <c r="M175" s="224" t="s">
        <v>266</v>
      </c>
      <c r="O175" s="223" t="s">
        <v>26</v>
      </c>
      <c r="P175" s="223" t="s">
        <v>97</v>
      </c>
      <c r="R175" s="238">
        <v>1</v>
      </c>
      <c r="S175" s="223" t="s">
        <v>97</v>
      </c>
      <c r="T175" s="238">
        <v>1</v>
      </c>
      <c r="U175" s="223" t="s">
        <v>97</v>
      </c>
      <c r="V175" s="240" t="s">
        <v>98</v>
      </c>
      <c r="W175" s="223" t="s">
        <v>54</v>
      </c>
      <c r="X175" s="223" t="s">
        <v>240</v>
      </c>
      <c r="Y175" s="258">
        <v>0.36299999999999999</v>
      </c>
      <c r="AA175" s="261">
        <v>0.21249999999999999</v>
      </c>
      <c r="AD175" s="223" t="s">
        <v>260</v>
      </c>
      <c r="AM175" s="59" t="s">
        <v>27</v>
      </c>
      <c r="AN175" s="59" t="s">
        <v>27</v>
      </c>
      <c r="AO175" s="223" t="s">
        <v>267</v>
      </c>
      <c r="AP175" s="223" t="s">
        <v>268</v>
      </c>
      <c r="CB175" s="116"/>
      <c r="CC175" s="120"/>
      <c r="CD175" s="121"/>
      <c r="CE175" s="54"/>
      <c r="CF175" s="117"/>
      <c r="CG175" s="117"/>
      <c r="CH175" s="116"/>
      <c r="CI175" s="120"/>
      <c r="CJ175" s="121"/>
    </row>
    <row r="176" spans="1:88" x14ac:dyDescent="0.25">
      <c r="B176" s="223" t="s">
        <v>55</v>
      </c>
      <c r="C176" s="224" t="s">
        <v>254</v>
      </c>
      <c r="D176" s="224">
        <v>1</v>
      </c>
      <c r="E176" s="224" t="s">
        <v>231</v>
      </c>
      <c r="F176" s="224">
        <v>42</v>
      </c>
      <c r="G176" s="284">
        <f t="shared" si="14"/>
        <v>294.5</v>
      </c>
      <c r="H176" s="226">
        <v>2061.5</v>
      </c>
      <c r="I176" s="226">
        <v>1700.2061855670104</v>
      </c>
      <c r="J176" s="227">
        <v>748.09072164948452</v>
      </c>
      <c r="K176" s="226" t="str">
        <f t="shared" si="10"/>
        <v>AZLAG42</v>
      </c>
      <c r="M176" s="224" t="s">
        <v>266</v>
      </c>
      <c r="O176" s="223" t="s">
        <v>26</v>
      </c>
      <c r="P176" s="223" t="s">
        <v>97</v>
      </c>
      <c r="R176" s="238">
        <v>1</v>
      </c>
      <c r="S176" s="223" t="s">
        <v>97</v>
      </c>
      <c r="T176" s="238">
        <v>1</v>
      </c>
      <c r="U176" s="223" t="s">
        <v>97</v>
      </c>
      <c r="V176" s="240" t="s">
        <v>98</v>
      </c>
      <c r="W176" s="223" t="s">
        <v>54</v>
      </c>
      <c r="X176" s="223" t="s">
        <v>240</v>
      </c>
      <c r="Y176" s="258">
        <v>0.36299999999999999</v>
      </c>
      <c r="AA176" s="261">
        <v>0.21249999999999999</v>
      </c>
      <c r="AD176" s="223" t="s">
        <v>260</v>
      </c>
      <c r="AM176" s="59" t="s">
        <v>27</v>
      </c>
      <c r="AN176" s="59" t="s">
        <v>27</v>
      </c>
      <c r="AO176" s="223" t="s">
        <v>267</v>
      </c>
      <c r="AP176" s="223" t="s">
        <v>268</v>
      </c>
      <c r="CB176" s="116"/>
      <c r="CC176" s="120"/>
      <c r="CD176" s="121"/>
      <c r="CE176" s="54"/>
      <c r="CF176" s="117"/>
      <c r="CG176" s="117"/>
      <c r="CH176" s="116"/>
      <c r="CI176" s="120"/>
      <c r="CJ176" s="121"/>
    </row>
    <row r="177" spans="1:88" x14ac:dyDescent="0.25">
      <c r="B177" s="223" t="s">
        <v>55</v>
      </c>
      <c r="C177" s="224" t="s">
        <v>254</v>
      </c>
      <c r="D177" s="224">
        <v>1</v>
      </c>
      <c r="E177" s="224" t="s">
        <v>231</v>
      </c>
      <c r="F177" s="224">
        <v>48</v>
      </c>
      <c r="G177" s="284">
        <f t="shared" si="14"/>
        <v>294.5</v>
      </c>
      <c r="H177" s="226">
        <v>2356</v>
      </c>
      <c r="I177" s="226">
        <v>1943.0927835051548</v>
      </c>
      <c r="J177" s="227">
        <v>854.96082474226807</v>
      </c>
      <c r="K177" s="226" t="str">
        <f t="shared" si="10"/>
        <v>AZLAG48</v>
      </c>
      <c r="M177" s="224" t="s">
        <v>266</v>
      </c>
      <c r="O177" s="223" t="s">
        <v>26</v>
      </c>
      <c r="P177" s="223" t="s">
        <v>97</v>
      </c>
      <c r="R177" s="238">
        <v>1</v>
      </c>
      <c r="S177" s="223" t="s">
        <v>97</v>
      </c>
      <c r="T177" s="238">
        <v>1</v>
      </c>
      <c r="U177" s="223" t="s">
        <v>97</v>
      </c>
      <c r="V177" s="240" t="s">
        <v>98</v>
      </c>
      <c r="W177" s="223" t="s">
        <v>54</v>
      </c>
      <c r="X177" s="223" t="s">
        <v>240</v>
      </c>
      <c r="Y177" s="258">
        <v>0.36299999999999999</v>
      </c>
      <c r="AA177" s="261">
        <v>0.21249999999999999</v>
      </c>
      <c r="AD177" s="223" t="s">
        <v>260</v>
      </c>
      <c r="AM177" s="59" t="s">
        <v>27</v>
      </c>
      <c r="AN177" s="59" t="s">
        <v>27</v>
      </c>
      <c r="AO177" s="223" t="s">
        <v>267</v>
      </c>
      <c r="AP177" s="223" t="s">
        <v>268</v>
      </c>
      <c r="CB177" s="116"/>
      <c r="CC177" s="120"/>
      <c r="CD177" s="121"/>
      <c r="CE177" s="54"/>
      <c r="CF177" s="117"/>
      <c r="CG177" s="117"/>
      <c r="CH177" s="116"/>
      <c r="CI177" s="120"/>
      <c r="CJ177" s="121"/>
    </row>
    <row r="178" spans="1:88" x14ac:dyDescent="0.25">
      <c r="B178" s="223" t="s">
        <v>55</v>
      </c>
      <c r="C178" s="224" t="s">
        <v>254</v>
      </c>
      <c r="D178" s="224">
        <v>1</v>
      </c>
      <c r="E178" s="224" t="s">
        <v>231</v>
      </c>
      <c r="F178" s="224">
        <v>54</v>
      </c>
      <c r="G178" s="284">
        <f t="shared" si="14"/>
        <v>294.5</v>
      </c>
      <c r="H178" s="226">
        <v>2650.5</v>
      </c>
      <c r="I178" s="226">
        <v>2185.9793814432992</v>
      </c>
      <c r="J178" s="227">
        <v>961.83092783505163</v>
      </c>
      <c r="K178" s="226" t="str">
        <f t="shared" si="10"/>
        <v>AZLAG54</v>
      </c>
      <c r="M178" s="224" t="s">
        <v>266</v>
      </c>
      <c r="O178" s="223" t="s">
        <v>26</v>
      </c>
      <c r="P178" s="223" t="s">
        <v>97</v>
      </c>
      <c r="R178" s="238">
        <v>1</v>
      </c>
      <c r="S178" s="223" t="s">
        <v>97</v>
      </c>
      <c r="T178" s="238">
        <v>1</v>
      </c>
      <c r="U178" s="223" t="s">
        <v>97</v>
      </c>
      <c r="V178" s="240" t="s">
        <v>98</v>
      </c>
      <c r="W178" s="223" t="s">
        <v>54</v>
      </c>
      <c r="X178" s="223" t="s">
        <v>240</v>
      </c>
      <c r="Y178" s="258">
        <v>0.36299999999999999</v>
      </c>
      <c r="AA178" s="261">
        <v>0.21249999999999999</v>
      </c>
      <c r="AD178" s="223" t="s">
        <v>260</v>
      </c>
      <c r="AM178" s="59" t="s">
        <v>27</v>
      </c>
      <c r="AN178" s="59" t="s">
        <v>27</v>
      </c>
      <c r="AO178" s="223" t="s">
        <v>267</v>
      </c>
      <c r="AP178" s="223" t="s">
        <v>268</v>
      </c>
      <c r="CB178" s="116"/>
      <c r="CC178" s="120"/>
      <c r="CD178" s="121"/>
      <c r="CE178" s="54"/>
      <c r="CF178" s="117"/>
      <c r="CG178" s="117"/>
      <c r="CH178" s="116"/>
      <c r="CI178" s="120"/>
      <c r="CJ178" s="121"/>
    </row>
    <row r="179" spans="1:88" x14ac:dyDescent="0.25">
      <c r="B179" s="223" t="s">
        <v>55</v>
      </c>
      <c r="C179" s="224" t="s">
        <v>254</v>
      </c>
      <c r="D179" s="224">
        <v>1</v>
      </c>
      <c r="E179" s="224" t="s">
        <v>231</v>
      </c>
      <c r="F179" s="224">
        <v>60</v>
      </c>
      <c r="G179" s="284">
        <f t="shared" si="14"/>
        <v>294.5</v>
      </c>
      <c r="H179" s="226">
        <v>2945</v>
      </c>
      <c r="I179" s="226">
        <v>2428.8659793814436</v>
      </c>
      <c r="J179" s="227">
        <v>1068.7010309278353</v>
      </c>
      <c r="K179" s="226" t="str">
        <f t="shared" si="10"/>
        <v>AZLAG60</v>
      </c>
      <c r="M179" s="224" t="s">
        <v>266</v>
      </c>
      <c r="O179" s="223" t="s">
        <v>26</v>
      </c>
      <c r="P179" s="223" t="s">
        <v>97</v>
      </c>
      <c r="R179" s="238">
        <v>1</v>
      </c>
      <c r="S179" s="223" t="s">
        <v>97</v>
      </c>
      <c r="T179" s="238">
        <v>1</v>
      </c>
      <c r="U179" s="223" t="s">
        <v>97</v>
      </c>
      <c r="V179" s="240" t="s">
        <v>98</v>
      </c>
      <c r="W179" s="223" t="s">
        <v>54</v>
      </c>
      <c r="X179" s="223" t="s">
        <v>240</v>
      </c>
      <c r="Y179" s="258">
        <v>0.36299999999999999</v>
      </c>
      <c r="AA179" s="261">
        <v>0.21249999999999999</v>
      </c>
      <c r="AD179" s="223" t="s">
        <v>260</v>
      </c>
      <c r="AM179" s="59" t="s">
        <v>27</v>
      </c>
      <c r="AN179" s="59" t="s">
        <v>27</v>
      </c>
      <c r="AO179" s="223" t="s">
        <v>267</v>
      </c>
      <c r="AP179" s="223" t="s">
        <v>268</v>
      </c>
      <c r="CB179" s="116"/>
      <c r="CC179" s="120"/>
      <c r="CD179" s="121"/>
      <c r="CE179" s="54"/>
      <c r="CF179" s="117"/>
      <c r="CG179" s="117"/>
      <c r="CH179" s="116"/>
      <c r="CI179" s="120"/>
      <c r="CJ179" s="121"/>
    </row>
    <row r="180" spans="1:88" x14ac:dyDescent="0.25">
      <c r="B180" s="223" t="s">
        <v>55</v>
      </c>
      <c r="C180" s="224" t="s">
        <v>254</v>
      </c>
      <c r="D180" s="224">
        <v>1</v>
      </c>
      <c r="E180" s="224" t="s">
        <v>231</v>
      </c>
      <c r="F180" s="224">
        <v>66</v>
      </c>
      <c r="G180" s="284">
        <f t="shared" si="14"/>
        <v>294.5</v>
      </c>
      <c r="H180" s="226">
        <v>3239.5</v>
      </c>
      <c r="I180" s="226">
        <v>2671.752577319588</v>
      </c>
      <c r="J180" s="227">
        <v>1175.5711340206187</v>
      </c>
      <c r="K180" s="226" t="str">
        <f t="shared" ref="K180:K185" si="15">C180&amp;F180</f>
        <v>AZLAG66</v>
      </c>
      <c r="M180" s="224" t="s">
        <v>266</v>
      </c>
      <c r="O180" s="223" t="s">
        <v>26</v>
      </c>
      <c r="P180" s="223" t="s">
        <v>97</v>
      </c>
      <c r="R180" s="238">
        <v>1</v>
      </c>
      <c r="S180" s="223" t="s">
        <v>97</v>
      </c>
      <c r="T180" s="238">
        <v>1</v>
      </c>
      <c r="U180" s="223" t="s">
        <v>97</v>
      </c>
      <c r="V180" s="240" t="s">
        <v>98</v>
      </c>
      <c r="W180" s="223" t="s">
        <v>54</v>
      </c>
      <c r="X180" s="223" t="s">
        <v>240</v>
      </c>
      <c r="Y180" s="258">
        <v>0.36299999999999999</v>
      </c>
      <c r="AA180" s="261">
        <v>0.21249999999999999</v>
      </c>
      <c r="AD180" s="223" t="s">
        <v>260</v>
      </c>
      <c r="AM180" s="59" t="s">
        <v>27</v>
      </c>
      <c r="AN180" s="59" t="s">
        <v>27</v>
      </c>
      <c r="AO180" s="223" t="s">
        <v>267</v>
      </c>
      <c r="AP180" s="223" t="s">
        <v>268</v>
      </c>
      <c r="CB180" s="116"/>
      <c r="CC180" s="120"/>
      <c r="CD180" s="121"/>
      <c r="CE180" s="54"/>
      <c r="CF180" s="117"/>
      <c r="CG180" s="117"/>
      <c r="CH180" s="116"/>
      <c r="CI180" s="120"/>
      <c r="CJ180" s="121"/>
    </row>
    <row r="181" spans="1:88" x14ac:dyDescent="0.25">
      <c r="B181" s="223" t="s">
        <v>55</v>
      </c>
      <c r="C181" s="224" t="s">
        <v>254</v>
      </c>
      <c r="D181" s="224">
        <v>1</v>
      </c>
      <c r="E181" s="224" t="s">
        <v>231</v>
      </c>
      <c r="F181" s="224">
        <v>72</v>
      </c>
      <c r="G181" s="284">
        <f t="shared" si="14"/>
        <v>294.5</v>
      </c>
      <c r="H181" s="226">
        <v>3534</v>
      </c>
      <c r="I181" s="226">
        <v>2914.6391752577319</v>
      </c>
      <c r="J181" s="227">
        <v>1282.4412371134022</v>
      </c>
      <c r="K181" s="226" t="str">
        <f t="shared" si="15"/>
        <v>AZLAG72</v>
      </c>
      <c r="M181" s="224" t="s">
        <v>266</v>
      </c>
      <c r="O181" s="223" t="s">
        <v>26</v>
      </c>
      <c r="P181" s="223" t="s">
        <v>97</v>
      </c>
      <c r="R181" s="238">
        <v>1</v>
      </c>
      <c r="S181" s="223" t="s">
        <v>97</v>
      </c>
      <c r="T181" s="238">
        <v>1</v>
      </c>
      <c r="U181" s="223" t="s">
        <v>97</v>
      </c>
      <c r="V181" s="240" t="s">
        <v>98</v>
      </c>
      <c r="W181" s="223" t="s">
        <v>54</v>
      </c>
      <c r="X181" s="223" t="s">
        <v>240</v>
      </c>
      <c r="Y181" s="258">
        <v>0.36299999999999999</v>
      </c>
      <c r="AA181" s="261">
        <v>0.21249999999999999</v>
      </c>
      <c r="AD181" s="223" t="s">
        <v>260</v>
      </c>
      <c r="AM181" s="59" t="s">
        <v>27</v>
      </c>
      <c r="AN181" s="59" t="s">
        <v>27</v>
      </c>
      <c r="AO181" s="223" t="s">
        <v>267</v>
      </c>
      <c r="AP181" s="223" t="s">
        <v>268</v>
      </c>
      <c r="CB181" s="116"/>
      <c r="CC181" s="120"/>
      <c r="CD181" s="121"/>
      <c r="CE181" s="54"/>
      <c r="CF181" s="117"/>
      <c r="CG181" s="117"/>
      <c r="CH181" s="116"/>
      <c r="CI181" s="120"/>
      <c r="CJ181" s="121"/>
    </row>
    <row r="182" spans="1:88" x14ac:dyDescent="0.25">
      <c r="B182" s="223" t="s">
        <v>55</v>
      </c>
      <c r="C182" s="224" t="s">
        <v>254</v>
      </c>
      <c r="D182" s="224">
        <v>1</v>
      </c>
      <c r="E182" s="224" t="s">
        <v>231</v>
      </c>
      <c r="F182" s="224">
        <v>78</v>
      </c>
      <c r="G182" s="284">
        <f t="shared" si="14"/>
        <v>294.5</v>
      </c>
      <c r="H182" s="226">
        <v>3828.5</v>
      </c>
      <c r="I182" s="226">
        <v>3157.5257731958764</v>
      </c>
      <c r="J182" s="227">
        <v>1389.3113402061856</v>
      </c>
      <c r="K182" s="226" t="str">
        <f t="shared" si="15"/>
        <v>AZLAG78</v>
      </c>
      <c r="M182" s="224" t="s">
        <v>266</v>
      </c>
      <c r="O182" s="223" t="s">
        <v>26</v>
      </c>
      <c r="P182" s="223" t="s">
        <v>97</v>
      </c>
      <c r="R182" s="238">
        <v>1</v>
      </c>
      <c r="S182" s="223" t="s">
        <v>97</v>
      </c>
      <c r="T182" s="238">
        <v>1</v>
      </c>
      <c r="U182" s="223" t="s">
        <v>97</v>
      </c>
      <c r="V182" s="240" t="s">
        <v>98</v>
      </c>
      <c r="W182" s="223" t="s">
        <v>54</v>
      </c>
      <c r="X182" s="223" t="s">
        <v>240</v>
      </c>
      <c r="Y182" s="258">
        <v>0.36299999999999999</v>
      </c>
      <c r="AA182" s="261">
        <v>0.21249999999999999</v>
      </c>
      <c r="AD182" s="223" t="s">
        <v>260</v>
      </c>
      <c r="AM182" s="59" t="s">
        <v>27</v>
      </c>
      <c r="AN182" s="59" t="s">
        <v>27</v>
      </c>
      <c r="AO182" s="223" t="s">
        <v>267</v>
      </c>
      <c r="AP182" s="223" t="s">
        <v>268</v>
      </c>
      <c r="CB182" s="116"/>
      <c r="CC182" s="120"/>
      <c r="CD182" s="121"/>
      <c r="CE182" s="54"/>
      <c r="CF182" s="117"/>
      <c r="CG182" s="117"/>
      <c r="CH182" s="116"/>
      <c r="CI182" s="120"/>
      <c r="CJ182" s="121"/>
    </row>
    <row r="183" spans="1:88" x14ac:dyDescent="0.25">
      <c r="B183" s="223" t="s">
        <v>55</v>
      </c>
      <c r="C183" s="224" t="s">
        <v>254</v>
      </c>
      <c r="D183" s="224">
        <v>1</v>
      </c>
      <c r="E183" s="224" t="s">
        <v>231</v>
      </c>
      <c r="F183" s="224">
        <v>84</v>
      </c>
      <c r="G183" s="284">
        <f t="shared" si="14"/>
        <v>294.5</v>
      </c>
      <c r="H183" s="226">
        <v>4123</v>
      </c>
      <c r="I183" s="226">
        <v>3400.4123711340208</v>
      </c>
      <c r="J183" s="227">
        <v>1496.181443298969</v>
      </c>
      <c r="K183" s="226" t="str">
        <f t="shared" si="15"/>
        <v>AZLAG84</v>
      </c>
      <c r="M183" s="224" t="s">
        <v>266</v>
      </c>
      <c r="O183" s="223" t="s">
        <v>26</v>
      </c>
      <c r="P183" s="223" t="s">
        <v>97</v>
      </c>
      <c r="R183" s="238">
        <v>1</v>
      </c>
      <c r="S183" s="223" t="s">
        <v>97</v>
      </c>
      <c r="T183" s="238">
        <v>1</v>
      </c>
      <c r="U183" s="223" t="s">
        <v>97</v>
      </c>
      <c r="V183" s="240" t="s">
        <v>98</v>
      </c>
      <c r="W183" s="223" t="s">
        <v>54</v>
      </c>
      <c r="X183" s="223" t="s">
        <v>240</v>
      </c>
      <c r="Y183" s="258">
        <v>0.36299999999999999</v>
      </c>
      <c r="AA183" s="261">
        <v>0.21249999999999999</v>
      </c>
      <c r="AD183" s="223" t="s">
        <v>260</v>
      </c>
      <c r="AM183" s="59" t="s">
        <v>27</v>
      </c>
      <c r="AN183" s="59" t="s">
        <v>27</v>
      </c>
      <c r="AO183" s="223" t="s">
        <v>267</v>
      </c>
      <c r="AP183" s="223" t="s">
        <v>268</v>
      </c>
      <c r="CB183" s="116"/>
      <c r="CC183" s="120"/>
      <c r="CD183" s="121"/>
      <c r="CE183" s="54"/>
      <c r="CF183" s="117"/>
      <c r="CG183" s="117"/>
      <c r="CH183" s="116"/>
      <c r="CI183" s="120"/>
      <c r="CJ183" s="121"/>
    </row>
    <row r="184" spans="1:88" x14ac:dyDescent="0.25">
      <c r="B184" s="223" t="s">
        <v>55</v>
      </c>
      <c r="C184" s="224" t="s">
        <v>254</v>
      </c>
      <c r="D184" s="224">
        <v>1</v>
      </c>
      <c r="E184" s="224" t="s">
        <v>231</v>
      </c>
      <c r="F184" s="224">
        <v>90</v>
      </c>
      <c r="G184" s="284">
        <f t="shared" si="14"/>
        <v>294.5</v>
      </c>
      <c r="H184" s="226">
        <v>4417.5</v>
      </c>
      <c r="I184" s="226">
        <v>3643.2989690721652</v>
      </c>
      <c r="J184" s="227">
        <v>1603.0515463917527</v>
      </c>
      <c r="K184" s="226" t="str">
        <f t="shared" si="15"/>
        <v>AZLAG90</v>
      </c>
      <c r="M184" s="224" t="s">
        <v>266</v>
      </c>
      <c r="O184" s="223" t="s">
        <v>26</v>
      </c>
      <c r="P184" s="223" t="s">
        <v>97</v>
      </c>
      <c r="R184" s="238">
        <v>1</v>
      </c>
      <c r="S184" s="223" t="s">
        <v>97</v>
      </c>
      <c r="T184" s="238">
        <v>1</v>
      </c>
      <c r="U184" s="223" t="s">
        <v>97</v>
      </c>
      <c r="V184" s="240" t="s">
        <v>98</v>
      </c>
      <c r="W184" s="223" t="s">
        <v>54</v>
      </c>
      <c r="X184" s="223" t="s">
        <v>240</v>
      </c>
      <c r="Y184" s="258">
        <v>0.36299999999999999</v>
      </c>
      <c r="AA184" s="261">
        <v>0.21249999999999999</v>
      </c>
      <c r="AD184" s="223" t="s">
        <v>260</v>
      </c>
      <c r="AM184" s="59" t="s">
        <v>27</v>
      </c>
      <c r="AN184" s="59" t="s">
        <v>27</v>
      </c>
      <c r="AO184" s="223" t="s">
        <v>267</v>
      </c>
      <c r="AP184" s="223" t="s">
        <v>268</v>
      </c>
      <c r="CB184" s="116"/>
      <c r="CC184" s="120"/>
      <c r="CD184" s="121"/>
      <c r="CE184" s="54"/>
      <c r="CF184" s="117"/>
      <c r="CG184" s="117"/>
      <c r="CH184" s="116"/>
      <c r="CI184" s="120"/>
      <c r="CJ184" s="121"/>
    </row>
    <row r="185" spans="1:88" s="217" customFormat="1" ht="15" thickBot="1" x14ac:dyDescent="0.3">
      <c r="A185" s="4"/>
      <c r="B185" s="229" t="s">
        <v>55</v>
      </c>
      <c r="C185" s="230" t="s">
        <v>254</v>
      </c>
      <c r="D185" s="230">
        <v>1</v>
      </c>
      <c r="E185" s="230" t="s">
        <v>231</v>
      </c>
      <c r="F185" s="230">
        <v>96</v>
      </c>
      <c r="G185" s="285">
        <f t="shared" si="14"/>
        <v>294.5</v>
      </c>
      <c r="H185" s="232">
        <v>4712</v>
      </c>
      <c r="I185" s="232">
        <v>3886.1855670103096</v>
      </c>
      <c r="J185" s="233">
        <v>1709.9216494845361</v>
      </c>
      <c r="K185" s="232" t="str">
        <f t="shared" si="15"/>
        <v>AZLAG96</v>
      </c>
      <c r="L185" s="4"/>
      <c r="M185" s="230" t="s">
        <v>266</v>
      </c>
      <c r="N185" s="4"/>
      <c r="O185" s="229" t="s">
        <v>26</v>
      </c>
      <c r="P185" s="229" t="s">
        <v>97</v>
      </c>
      <c r="Q185" s="4"/>
      <c r="R185" s="239">
        <v>1</v>
      </c>
      <c r="S185" s="229" t="s">
        <v>97</v>
      </c>
      <c r="T185" s="239">
        <v>1</v>
      </c>
      <c r="U185" s="229" t="s">
        <v>97</v>
      </c>
      <c r="V185" s="214" t="s">
        <v>98</v>
      </c>
      <c r="W185" s="229" t="s">
        <v>54</v>
      </c>
      <c r="X185" s="229" t="s">
        <v>240</v>
      </c>
      <c r="Y185" s="259">
        <v>0.36299999999999999</v>
      </c>
      <c r="AA185" s="262">
        <v>0.21249999999999999</v>
      </c>
      <c r="AB185" s="57"/>
      <c r="AC185" s="4"/>
      <c r="AD185" s="229" t="s">
        <v>260</v>
      </c>
      <c r="AE185" s="4"/>
      <c r="AF185" s="4"/>
      <c r="AG185" s="57"/>
      <c r="AH185" s="57"/>
      <c r="AI185" s="57"/>
      <c r="AJ185" s="221"/>
      <c r="AL185" s="221"/>
      <c r="AM185" s="221" t="s">
        <v>27</v>
      </c>
      <c r="AN185" s="221" t="s">
        <v>27</v>
      </c>
      <c r="AO185" s="229" t="s">
        <v>267</v>
      </c>
      <c r="AP185" s="229" t="s">
        <v>268</v>
      </c>
      <c r="BZ185" s="220"/>
      <c r="CA185" s="220"/>
      <c r="CB185" s="218"/>
      <c r="CC185" s="222"/>
      <c r="CD185" s="219"/>
      <c r="CE185" s="57"/>
      <c r="CF185" s="220"/>
      <c r="CG185" s="220"/>
      <c r="CH185" s="218"/>
      <c r="CI185" s="222"/>
      <c r="CJ185" s="219"/>
    </row>
    <row r="186" spans="1:88" x14ac:dyDescent="0.25">
      <c r="CB186" s="116"/>
      <c r="CC186" s="120"/>
      <c r="CD186" s="121"/>
      <c r="CE186" s="54"/>
      <c r="CF186" s="117"/>
      <c r="CG186" s="117"/>
      <c r="CH186" s="116"/>
      <c r="CI186" s="120"/>
      <c r="CJ186" s="121"/>
    </row>
    <row r="187" spans="1:88" x14ac:dyDescent="0.25">
      <c r="CB187" s="116"/>
      <c r="CC187" s="120"/>
      <c r="CD187" s="121"/>
      <c r="CE187" s="54"/>
      <c r="CF187" s="117"/>
      <c r="CG187" s="117"/>
      <c r="CH187" s="116"/>
      <c r="CI187" s="120"/>
      <c r="CJ187" s="121"/>
    </row>
    <row r="188" spans="1:88" x14ac:dyDescent="0.25">
      <c r="CB188" s="116"/>
      <c r="CC188" s="120"/>
      <c r="CD188" s="121"/>
      <c r="CE188" s="54"/>
      <c r="CF188" s="117"/>
      <c r="CG188" s="117"/>
      <c r="CH188" s="116"/>
      <c r="CI188" s="120"/>
      <c r="CJ188" s="121"/>
    </row>
    <row r="189" spans="1:88" x14ac:dyDescent="0.25">
      <c r="CB189" s="116"/>
      <c r="CC189" s="120"/>
      <c r="CD189" s="121"/>
      <c r="CE189" s="54"/>
      <c r="CF189" s="117"/>
      <c r="CG189" s="117"/>
      <c r="CH189" s="116"/>
      <c r="CI189" s="120"/>
      <c r="CJ189" s="121"/>
    </row>
    <row r="190" spans="1:88" x14ac:dyDescent="0.25">
      <c r="CB190" s="116"/>
      <c r="CC190" s="120"/>
      <c r="CD190" s="121"/>
      <c r="CE190" s="54"/>
      <c r="CF190" s="117"/>
      <c r="CG190" s="117"/>
      <c r="CH190" s="116"/>
      <c r="CI190" s="120"/>
      <c r="CJ190" s="121"/>
    </row>
    <row r="191" spans="1:88" x14ac:dyDescent="0.25">
      <c r="CB191" s="116"/>
      <c r="CC191" s="120"/>
      <c r="CD191" s="121"/>
      <c r="CE191" s="54"/>
      <c r="CF191" s="117"/>
      <c r="CG191" s="117"/>
      <c r="CH191" s="116"/>
      <c r="CI191" s="120"/>
      <c r="CJ191" s="121"/>
    </row>
    <row r="192" spans="1:88" x14ac:dyDescent="0.25">
      <c r="CB192" s="116"/>
      <c r="CC192" s="120"/>
      <c r="CD192" s="121"/>
      <c r="CE192" s="54"/>
      <c r="CF192" s="117"/>
      <c r="CG192" s="117"/>
      <c r="CH192" s="116"/>
      <c r="CI192" s="120"/>
      <c r="CJ192" s="121"/>
    </row>
    <row r="193" spans="80:88" x14ac:dyDescent="0.25">
      <c r="CB193" s="116"/>
      <c r="CC193" s="120"/>
      <c r="CD193" s="121"/>
      <c r="CE193" s="54"/>
      <c r="CF193" s="117"/>
      <c r="CG193" s="117"/>
      <c r="CH193" s="116"/>
      <c r="CI193" s="120"/>
      <c r="CJ193" s="121"/>
    </row>
    <row r="194" spans="80:88" x14ac:dyDescent="0.25">
      <c r="CB194" s="116"/>
      <c r="CC194" s="120"/>
      <c r="CD194" s="121"/>
      <c r="CE194" s="54"/>
      <c r="CF194" s="117"/>
      <c r="CG194" s="117"/>
      <c r="CH194" s="116"/>
      <c r="CI194" s="120"/>
      <c r="CJ194" s="121"/>
    </row>
    <row r="195" spans="80:88" x14ac:dyDescent="0.25">
      <c r="CB195" s="116"/>
      <c r="CC195" s="120"/>
      <c r="CD195" s="121"/>
      <c r="CE195" s="54"/>
      <c r="CF195" s="117"/>
      <c r="CG195" s="117"/>
      <c r="CH195" s="116"/>
      <c r="CI195" s="120"/>
      <c r="CJ195" s="121"/>
    </row>
    <row r="196" spans="80:88" x14ac:dyDescent="0.25">
      <c r="CB196" s="116"/>
      <c r="CC196" s="120"/>
      <c r="CD196" s="121"/>
      <c r="CE196" s="54"/>
      <c r="CF196" s="117"/>
      <c r="CG196" s="117"/>
      <c r="CH196" s="116"/>
      <c r="CI196" s="120"/>
      <c r="CJ196" s="121"/>
    </row>
    <row r="197" spans="80:88" x14ac:dyDescent="0.25">
      <c r="CB197" s="116"/>
      <c r="CC197" s="120"/>
      <c r="CD197" s="121"/>
      <c r="CE197" s="54"/>
      <c r="CF197" s="117"/>
      <c r="CG197" s="117"/>
      <c r="CH197" s="116"/>
      <c r="CI197" s="120"/>
      <c r="CJ197" s="121"/>
    </row>
    <row r="198" spans="80:88" x14ac:dyDescent="0.25">
      <c r="CB198" s="116"/>
      <c r="CC198" s="120"/>
      <c r="CD198" s="121"/>
      <c r="CE198" s="54"/>
      <c r="CF198" s="117"/>
      <c r="CG198" s="117"/>
      <c r="CH198" s="116"/>
      <c r="CI198" s="120"/>
      <c r="CJ198" s="121"/>
    </row>
    <row r="199" spans="80:88" x14ac:dyDescent="0.25">
      <c r="CB199" s="116"/>
      <c r="CC199" s="120"/>
      <c r="CD199" s="121"/>
      <c r="CE199" s="54"/>
      <c r="CF199" s="117"/>
      <c r="CG199" s="117"/>
      <c r="CH199" s="116"/>
      <c r="CI199" s="120"/>
      <c r="CJ199" s="121"/>
    </row>
    <row r="200" spans="80:88" x14ac:dyDescent="0.25">
      <c r="CB200" s="116"/>
      <c r="CC200" s="120"/>
      <c r="CD200" s="121"/>
      <c r="CE200" s="54"/>
      <c r="CF200" s="117"/>
      <c r="CG200" s="117"/>
      <c r="CH200" s="116"/>
      <c r="CI200" s="120"/>
      <c r="CJ200" s="121"/>
    </row>
    <row r="201" spans="80:88" x14ac:dyDescent="0.25">
      <c r="CB201" s="116"/>
      <c r="CC201" s="120"/>
      <c r="CD201" s="121"/>
      <c r="CE201" s="54"/>
      <c r="CF201" s="117"/>
      <c r="CG201" s="117"/>
      <c r="CH201" s="116"/>
      <c r="CI201" s="120"/>
      <c r="CJ201" s="121"/>
    </row>
    <row r="202" spans="80:88" x14ac:dyDescent="0.25">
      <c r="CB202" s="116"/>
      <c r="CC202" s="120"/>
      <c r="CD202" s="121"/>
      <c r="CE202" s="54"/>
      <c r="CF202" s="117"/>
      <c r="CG202" s="117"/>
      <c r="CH202" s="116"/>
      <c r="CI202" s="120"/>
      <c r="CJ202" s="121"/>
    </row>
    <row r="203" spans="80:88" x14ac:dyDescent="0.25">
      <c r="CB203" s="116"/>
      <c r="CC203" s="120"/>
      <c r="CD203" s="121"/>
      <c r="CE203" s="54"/>
      <c r="CF203" s="117"/>
      <c r="CG203" s="117"/>
      <c r="CH203" s="116"/>
      <c r="CI203" s="120"/>
      <c r="CJ203" s="121"/>
    </row>
    <row r="204" spans="80:88" x14ac:dyDescent="0.25">
      <c r="CB204" s="116"/>
      <c r="CC204" s="120"/>
      <c r="CD204" s="121"/>
      <c r="CE204" s="54"/>
      <c r="CF204" s="117"/>
      <c r="CG204" s="117"/>
      <c r="CH204" s="116"/>
      <c r="CI204" s="120"/>
      <c r="CJ204" s="121"/>
    </row>
    <row r="205" spans="80:88" x14ac:dyDescent="0.25">
      <c r="CB205" s="116"/>
      <c r="CC205" s="120"/>
      <c r="CD205" s="121"/>
      <c r="CE205" s="54"/>
      <c r="CF205" s="117"/>
      <c r="CG205" s="117"/>
      <c r="CH205" s="116"/>
      <c r="CI205" s="120"/>
      <c r="CJ205" s="121"/>
    </row>
    <row r="206" spans="80:88" x14ac:dyDescent="0.25">
      <c r="CB206" s="116"/>
      <c r="CC206" s="120"/>
      <c r="CD206" s="121"/>
      <c r="CE206" s="54"/>
      <c r="CF206" s="117"/>
      <c r="CG206" s="117"/>
      <c r="CH206" s="116"/>
      <c r="CI206" s="120"/>
      <c r="CJ206" s="121"/>
    </row>
    <row r="207" spans="80:88" x14ac:dyDescent="0.25">
      <c r="CB207" s="116"/>
      <c r="CC207" s="120"/>
      <c r="CD207" s="121"/>
      <c r="CE207" s="54"/>
      <c r="CF207" s="117"/>
      <c r="CG207" s="117"/>
      <c r="CH207" s="116"/>
      <c r="CI207" s="120"/>
      <c r="CJ207" s="121"/>
    </row>
    <row r="208" spans="80:88" x14ac:dyDescent="0.25">
      <c r="CB208" s="116"/>
      <c r="CC208" s="120"/>
      <c r="CD208" s="121"/>
      <c r="CE208" s="54"/>
      <c r="CF208" s="117"/>
      <c r="CG208" s="117"/>
      <c r="CH208" s="116"/>
      <c r="CI208" s="120"/>
      <c r="CJ208" s="121"/>
    </row>
    <row r="209" spans="80:88" x14ac:dyDescent="0.25">
      <c r="CB209" s="116"/>
      <c r="CC209" s="120"/>
      <c r="CD209" s="121"/>
      <c r="CE209" s="54"/>
      <c r="CF209" s="117"/>
      <c r="CG209" s="117"/>
      <c r="CH209" s="116"/>
      <c r="CI209" s="120"/>
      <c r="CJ209" s="121"/>
    </row>
    <row r="210" spans="80:88" x14ac:dyDescent="0.25">
      <c r="CB210" s="116"/>
      <c r="CC210" s="120"/>
      <c r="CD210" s="121"/>
      <c r="CE210" s="54"/>
      <c r="CF210" s="117"/>
      <c r="CG210" s="117"/>
      <c r="CH210" s="116"/>
      <c r="CI210" s="120"/>
      <c r="CJ210" s="121"/>
    </row>
    <row r="211" spans="80:88" x14ac:dyDescent="0.25">
      <c r="CB211" s="116"/>
      <c r="CC211" s="120"/>
      <c r="CD211" s="121"/>
      <c r="CE211" s="54"/>
      <c r="CF211" s="117"/>
      <c r="CG211" s="117"/>
      <c r="CH211" s="116"/>
      <c r="CI211" s="120"/>
      <c r="CJ211" s="121"/>
    </row>
    <row r="212" spans="80:88" x14ac:dyDescent="0.25">
      <c r="CB212" s="116"/>
      <c r="CC212" s="120"/>
      <c r="CD212" s="121"/>
      <c r="CE212" s="54"/>
      <c r="CF212" s="117"/>
      <c r="CG212" s="117"/>
      <c r="CH212" s="116"/>
      <c r="CI212" s="120"/>
      <c r="CJ212" s="121"/>
    </row>
    <row r="213" spans="80:88" x14ac:dyDescent="0.25">
      <c r="CB213" s="116"/>
      <c r="CC213" s="120"/>
      <c r="CD213" s="121"/>
      <c r="CE213" s="54"/>
      <c r="CF213" s="117"/>
      <c r="CG213" s="117"/>
      <c r="CH213" s="116"/>
      <c r="CI213" s="120"/>
      <c r="CJ213" s="121"/>
    </row>
    <row r="214" spans="80:88" x14ac:dyDescent="0.25">
      <c r="CB214" s="116"/>
      <c r="CC214" s="120"/>
      <c r="CD214" s="121"/>
      <c r="CE214" s="54"/>
      <c r="CF214" s="117"/>
      <c r="CG214" s="117"/>
      <c r="CH214" s="116"/>
      <c r="CI214" s="120"/>
      <c r="CJ214" s="121"/>
    </row>
    <row r="215" spans="80:88" x14ac:dyDescent="0.25">
      <c r="CB215" s="116"/>
      <c r="CC215" s="120"/>
      <c r="CD215" s="121"/>
      <c r="CE215" s="54"/>
      <c r="CF215" s="117"/>
      <c r="CG215" s="117"/>
      <c r="CH215" s="116"/>
      <c r="CI215" s="120"/>
      <c r="CJ215" s="121"/>
    </row>
    <row r="216" spans="80:88" x14ac:dyDescent="0.25">
      <c r="CB216" s="116"/>
      <c r="CC216" s="120"/>
      <c r="CD216" s="121"/>
      <c r="CE216" s="54"/>
      <c r="CF216" s="117"/>
      <c r="CG216" s="117"/>
      <c r="CH216" s="116"/>
      <c r="CI216" s="120"/>
      <c r="CJ216" s="121"/>
    </row>
    <row r="217" spans="80:88" x14ac:dyDescent="0.25">
      <c r="CB217" s="116"/>
      <c r="CC217" s="120"/>
      <c r="CD217" s="121"/>
      <c r="CE217" s="54"/>
      <c r="CF217" s="117"/>
      <c r="CG217" s="117"/>
      <c r="CH217" s="116"/>
      <c r="CI217" s="120"/>
      <c r="CJ217" s="121"/>
    </row>
    <row r="218" spans="80:88" x14ac:dyDescent="0.25">
      <c r="CB218" s="116"/>
      <c r="CC218" s="120"/>
      <c r="CD218" s="121"/>
      <c r="CE218" s="54"/>
      <c r="CF218" s="117"/>
      <c r="CG218" s="117"/>
      <c r="CH218" s="116"/>
      <c r="CI218" s="120"/>
      <c r="CJ218" s="121"/>
    </row>
    <row r="219" spans="80:88" x14ac:dyDescent="0.25">
      <c r="CB219" s="116"/>
      <c r="CC219" s="120"/>
      <c r="CD219" s="121"/>
      <c r="CE219" s="54"/>
      <c r="CF219" s="117"/>
      <c r="CG219" s="117"/>
      <c r="CH219" s="116"/>
      <c r="CI219" s="120"/>
      <c r="CJ219" s="121"/>
    </row>
    <row r="220" spans="80:88" x14ac:dyDescent="0.25">
      <c r="CB220" s="116"/>
      <c r="CC220" s="120"/>
      <c r="CD220" s="121"/>
      <c r="CE220" s="54"/>
      <c r="CF220" s="117"/>
      <c r="CG220" s="117"/>
      <c r="CH220" s="116"/>
      <c r="CI220" s="120"/>
      <c r="CJ220" s="121"/>
    </row>
    <row r="221" spans="80:88" x14ac:dyDescent="0.25">
      <c r="CB221" s="116"/>
      <c r="CC221" s="120"/>
      <c r="CD221" s="121"/>
      <c r="CE221" s="54"/>
      <c r="CF221" s="117"/>
      <c r="CG221" s="117"/>
      <c r="CH221" s="116"/>
      <c r="CI221" s="120"/>
      <c r="CJ221" s="121"/>
    </row>
    <row r="222" spans="80:88" x14ac:dyDescent="0.25">
      <c r="CB222" s="116"/>
      <c r="CC222" s="120"/>
      <c r="CD222" s="121"/>
      <c r="CE222" s="54"/>
      <c r="CF222" s="117"/>
      <c r="CG222" s="117"/>
      <c r="CH222" s="116"/>
      <c r="CI222" s="120"/>
      <c r="CJ222" s="121"/>
    </row>
    <row r="223" spans="80:88" x14ac:dyDescent="0.25">
      <c r="CB223" s="116"/>
      <c r="CC223" s="120"/>
      <c r="CD223" s="121"/>
      <c r="CE223" s="54"/>
      <c r="CF223" s="117"/>
      <c r="CG223" s="117"/>
      <c r="CH223" s="116"/>
      <c r="CI223" s="120"/>
      <c r="CJ223" s="121"/>
    </row>
    <row r="224" spans="80:88" x14ac:dyDescent="0.25">
      <c r="CB224" s="116"/>
      <c r="CC224" s="120"/>
      <c r="CD224" s="121"/>
      <c r="CE224" s="54"/>
      <c r="CF224" s="117"/>
      <c r="CG224" s="117"/>
      <c r="CH224" s="116"/>
      <c r="CI224" s="120"/>
      <c r="CJ224" s="121"/>
    </row>
    <row r="225" spans="80:88" x14ac:dyDescent="0.25">
      <c r="CB225" s="116"/>
      <c r="CC225" s="120"/>
      <c r="CD225" s="121"/>
      <c r="CE225" s="54"/>
      <c r="CF225" s="117"/>
      <c r="CG225" s="117"/>
      <c r="CH225" s="116"/>
      <c r="CI225" s="120"/>
      <c r="CJ225" s="12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Specs</vt:lpstr>
      <vt:lpstr>PIVOT</vt:lpstr>
      <vt:lpstr>ZERO CL POS</vt:lpstr>
      <vt:lpstr>Tactical ZERO CL POS</vt:lpstr>
      <vt:lpstr>Tactical ZERO LEASING POS</vt:lpstr>
      <vt:lpstr>ZERO LEASING POS</vt:lpstr>
      <vt:lpstr>SUMMARY ZERO DEDUCTIBLE</vt:lpstr>
      <vt:lpstr>reconciliation</vt:lpstr>
      <vt:lpstr>Product Map</vt:lpstr>
      <vt:lpstr>Areas</vt:lpstr>
    </vt:vector>
  </TitlesOfParts>
  <Company>CBP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LAVIGNASSE Constance</dc:creator>
  <cp:lastModifiedBy>Nicola Donadio</cp:lastModifiedBy>
  <dcterms:created xsi:type="dcterms:W3CDTF">2016-11-23T10:15:35Z</dcterms:created>
  <dcterms:modified xsi:type="dcterms:W3CDTF">2022-11-20T16:30:29Z</dcterms:modified>
</cp:coreProperties>
</file>