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donbo\Documents\R_projects\CA_BU6\boyd\"/>
    </mc:Choice>
  </mc:AlternateContent>
  <xr:revisionPtr revIDLastSave="0" documentId="13_ncr:1_{2B6BE5E9-EB0D-4B4B-B7F8-F524F82293BA}" xr6:coauthVersionLast="47" xr6:coauthVersionMax="47" xr10:uidLastSave="{00000000-0000-0000-0000-000000000000}"/>
  <bookViews>
    <workbookView xWindow="-108" yWindow="-108" windowWidth="30936" windowHeight="16776" xr2:uid="{FD967513-E3F3-4989-ACFE-6DCC63C78927}"/>
  </bookViews>
  <sheets>
    <sheet name="retplan_parameters" sheetId="1" r:id="rId1"/>
    <sheet name="plan_notes" sheetId="5" r:id="rId2"/>
    <sheet name="awiseries" sheetId="3" r:id="rId3"/>
    <sheet name="bends" sheetId="4" r:id="rId4"/>
    <sheet name="SocialSecurity" sheetId="2" r:id="rId5"/>
    <sheet name="California" sheetId="6" r:id="rId6"/>
    <sheet name="Massachusetts" sheetId="7" r:id="rId7"/>
    <sheet name="MA_20_50" sheetId="9" r:id="rId8"/>
    <sheet name="MA_examples" sheetId="8" r:id="rId9"/>
    <sheet name="Sheet5"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19" i="1" l="1"/>
  <c r="V18" i="1"/>
  <c r="V7" i="1"/>
  <c r="V5" i="1"/>
  <c r="V4" i="1"/>
  <c r="V3" i="1"/>
  <c r="F48" i="4"/>
  <c r="E48" i="4"/>
  <c r="F47" i="4"/>
  <c r="E47" i="4"/>
  <c r="F46" i="4"/>
  <c r="E46" i="4"/>
  <c r="F45" i="4"/>
  <c r="E45" i="4"/>
  <c r="F44" i="4"/>
  <c r="E44" i="4"/>
  <c r="F43" i="4"/>
  <c r="E43" i="4"/>
  <c r="F42" i="4"/>
  <c r="E42" i="4"/>
  <c r="F41" i="4"/>
  <c r="E41" i="4"/>
  <c r="F40" i="4"/>
  <c r="E40" i="4"/>
  <c r="F39" i="4"/>
  <c r="E39" i="4"/>
  <c r="F38" i="4"/>
  <c r="E38" i="4"/>
  <c r="F37" i="4"/>
  <c r="E37" i="4"/>
  <c r="F36" i="4"/>
  <c r="E36" i="4"/>
  <c r="F35" i="4"/>
  <c r="E35" i="4"/>
  <c r="F34" i="4"/>
  <c r="E34" i="4"/>
  <c r="F33" i="4"/>
  <c r="E33" i="4"/>
  <c r="F32" i="4"/>
  <c r="E32" i="4"/>
  <c r="F31" i="4"/>
  <c r="E31" i="4"/>
  <c r="F30" i="4"/>
  <c r="E30" i="4"/>
  <c r="F29" i="4"/>
  <c r="E29" i="4"/>
  <c r="F28" i="4"/>
  <c r="E28" i="4"/>
  <c r="F27" i="4"/>
  <c r="E27" i="4"/>
  <c r="F26" i="4"/>
  <c r="E26" i="4"/>
  <c r="F25" i="4"/>
  <c r="E25" i="4"/>
  <c r="F24" i="4"/>
  <c r="E24" i="4"/>
  <c r="F23" i="4"/>
  <c r="E23" i="4"/>
  <c r="F22" i="4"/>
  <c r="E22" i="4"/>
  <c r="F21" i="4"/>
  <c r="E21" i="4"/>
  <c r="F20" i="4"/>
  <c r="E20" i="4"/>
  <c r="F19" i="4"/>
  <c r="E19" i="4"/>
  <c r="F18" i="4"/>
  <c r="E18" i="4"/>
  <c r="F17" i="4"/>
  <c r="E17" i="4"/>
  <c r="F16" i="4"/>
  <c r="E16" i="4"/>
  <c r="F15" i="4"/>
  <c r="E15" i="4"/>
  <c r="F14" i="4"/>
  <c r="E14" i="4"/>
  <c r="F13" i="4"/>
  <c r="E13" i="4"/>
  <c r="F12" i="4"/>
  <c r="E12" i="4"/>
  <c r="F11" i="4"/>
  <c r="E11" i="4"/>
  <c r="F10" i="4"/>
  <c r="E10" i="4"/>
  <c r="F9" i="4"/>
  <c r="E9" i="4"/>
  <c r="F8" i="4"/>
  <c r="E8" i="4"/>
  <c r="F7" i="4"/>
  <c r="E7" i="4"/>
  <c r="F6" i="4"/>
  <c r="E6" i="4"/>
</calcChain>
</file>

<file path=xl/sharedStrings.xml><?xml version="1.0" encoding="utf-8"?>
<sst xmlns="http://schemas.openxmlformats.org/spreadsheetml/2006/main" count="206" uniqueCount="127">
  <si>
    <t>stabbr</t>
  </si>
  <si>
    <t xml:space="preserve"> tier</t>
  </si>
  <si>
    <t xml:space="preserve"> tname</t>
  </si>
  <si>
    <t xml:space="preserve"> aor_normal</t>
  </si>
  <si>
    <t xml:space="preserve"> aor_min</t>
  </si>
  <si>
    <t xml:space="preserve"> cola</t>
  </si>
  <si>
    <t xml:space="preserve"> socsec</t>
  </si>
  <si>
    <t xml:space="preserve"> source</t>
  </si>
  <si>
    <t>CA</t>
  </si>
  <si>
    <t xml:space="preserve"> newhire</t>
  </si>
  <si>
    <t xml:space="preserve"> pepra</t>
  </si>
  <si>
    <t xml:space="preserve"> TRUE</t>
  </si>
  <si>
    <t xml:space="preserve"> https://www.calpers.ca.gov/docs/forms-publications/new-member-state-guide.pdf</t>
  </si>
  <si>
    <t xml:space="preserve"> prior</t>
  </si>
  <si>
    <t xml:space="preserve"> poffb</t>
  </si>
  <si>
    <t xml:space="preserve"> major</t>
  </si>
  <si>
    <t xml:space="preserve"> poffa</t>
  </si>
  <si>
    <t>MA</t>
  </si>
  <si>
    <t>Links</t>
  </si>
  <si>
    <t>https://www.ssa.gov/oact/COLA/Benefits.html</t>
  </si>
  <si>
    <t>https://www.ssa.gov/oact/COLA/AWI.html</t>
  </si>
  <si>
    <t>National Average Wage Index</t>
  </si>
  <si>
    <t xml:space="preserve"> Indexing brings nominal earnings up to near-current wage levels. A factor will always equal one for the year in which the person attains age 60 and all later years. The indexing factor for a prior year Y is the result of dividing the average wage index for the year in which the person attains age 60 by the average wage index for year Y....We use the highest 35 years of indexed earnings in a benefit computation. https://www.ssa.gov/oact/ProgData/retirebenefit1.html</t>
  </si>
  <si>
    <t>https://www.ssa.gov/oact/ProgData/retirebenefit1.html</t>
  </si>
  <si>
    <t>How to calculate</t>
  </si>
  <si>
    <t>AIME - Average Indexed Monthly Earnings</t>
  </si>
  <si>
    <t>The average is the result of dividing the sum of the 35 highest amounts by the number of months in 35 years. Such an average is called an "average indexed monthly earnings" (AIME). The next step is to calculate benefits based on AIME amounts.</t>
  </si>
  <si>
    <t>https://www.ssa.gov/OACT/COLA/awiseries.html</t>
  </si>
  <si>
    <t>Average wage indexing series</t>
  </si>
  <si>
    <t>data back to 1950</t>
  </si>
  <si>
    <t>Year</t>
  </si>
  <si>
    <t>AWI</t>
  </si>
  <si>
    <t>Annual change</t>
  </si>
  <si>
    <t>—  </t>
  </si>
  <si>
    <t>year</t>
  </si>
  <si>
    <t>awiseries</t>
  </si>
  <si>
    <t xml:space="preserve"> peprass</t>
  </si>
  <si>
    <t xml:space="preserve"> poffbss</t>
  </si>
  <si>
    <t xml:space="preserve"> poffass</t>
  </si>
  <si>
    <t>Dollar amounts in PIA formula</t>
  </si>
  <si>
    <t xml:space="preserve"> Year of eligibility; that is, the year in which a worker attains age 62, becomes disabled before age 62, or dies before attaining age 62.</t>
  </si>
  <si>
    <t>Growth rate in the bends points is same as in the awi (adjusted wage index) series, but lagged 2 years. That is (I guess) because bends are for the year the person first turned 62 but awi is based on age 60???</t>
  </si>
  <si>
    <t>first</t>
  </si>
  <si>
    <t>second</t>
  </si>
  <si>
    <t>ss_covered</t>
  </si>
  <si>
    <t>bend1</t>
  </si>
  <si>
    <t>bend2</t>
  </si>
  <si>
    <t>db_covered</t>
  </si>
  <si>
    <t>dc_covered</t>
  </si>
  <si>
    <t>dc_ror</t>
  </si>
  <si>
    <t>db_benfactor_min</t>
  </si>
  <si>
    <t>db_aor_normal</t>
  </si>
  <si>
    <t>db_aor_min</t>
  </si>
  <si>
    <t>db_max_benpct</t>
  </si>
  <si>
    <t>db_cola_compound</t>
  </si>
  <si>
    <t>db_fasperiod</t>
  </si>
  <si>
    <t>db_eec_rate</t>
  </si>
  <si>
    <t>db_eec_exclude</t>
  </si>
  <si>
    <t>db_source</t>
  </si>
  <si>
    <t>dc_eec_rate</t>
  </si>
  <si>
    <t>dc_erc_rate</t>
  </si>
  <si>
    <t>private</t>
  </si>
  <si>
    <t>db_benfactor_normal</t>
  </si>
  <si>
    <t xml:space="preserve"> name</t>
  </si>
  <si>
    <t xml:space="preserve"> benfactor</t>
  </si>
  <si>
    <t xml:space="preserve"> rpypp</t>
  </si>
  <si>
    <t xml:space="preserve"> cola_compound</t>
  </si>
  <si>
    <t xml:space="preserve"> fas</t>
  </si>
  <si>
    <t xml:space="preserve"> eec</t>
  </si>
  <si>
    <t xml:space="preserve"> </t>
  </si>
  <si>
    <t>abc</t>
  </si>
  <si>
    <t>NY</t>
  </si>
  <si>
    <t>def</t>
  </si>
  <si>
    <t>VERIFY that FAS=1 year for poffa</t>
  </si>
  <si>
    <t xml:space="preserve">COLA for all 3 is % starting in 2nd year after retirement. </t>
  </si>
  <si>
    <t>Cumulative adjustment can't be more than cumulative change in CPI since retirement</t>
  </si>
  <si>
    <t>https://www.calpers.ca.gov/page/newsroom/calpers-news/2017/board-adopts-new-rates-state-school-employers</t>
  </si>
  <si>
    <t>US</t>
  </si>
  <si>
    <t>dc666p5</t>
  </si>
  <si>
    <t>dc665</t>
  </si>
  <si>
    <t>https://www.mass.gov/service-details/how-to-calculate-your-estimated-pension-benefits-msrb</t>
  </si>
  <si>
    <t xml:space="preserve"> If you are a member of the State Police Department, a judge, a correction officer seeking a "20/50" retirement, or would like an estimate for a Section 10(2) (termination allowance) or disability retirement, please contact the retirement board for more information.</t>
  </si>
  <si>
    <t>new hire</t>
  </si>
  <si>
    <t>prior</t>
  </si>
  <si>
    <t>major</t>
  </si>
  <si>
    <t>Group classification</t>
  </si>
  <si>
    <t>https://www.mass.gov/service-details/group-classification-overview-msrb</t>
  </si>
  <si>
    <t xml:space="preserve"> Group One
Members are officials and general employees including clerical, administrative and technical workers, laborers, mechanics, and all others not otherwise classified.</t>
  </si>
  <si>
    <t xml:space="preserve">Group Three
Members are exclusively State Police officers.
Any member of the State Police who has at least 20 years of creditable service with the State Police may elect to retire at any age prior to age 55. State Police officers should contact the State Board of Retirement for more information with regard to their retirement benefits. </t>
  </si>
  <si>
    <t>For members entering service before April 2, 2012:
To be eligible to retire, the member must meet one of the following two conditions on their projected date of retirement:
- Member has 20 years of full-time creditable service at any age, or
- Member has attained age 55 with 10 years creditable service</t>
  </si>
  <si>
    <t>For members entering service on and after April 2, 2012:
- All members must have a minimum of 10 years creditable service
- Members in Group 1 must be a minimum of 60 years of age
- Members in Group 2 must be a minimum of 55 years of age
- Members in Group 4 must be a minimum of 50 years of age</t>
  </si>
  <si>
    <t xml:space="preserve"> Members entering service before April 2, 2012 should enter the estimated average of your highest thirty-six (36) consecutive months of annual regular compensation.</t>
  </si>
  <si>
    <t>FAS notes</t>
  </si>
  <si>
    <t>Tier notes</t>
  </si>
  <si>
    <t xml:space="preserve"> Members entering service on or after April 2, 2012 should enter the estimated average of your highest sixty (60) consecutive months of annual regular compensation.</t>
  </si>
  <si>
    <t>https://www.mass.gov/service-details/retirement-pension-estimator</t>
  </si>
  <si>
    <t>Pre 2012</t>
  </si>
  <si>
    <t>Group 2; Group 4 gives the same</t>
  </si>
  <si>
    <r>
      <t xml:space="preserve"> Group Two
Members in this group include probation officers, court officers, </t>
    </r>
    <r>
      <rPr>
        <b/>
        <sz val="11"/>
        <color theme="1"/>
        <rFont val="Calibri"/>
        <family val="2"/>
        <scheme val="minor"/>
      </rPr>
      <t>certain correctional positions whose major duties require them to have the care, custody, instruction or supervision of prisoners</t>
    </r>
    <r>
      <rPr>
        <sz val="11"/>
        <color theme="1"/>
        <rFont val="Calibri"/>
        <family val="2"/>
        <scheme val="minor"/>
      </rPr>
      <t>, and certain positions who provide direct care, custody, instruction or supervision of persons with mental illness or developmental disabilities. ...Those seeking Group 2 classification must be at least 55 years of age to be considered;</t>
    </r>
  </si>
  <si>
    <r>
      <t xml:space="preserve"> Group Four
Members include certain public safety officers and officials, </t>
    </r>
    <r>
      <rPr>
        <b/>
        <sz val="11"/>
        <color theme="1"/>
        <rFont val="Calibri"/>
        <family val="2"/>
        <scheme val="minor"/>
      </rPr>
      <t>correction officers and certain other correction positions</t>
    </r>
    <r>
      <rPr>
        <sz val="11"/>
        <color theme="1"/>
        <rFont val="Calibri"/>
        <family val="2"/>
        <scheme val="minor"/>
      </rPr>
      <t>, and parole officers or parole supervisors. ...Those seeking Group 4 classification must be at least 45 years old to be considered.</t>
    </r>
  </si>
  <si>
    <t>Employee contributions</t>
  </si>
  <si>
    <r>
      <t xml:space="preserve"> The classification of some or all your creditable service increases the age factor used to calculate a retirement allowance, which will increase your eventual benefit.  For example, </t>
    </r>
    <r>
      <rPr>
        <b/>
        <sz val="11"/>
        <color theme="1"/>
        <rFont val="Calibri"/>
        <family val="2"/>
        <scheme val="minor"/>
      </rPr>
      <t>five years are added to one’s age for Group 2 and ten years for Group 4</t>
    </r>
    <r>
      <rPr>
        <sz val="11"/>
        <color theme="1"/>
        <rFont val="Calibri"/>
        <family val="2"/>
        <scheme val="minor"/>
      </rPr>
      <t>.</t>
    </r>
  </si>
  <si>
    <t>Age for purposes of retirement</t>
  </si>
  <si>
    <t>https://www.ncsl.org/documents/employ/pension-public-safety-table-8-6-12.pdf</t>
  </si>
  <si>
    <t>NCSL doc suggests Cos are Group 4</t>
  </si>
  <si>
    <t>http://www.mcofu.com/</t>
  </si>
  <si>
    <t>Union</t>
  </si>
  <si>
    <t>COLA</t>
  </si>
  <si>
    <t xml:space="preserve"> The COLA is a Cost-of-Living Adjustment for eligible retired state employees receiving a pension. A COLA is handled by the Legislature, which includes Senators, Representatives and the Governor. Each year, they may or may not recommend a COLA amount to include in the state's annual budget. For FY 2021, the recommendation by the Governor, the House, and the Senate was a 3% increase on the first $13,000 of a member's annual pension benefit. https://www.mass.gov/service-details/cola-cost-of-living-adjustment-updates-msrb</t>
  </si>
  <si>
    <t>http://www.massretirees.com/</t>
  </si>
  <si>
    <t>An FY22 COLA will represent the 23rd consecutive year in which a COLA has been paid to State and Teacher retirees. The current COLA base of $13,000 was established in 2011 and is the focus of ongoing efforts to incrementally increase the amount.   ... With very few exceptions, nearly every local retirement board has also approved a 3% COLA in each of the past 23 years. http://www.massretirees.com/article/issues/cola/fy22-cola-marks-23-years-increases  http://www.massretirees.com/article/issues/cola/cola-base-and-its-history</t>
  </si>
  <si>
    <t>db_cola_type</t>
  </si>
  <si>
    <t>legislative</t>
  </si>
  <si>
    <t>db_cola_rate</t>
  </si>
  <si>
    <t>db_cola_base</t>
  </si>
  <si>
    <t>fixed</t>
  </si>
  <si>
    <t>db_eec_base1</t>
  </si>
  <si>
    <t>db_eec_rate1</t>
  </si>
  <si>
    <t>db_eec_rate2</t>
  </si>
  <si>
    <t>rate 1 applies to first base1 of wages, then rate2 applies</t>
  </si>
  <si>
    <t xml:space="preserve"> http://www.massretirees.com/article/issues/social-security/breaking-news-wep-gpo</t>
  </si>
  <si>
    <t>Social Security</t>
  </si>
  <si>
    <t>https://www.mcla.edu/Assets/MCLA-Files/Administrative-Offices/HR/GS-Perc-forms/MSERS_presentation.pdf</t>
  </si>
  <si>
    <t>https://malegislature.gov/Laws/GeneralLaws/PartI/TitleIV/Chapter32/Section1</t>
  </si>
  <si>
    <t>dc664</t>
  </si>
  <si>
    <t>include</t>
  </si>
  <si>
    <t>default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</si>
</sst>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7" x14ac:knownFonts="1">
    <font>
      <sz val="11"/>
      <color theme="1"/>
      <name val="Calibri"/>
      <family val="2"/>
      <scheme val="minor"/>
    </font>
    <font>
      <sz val="11"/>
      <color theme="1"/>
      <name val="Calibri"/>
      <family val="2"/>
      <scheme val="minor"/>
    </font>
    <font>
      <u/>
      <sz val="11"/>
      <color theme="10"/>
      <name val="Calibri"/>
      <family val="2"/>
      <scheme val="minor"/>
    </font>
    <font>
      <b/>
      <sz val="12"/>
      <color rgb="FF212121"/>
      <name val="Roboto"/>
    </font>
    <font>
      <sz val="12"/>
      <color rgb="FF212121"/>
      <name val="Roboto"/>
    </font>
    <font>
      <b/>
      <sz val="10"/>
      <color rgb="FF212121"/>
      <name val="Roboto"/>
    </font>
    <font>
      <b/>
      <sz val="11"/>
      <color theme="1"/>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EEEEEE"/>
        <bgColor indexed="64"/>
      </patternFill>
    </fill>
    <fill>
      <patternFill patternType="solid">
        <fgColor rgb="FFEEF4EE"/>
        <bgColor indexed="64"/>
      </patternFill>
    </fill>
    <fill>
      <patternFill patternType="solid">
        <fgColor rgb="FFFFFF00"/>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4">
    <xf numFmtId="0" fontId="0" fillId="0" borderId="0"/>
    <xf numFmtId="9" fontId="1" fillId="0" borderId="0" applyFont="0" applyFill="0" applyBorder="0" applyAlignment="0" applyProtection="0"/>
    <xf numFmtId="43" fontId="1" fillId="0" borderId="0" applyFont="0" applyFill="0" applyBorder="0" applyAlignment="0" applyProtection="0"/>
    <xf numFmtId="0" fontId="2" fillId="0" borderId="0" applyNumberFormat="0" applyFill="0" applyBorder="0" applyAlignment="0" applyProtection="0"/>
  </cellStyleXfs>
  <cellXfs count="25">
    <xf numFmtId="0" fontId="0" fillId="0" borderId="0" xfId="0"/>
    <xf numFmtId="164" fontId="0" fillId="0" borderId="0" xfId="1" applyNumberFormat="1" applyFont="1"/>
    <xf numFmtId="10" fontId="0" fillId="0" borderId="0" xfId="1" applyNumberFormat="1" applyFont="1"/>
    <xf numFmtId="165" fontId="0" fillId="0" borderId="0" xfId="2" applyNumberFormat="1" applyFont="1"/>
    <xf numFmtId="0" fontId="0" fillId="0" borderId="0" xfId="0" applyAlignment="1">
      <alignment horizontal="left" vertical="center" wrapText="1"/>
    </xf>
    <xf numFmtId="0" fontId="0" fillId="0" borderId="0" xfId="0" applyAlignment="1">
      <alignment horizontal="left" vertical="center"/>
    </xf>
    <xf numFmtId="0" fontId="2" fillId="0" borderId="0" xfId="3" applyAlignment="1">
      <alignment horizontal="left" vertical="center"/>
    </xf>
    <xf numFmtId="0" fontId="3" fillId="3"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4" fontId="4" fillId="2" borderId="1" xfId="0" applyNumberFormat="1" applyFont="1" applyFill="1" applyBorder="1" applyAlignment="1">
      <alignment horizontal="right" vertical="center" wrapText="1"/>
    </xf>
    <xf numFmtId="0" fontId="4" fillId="2" borderId="1" xfId="0" applyFont="1" applyFill="1" applyBorder="1" applyAlignment="1">
      <alignment horizontal="right" vertical="center" wrapText="1"/>
    </xf>
    <xf numFmtId="10" fontId="4" fillId="2" borderId="1" xfId="0" applyNumberFormat="1" applyFont="1" applyFill="1" applyBorder="1" applyAlignment="1">
      <alignment horizontal="right" vertical="center" wrapText="1"/>
    </xf>
    <xf numFmtId="0" fontId="5" fillId="4" borderId="0" xfId="0" applyFont="1" applyFill="1" applyBorder="1" applyAlignment="1">
      <alignment horizontal="center" vertical="center" wrapText="1"/>
    </xf>
    <xf numFmtId="164" fontId="0" fillId="5" borderId="0" xfId="1" applyNumberFormat="1" applyFont="1" applyFill="1"/>
    <xf numFmtId="0" fontId="0" fillId="0" borderId="0" xfId="0" applyAlignment="1">
      <alignment wrapText="1"/>
    </xf>
    <xf numFmtId="164" fontId="0" fillId="0" borderId="0" xfId="1" applyNumberFormat="1" applyFont="1" applyAlignment="1">
      <alignment wrapText="1"/>
    </xf>
    <xf numFmtId="10" fontId="0" fillId="0" borderId="0" xfId="1" applyNumberFormat="1" applyFont="1" applyAlignment="1">
      <alignment wrapText="1"/>
    </xf>
    <xf numFmtId="164" fontId="0" fillId="0" borderId="0" xfId="1" applyNumberFormat="1" applyFont="1" applyAlignment="1"/>
    <xf numFmtId="10" fontId="0" fillId="0" borderId="0" xfId="1" applyNumberFormat="1" applyFont="1" applyAlignment="1"/>
    <xf numFmtId="0" fontId="0" fillId="0" borderId="0" xfId="0" applyAlignment="1"/>
    <xf numFmtId="0" fontId="2" fillId="0" borderId="0" xfId="3"/>
    <xf numFmtId="0" fontId="2" fillId="0" borderId="0" xfId="3" applyAlignment="1">
      <alignment horizontal="left" vertical="center" wrapText="1"/>
    </xf>
    <xf numFmtId="0" fontId="6" fillId="0" borderId="0" xfId="0" applyFont="1"/>
    <xf numFmtId="0" fontId="0" fillId="5" borderId="0" xfId="0" applyFill="1" applyAlignment="1">
      <alignment horizontal="left" vertical="center" wrapText="1"/>
    </xf>
    <xf numFmtId="164" fontId="0" fillId="0" borderId="0" xfId="0" applyNumberFormat="1"/>
  </cellXfs>
  <cellStyles count="4">
    <cellStyle name="Comma" xfId="2" builtinId="3"/>
    <cellStyle name="Hyperlink" xfId="3"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23</xdr:row>
      <xdr:rowOff>0</xdr:rowOff>
    </xdr:from>
    <xdr:to>
      <xdr:col>21</xdr:col>
      <xdr:colOff>191547</xdr:colOff>
      <xdr:row>27</xdr:row>
      <xdr:rowOff>106575</xdr:rowOff>
    </xdr:to>
    <xdr:pic>
      <xdr:nvPicPr>
        <xdr:cNvPr id="2" name="Picture 1">
          <a:extLst>
            <a:ext uri="{FF2B5EF4-FFF2-40B4-BE49-F238E27FC236}">
              <a16:creationId xmlns:a16="http://schemas.microsoft.com/office/drawing/2014/main" id="{7769D402-61D9-46FD-BAB9-B9FA430B80D3}"/>
            </a:ext>
          </a:extLst>
        </xdr:cNvPr>
        <xdr:cNvPicPr>
          <a:picLocks noChangeAspect="1"/>
        </xdr:cNvPicPr>
      </xdr:nvPicPr>
      <xdr:blipFill>
        <a:blip xmlns:r="http://schemas.openxmlformats.org/officeDocument/2006/relationships" r:embed="rId1"/>
        <a:stretch>
          <a:fillRect/>
        </a:stretch>
      </xdr:blipFill>
      <xdr:spPr>
        <a:xfrm>
          <a:off x="6705600" y="4572000"/>
          <a:ext cx="6866667" cy="8380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26</xdr:col>
      <xdr:colOff>255238</xdr:colOff>
      <xdr:row>13</xdr:row>
      <xdr:rowOff>43535</xdr:rowOff>
    </xdr:to>
    <xdr:pic>
      <xdr:nvPicPr>
        <xdr:cNvPr id="2" name="Picture 1">
          <a:extLst>
            <a:ext uri="{FF2B5EF4-FFF2-40B4-BE49-F238E27FC236}">
              <a16:creationId xmlns:a16="http://schemas.microsoft.com/office/drawing/2014/main" id="{DC706BDE-E485-446B-BB05-58BBCA5872AF}"/>
            </a:ext>
          </a:extLst>
        </xdr:cNvPr>
        <xdr:cNvPicPr>
          <a:picLocks noChangeAspect="1"/>
        </xdr:cNvPicPr>
      </xdr:nvPicPr>
      <xdr:blipFill>
        <a:blip xmlns:r="http://schemas.openxmlformats.org/officeDocument/2006/relationships" r:embed="rId1"/>
        <a:stretch>
          <a:fillRect/>
        </a:stretch>
      </xdr:blipFill>
      <xdr:spPr>
        <a:xfrm>
          <a:off x="609600" y="182880"/>
          <a:ext cx="15495238" cy="22380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274320</xdr:colOff>
      <xdr:row>11</xdr:row>
      <xdr:rowOff>106680</xdr:rowOff>
    </xdr:from>
    <xdr:to>
      <xdr:col>5</xdr:col>
      <xdr:colOff>1272540</xdr:colOff>
      <xdr:row>17</xdr:row>
      <xdr:rowOff>2739</xdr:rowOff>
    </xdr:to>
    <xdr:pic>
      <xdr:nvPicPr>
        <xdr:cNvPr id="2" name="Picture 1">
          <a:extLst>
            <a:ext uri="{FF2B5EF4-FFF2-40B4-BE49-F238E27FC236}">
              <a16:creationId xmlns:a16="http://schemas.microsoft.com/office/drawing/2014/main" id="{E564021E-8F88-4DCE-BB49-6C230C0AF657}"/>
            </a:ext>
          </a:extLst>
        </xdr:cNvPr>
        <xdr:cNvPicPr>
          <a:picLocks noChangeAspect="1"/>
        </xdr:cNvPicPr>
      </xdr:nvPicPr>
      <xdr:blipFill>
        <a:blip xmlns:r="http://schemas.openxmlformats.org/officeDocument/2006/relationships" r:embed="rId1"/>
        <a:stretch>
          <a:fillRect/>
        </a:stretch>
      </xdr:blipFill>
      <xdr:spPr>
        <a:xfrm>
          <a:off x="12809220" y="4861560"/>
          <a:ext cx="3581400" cy="3005019"/>
        </a:xfrm>
        <a:prstGeom prst="rect">
          <a:avLst/>
        </a:prstGeom>
      </xdr:spPr>
    </xdr:pic>
    <xdr:clientData/>
  </xdr:twoCellAnchor>
  <xdr:twoCellAnchor editAs="oneCell">
    <xdr:from>
      <xdr:col>5</xdr:col>
      <xdr:colOff>1203960</xdr:colOff>
      <xdr:row>10</xdr:row>
      <xdr:rowOff>134574</xdr:rowOff>
    </xdr:from>
    <xdr:to>
      <xdr:col>9</xdr:col>
      <xdr:colOff>216377</xdr:colOff>
      <xdr:row>16</xdr:row>
      <xdr:rowOff>26044</xdr:rowOff>
    </xdr:to>
    <xdr:pic>
      <xdr:nvPicPr>
        <xdr:cNvPr id="3" name="Picture 2">
          <a:extLst>
            <a:ext uri="{FF2B5EF4-FFF2-40B4-BE49-F238E27FC236}">
              <a16:creationId xmlns:a16="http://schemas.microsoft.com/office/drawing/2014/main" id="{7E24AC7F-B180-4381-B669-287CD8D8F6CE}"/>
            </a:ext>
          </a:extLst>
        </xdr:cNvPr>
        <xdr:cNvPicPr>
          <a:picLocks noChangeAspect="1"/>
        </xdr:cNvPicPr>
      </xdr:nvPicPr>
      <xdr:blipFill>
        <a:blip xmlns:r="http://schemas.openxmlformats.org/officeDocument/2006/relationships" r:embed="rId2"/>
        <a:stretch>
          <a:fillRect/>
        </a:stretch>
      </xdr:blipFill>
      <xdr:spPr>
        <a:xfrm>
          <a:off x="16322040" y="4706574"/>
          <a:ext cx="3104357" cy="2451790"/>
        </a:xfrm>
        <a:prstGeom prst="rect">
          <a:avLst/>
        </a:prstGeom>
      </xdr:spPr>
    </xdr:pic>
    <xdr:clientData/>
  </xdr:twoCellAnchor>
  <xdr:twoCellAnchor editAs="oneCell">
    <xdr:from>
      <xdr:col>2</xdr:col>
      <xdr:colOff>655320</xdr:colOff>
      <xdr:row>30</xdr:row>
      <xdr:rowOff>60665</xdr:rowOff>
    </xdr:from>
    <xdr:to>
      <xdr:col>8</xdr:col>
      <xdr:colOff>174978</xdr:colOff>
      <xdr:row>48</xdr:row>
      <xdr:rowOff>132681</xdr:rowOff>
    </xdr:to>
    <xdr:pic>
      <xdr:nvPicPr>
        <xdr:cNvPr id="4" name="Picture 3">
          <a:extLst>
            <a:ext uri="{FF2B5EF4-FFF2-40B4-BE49-F238E27FC236}">
              <a16:creationId xmlns:a16="http://schemas.microsoft.com/office/drawing/2014/main" id="{916C6EA7-87E3-4DD4-9188-5CC4EF2CF221}"/>
            </a:ext>
          </a:extLst>
        </xdr:cNvPr>
        <xdr:cNvPicPr>
          <a:picLocks noChangeAspect="1"/>
        </xdr:cNvPicPr>
      </xdr:nvPicPr>
      <xdr:blipFill>
        <a:blip xmlns:r="http://schemas.openxmlformats.org/officeDocument/2006/relationships" r:embed="rId3"/>
        <a:stretch>
          <a:fillRect/>
        </a:stretch>
      </xdr:blipFill>
      <xdr:spPr>
        <a:xfrm>
          <a:off x="7780020" y="10301945"/>
          <a:ext cx="10995378" cy="336385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10</xdr:col>
      <xdr:colOff>545241</xdr:colOff>
      <xdr:row>20</xdr:row>
      <xdr:rowOff>152400</xdr:rowOff>
    </xdr:to>
    <xdr:pic>
      <xdr:nvPicPr>
        <xdr:cNvPr id="2" name="Picture 1">
          <a:extLst>
            <a:ext uri="{FF2B5EF4-FFF2-40B4-BE49-F238E27FC236}">
              <a16:creationId xmlns:a16="http://schemas.microsoft.com/office/drawing/2014/main" id="{01AE58B3-2674-405B-B580-FFD2ED539FAA}"/>
            </a:ext>
          </a:extLst>
        </xdr:cNvPr>
        <xdr:cNvPicPr>
          <a:picLocks noChangeAspect="1"/>
        </xdr:cNvPicPr>
      </xdr:nvPicPr>
      <xdr:blipFill>
        <a:blip xmlns:r="http://schemas.openxmlformats.org/officeDocument/2006/relationships" r:embed="rId1"/>
        <a:stretch>
          <a:fillRect/>
        </a:stretch>
      </xdr:blipFill>
      <xdr:spPr>
        <a:xfrm>
          <a:off x="609600" y="365760"/>
          <a:ext cx="6031641" cy="34442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175260</xdr:colOff>
      <xdr:row>10</xdr:row>
      <xdr:rowOff>15240</xdr:rowOff>
    </xdr:from>
    <xdr:to>
      <xdr:col>6</xdr:col>
      <xdr:colOff>197722</xdr:colOff>
      <xdr:row>23</xdr:row>
      <xdr:rowOff>162851</xdr:rowOff>
    </xdr:to>
    <xdr:pic>
      <xdr:nvPicPr>
        <xdr:cNvPr id="2" name="Picture 1">
          <a:extLst>
            <a:ext uri="{FF2B5EF4-FFF2-40B4-BE49-F238E27FC236}">
              <a16:creationId xmlns:a16="http://schemas.microsoft.com/office/drawing/2014/main" id="{EA62D9A6-23FE-4550-8CF4-715F99636F54}"/>
            </a:ext>
          </a:extLst>
        </xdr:cNvPr>
        <xdr:cNvPicPr>
          <a:picLocks noChangeAspect="1"/>
        </xdr:cNvPicPr>
      </xdr:nvPicPr>
      <xdr:blipFill>
        <a:blip xmlns:r="http://schemas.openxmlformats.org/officeDocument/2006/relationships" r:embed="rId1"/>
        <a:stretch>
          <a:fillRect/>
        </a:stretch>
      </xdr:blipFill>
      <xdr:spPr>
        <a:xfrm>
          <a:off x="175260" y="1844040"/>
          <a:ext cx="3680062" cy="2525051"/>
        </a:xfrm>
        <a:prstGeom prst="rect">
          <a:avLst/>
        </a:prstGeom>
      </xdr:spPr>
    </xdr:pic>
    <xdr:clientData/>
  </xdr:twoCellAnchor>
  <xdr:twoCellAnchor editAs="oneCell">
    <xdr:from>
      <xdr:col>0</xdr:col>
      <xdr:colOff>114300</xdr:colOff>
      <xdr:row>24</xdr:row>
      <xdr:rowOff>53340</xdr:rowOff>
    </xdr:from>
    <xdr:to>
      <xdr:col>8</xdr:col>
      <xdr:colOff>284938</xdr:colOff>
      <xdr:row>45</xdr:row>
      <xdr:rowOff>21893</xdr:rowOff>
    </xdr:to>
    <xdr:pic>
      <xdr:nvPicPr>
        <xdr:cNvPr id="3" name="Picture 2">
          <a:extLst>
            <a:ext uri="{FF2B5EF4-FFF2-40B4-BE49-F238E27FC236}">
              <a16:creationId xmlns:a16="http://schemas.microsoft.com/office/drawing/2014/main" id="{B8AA24A1-395B-4115-B856-32163C3CF755}"/>
            </a:ext>
          </a:extLst>
        </xdr:cNvPr>
        <xdr:cNvPicPr>
          <a:picLocks noChangeAspect="1"/>
        </xdr:cNvPicPr>
      </xdr:nvPicPr>
      <xdr:blipFill>
        <a:blip xmlns:r="http://schemas.openxmlformats.org/officeDocument/2006/relationships" r:embed="rId2"/>
        <a:stretch>
          <a:fillRect/>
        </a:stretch>
      </xdr:blipFill>
      <xdr:spPr>
        <a:xfrm>
          <a:off x="114300" y="4442460"/>
          <a:ext cx="5047438" cy="3809033"/>
        </a:xfrm>
        <a:prstGeom prst="rect">
          <a:avLst/>
        </a:prstGeom>
      </xdr:spPr>
    </xdr:pic>
    <xdr:clientData/>
  </xdr:twoCellAnchor>
  <xdr:twoCellAnchor editAs="oneCell">
    <xdr:from>
      <xdr:col>0</xdr:col>
      <xdr:colOff>15241</xdr:colOff>
      <xdr:row>45</xdr:row>
      <xdr:rowOff>65153</xdr:rowOff>
    </xdr:from>
    <xdr:to>
      <xdr:col>7</xdr:col>
      <xdr:colOff>114301</xdr:colOff>
      <xdr:row>59</xdr:row>
      <xdr:rowOff>52849</xdr:rowOff>
    </xdr:to>
    <xdr:pic>
      <xdr:nvPicPr>
        <xdr:cNvPr id="4" name="Picture 3">
          <a:extLst>
            <a:ext uri="{FF2B5EF4-FFF2-40B4-BE49-F238E27FC236}">
              <a16:creationId xmlns:a16="http://schemas.microsoft.com/office/drawing/2014/main" id="{6666E85D-7DF1-4CF6-9408-DD7636B9794F}"/>
            </a:ext>
          </a:extLst>
        </xdr:cNvPr>
        <xdr:cNvPicPr>
          <a:picLocks noChangeAspect="1"/>
        </xdr:cNvPicPr>
      </xdr:nvPicPr>
      <xdr:blipFill>
        <a:blip xmlns:r="http://schemas.openxmlformats.org/officeDocument/2006/relationships" r:embed="rId3"/>
        <a:stretch>
          <a:fillRect/>
        </a:stretch>
      </xdr:blipFill>
      <xdr:spPr>
        <a:xfrm>
          <a:off x="15241" y="8294753"/>
          <a:ext cx="4366260" cy="254801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12</xdr:col>
      <xdr:colOff>161067</xdr:colOff>
      <xdr:row>5</xdr:row>
      <xdr:rowOff>106575</xdr:rowOff>
    </xdr:to>
    <xdr:pic>
      <xdr:nvPicPr>
        <xdr:cNvPr id="2" name="Picture 1">
          <a:extLst>
            <a:ext uri="{FF2B5EF4-FFF2-40B4-BE49-F238E27FC236}">
              <a16:creationId xmlns:a16="http://schemas.microsoft.com/office/drawing/2014/main" id="{B16A8CAF-46AB-4FC6-8B8C-253DFE478B6E}"/>
            </a:ext>
          </a:extLst>
        </xdr:cNvPr>
        <xdr:cNvPicPr>
          <a:picLocks noChangeAspect="1"/>
        </xdr:cNvPicPr>
      </xdr:nvPicPr>
      <xdr:blipFill>
        <a:blip xmlns:r="http://schemas.openxmlformats.org/officeDocument/2006/relationships" r:embed="rId1"/>
        <a:stretch>
          <a:fillRect/>
        </a:stretch>
      </xdr:blipFill>
      <xdr:spPr>
        <a:xfrm>
          <a:off x="609600" y="182880"/>
          <a:ext cx="6866667" cy="8380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ssa.gov/OACT/COLA/awiseries.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ssa.gov/oact/ProgData/retirebenefit1.html" TargetMode="External"/><Relationship Id="rId2" Type="http://schemas.openxmlformats.org/officeDocument/2006/relationships/hyperlink" Target="https://www.ssa.gov/oact/COLA/AWI.html" TargetMode="External"/><Relationship Id="rId1" Type="http://schemas.openxmlformats.org/officeDocument/2006/relationships/hyperlink" Target="https://www.ssa.gov/oact/COLA/Benefits.html" TargetMode="External"/><Relationship Id="rId4" Type="http://schemas.openxmlformats.org/officeDocument/2006/relationships/hyperlink" Target="https://www.ssa.gov/OACT/COLA/awiseries.html" TargetMode="External"/></Relationships>
</file>

<file path=xl/worksheets/_rels/sheet7.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hyperlink" Target="https://www.ncsl.org/documents/employ/pension-public-safety-table-8-6-12.pdf" TargetMode="External"/><Relationship Id="rId7" Type="http://schemas.openxmlformats.org/officeDocument/2006/relationships/printerSettings" Target="../printerSettings/printerSettings1.bin"/><Relationship Id="rId2" Type="http://schemas.openxmlformats.org/officeDocument/2006/relationships/hyperlink" Target="https://www.mass.gov/service-details/group-classification-overview-msrb" TargetMode="External"/><Relationship Id="rId1" Type="http://schemas.openxmlformats.org/officeDocument/2006/relationships/hyperlink" Target="https://www.mass.gov/service-details/how-to-calculate-your-estimated-pension-benefits-msrb" TargetMode="External"/><Relationship Id="rId6" Type="http://schemas.openxmlformats.org/officeDocument/2006/relationships/hyperlink" Target="https://malegislature.gov/Laws/GeneralLaws/PartI/TitleIV/Chapter32/Section1" TargetMode="External"/><Relationship Id="rId5" Type="http://schemas.openxmlformats.org/officeDocument/2006/relationships/hyperlink" Target="http://www.massretirees.com/article/issues/cola/cola-base-and-its-history" TargetMode="External"/><Relationship Id="rId4" Type="http://schemas.openxmlformats.org/officeDocument/2006/relationships/hyperlink" Target="http://www.mcofu.com/"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F42EE-6DDD-4C15-80B7-D8E501EEEEEB}">
  <dimension ref="A1:X19"/>
  <sheetViews>
    <sheetView tabSelected="1" workbookViewId="0">
      <pane xSplit="4" ySplit="2" topLeftCell="E3" activePane="bottomRight" state="frozen"/>
      <selection pane="topRight" activeCell="D1" sqref="D1"/>
      <selection pane="bottomLeft" activeCell="A2" sqref="A2"/>
      <selection pane="bottomRight" activeCell="O30" sqref="O30"/>
    </sheetView>
  </sheetViews>
  <sheetFormatPr defaultRowHeight="14.4" x14ac:dyDescent="0.3"/>
  <cols>
    <col min="11" max="11" width="8.88671875" style="1"/>
    <col min="12" max="12" width="8.88671875" style="2"/>
    <col min="15" max="15" width="16.109375" bestFit="1" customWidth="1"/>
    <col min="18" max="18" width="10.109375" bestFit="1" customWidth="1"/>
  </cols>
  <sheetData>
    <row r="1" spans="1:24" x14ac:dyDescent="0.3">
      <c r="U1" t="s">
        <v>119</v>
      </c>
    </row>
    <row r="2" spans="1:24" s="14" customFormat="1" ht="43.2" x14ac:dyDescent="0.3">
      <c r="A2" s="14" t="s">
        <v>125</v>
      </c>
      <c r="B2" s="14" t="s">
        <v>0</v>
      </c>
      <c r="C2" s="14" t="s">
        <v>1</v>
      </c>
      <c r="D2" s="14" t="s">
        <v>2</v>
      </c>
      <c r="E2" s="14" t="s">
        <v>47</v>
      </c>
      <c r="F2" s="14" t="s">
        <v>44</v>
      </c>
      <c r="G2" s="14" t="s">
        <v>48</v>
      </c>
      <c r="H2" s="14" t="s">
        <v>59</v>
      </c>
      <c r="I2" s="14" t="s">
        <v>60</v>
      </c>
      <c r="J2" s="14" t="s">
        <v>49</v>
      </c>
      <c r="K2" s="15" t="s">
        <v>50</v>
      </c>
      <c r="L2" s="16" t="s">
        <v>62</v>
      </c>
      <c r="M2" s="14" t="s">
        <v>52</v>
      </c>
      <c r="N2" s="14" t="s">
        <v>51</v>
      </c>
      <c r="O2" s="14" t="s">
        <v>53</v>
      </c>
      <c r="P2" s="14" t="s">
        <v>111</v>
      </c>
      <c r="Q2" s="14" t="s">
        <v>113</v>
      </c>
      <c r="R2" s="14" t="s">
        <v>114</v>
      </c>
      <c r="S2" s="14" t="s">
        <v>54</v>
      </c>
      <c r="T2" s="14" t="s">
        <v>55</v>
      </c>
      <c r="U2" s="14" t="s">
        <v>117</v>
      </c>
      <c r="V2" s="14" t="s">
        <v>116</v>
      </c>
      <c r="W2" s="14" t="s">
        <v>118</v>
      </c>
      <c r="X2" s="14" t="s">
        <v>58</v>
      </c>
    </row>
    <row r="3" spans="1:24" x14ac:dyDescent="0.3">
      <c r="A3" t="b">
        <v>1</v>
      </c>
      <c r="B3" t="s">
        <v>8</v>
      </c>
      <c r="C3" t="s">
        <v>9</v>
      </c>
      <c r="D3" t="s">
        <v>10</v>
      </c>
      <c r="E3" t="s">
        <v>11</v>
      </c>
      <c r="F3" t="b">
        <v>0</v>
      </c>
      <c r="G3" t="b">
        <v>0</v>
      </c>
      <c r="K3" s="2">
        <v>0.02</v>
      </c>
      <c r="L3" s="2">
        <v>2.5000000000000001E-2</v>
      </c>
      <c r="M3">
        <v>50</v>
      </c>
      <c r="N3">
        <v>57</v>
      </c>
      <c r="O3" s="3">
        <v>1000000000</v>
      </c>
      <c r="P3" t="s">
        <v>115</v>
      </c>
      <c r="Q3" s="1">
        <v>0.02</v>
      </c>
      <c r="R3">
        <v>0</v>
      </c>
      <c r="S3" t="s">
        <v>11</v>
      </c>
      <c r="T3">
        <v>3</v>
      </c>
      <c r="U3" s="24">
        <v>0</v>
      </c>
      <c r="V3" s="3">
        <f>863*12</f>
        <v>10356</v>
      </c>
      <c r="W3" s="1">
        <v>0.13</v>
      </c>
      <c r="X3" t="s">
        <v>12</v>
      </c>
    </row>
    <row r="4" spans="1:24" x14ac:dyDescent="0.3">
      <c r="A4" t="b">
        <v>1</v>
      </c>
      <c r="B4" t="s">
        <v>8</v>
      </c>
      <c r="C4" t="s">
        <v>13</v>
      </c>
      <c r="D4" t="s">
        <v>14</v>
      </c>
      <c r="E4" t="s">
        <v>11</v>
      </c>
      <c r="F4" t="b">
        <v>0</v>
      </c>
      <c r="G4" t="b">
        <v>0</v>
      </c>
      <c r="K4" s="2">
        <v>0.02</v>
      </c>
      <c r="L4" s="2">
        <v>2.5000000000000001E-2</v>
      </c>
      <c r="M4">
        <v>50</v>
      </c>
      <c r="N4">
        <v>55</v>
      </c>
      <c r="O4" s="1">
        <v>0.9</v>
      </c>
      <c r="P4" t="s">
        <v>115</v>
      </c>
      <c r="Q4" s="1">
        <v>0.02</v>
      </c>
      <c r="R4">
        <v>0</v>
      </c>
      <c r="S4" t="s">
        <v>11</v>
      </c>
      <c r="T4">
        <v>3</v>
      </c>
      <c r="U4" s="24">
        <v>0</v>
      </c>
      <c r="V4" s="3">
        <f t="shared" ref="V4:V5" si="0">863*12</f>
        <v>10356</v>
      </c>
      <c r="W4" s="1">
        <v>0.12</v>
      </c>
      <c r="X4" t="s">
        <v>12</v>
      </c>
    </row>
    <row r="5" spans="1:24" x14ac:dyDescent="0.3">
      <c r="A5" t="b">
        <v>1</v>
      </c>
      <c r="B5" t="s">
        <v>8</v>
      </c>
      <c r="C5" t="s">
        <v>15</v>
      </c>
      <c r="D5" t="s">
        <v>16</v>
      </c>
      <c r="E5" t="s">
        <v>11</v>
      </c>
      <c r="F5" t="b">
        <v>0</v>
      </c>
      <c r="G5" t="b">
        <v>0</v>
      </c>
      <c r="K5" s="2">
        <v>0.02</v>
      </c>
      <c r="L5" s="2">
        <v>0.03</v>
      </c>
      <c r="M5">
        <v>50</v>
      </c>
      <c r="N5">
        <v>50</v>
      </c>
      <c r="O5" s="1">
        <v>0.9</v>
      </c>
      <c r="P5" t="s">
        <v>115</v>
      </c>
      <c r="Q5" s="1">
        <v>0.02</v>
      </c>
      <c r="R5">
        <v>0</v>
      </c>
      <c r="S5" t="s">
        <v>11</v>
      </c>
      <c r="T5">
        <v>1</v>
      </c>
      <c r="U5" s="24">
        <v>0</v>
      </c>
      <c r="V5" s="3">
        <f t="shared" si="0"/>
        <v>10356</v>
      </c>
      <c r="W5" s="1">
        <v>0.11</v>
      </c>
      <c r="X5" t="s">
        <v>12</v>
      </c>
    </row>
    <row r="6" spans="1:24" x14ac:dyDescent="0.3">
      <c r="K6" s="2"/>
      <c r="O6" s="1"/>
      <c r="Q6" s="1"/>
      <c r="W6" s="1"/>
    </row>
    <row r="7" spans="1:24" x14ac:dyDescent="0.3">
      <c r="A7" t="b">
        <v>1</v>
      </c>
      <c r="B7" t="s">
        <v>8</v>
      </c>
      <c r="C7" t="s">
        <v>9</v>
      </c>
      <c r="D7" t="s">
        <v>36</v>
      </c>
      <c r="E7" t="s">
        <v>11</v>
      </c>
      <c r="F7" t="s">
        <v>11</v>
      </c>
      <c r="G7" t="b">
        <v>0</v>
      </c>
      <c r="K7" s="2">
        <v>0.02</v>
      </c>
      <c r="L7" s="2">
        <v>2.5000000000000001E-2</v>
      </c>
      <c r="M7">
        <v>50</v>
      </c>
      <c r="N7">
        <v>57</v>
      </c>
      <c r="O7" s="3">
        <v>1000000000</v>
      </c>
      <c r="P7" t="s">
        <v>115</v>
      </c>
      <c r="Q7" s="1">
        <v>0.02</v>
      </c>
      <c r="R7">
        <v>0</v>
      </c>
      <c r="S7" t="s">
        <v>11</v>
      </c>
      <c r="T7">
        <v>3</v>
      </c>
      <c r="U7" s="24">
        <v>0</v>
      </c>
      <c r="V7" s="3">
        <f>863*12</f>
        <v>10356</v>
      </c>
      <c r="W7" s="1">
        <v>0.13</v>
      </c>
    </row>
    <row r="10" spans="1:24" x14ac:dyDescent="0.3">
      <c r="K10" s="2"/>
      <c r="V10" s="3"/>
    </row>
    <row r="11" spans="1:24" x14ac:dyDescent="0.3">
      <c r="A11" t="b">
        <v>1</v>
      </c>
      <c r="B11" t="s">
        <v>17</v>
      </c>
      <c r="C11" t="s">
        <v>9</v>
      </c>
      <c r="D11" t="s">
        <v>126</v>
      </c>
      <c r="E11" t="s">
        <v>11</v>
      </c>
      <c r="F11" t="b">
        <v>0</v>
      </c>
      <c r="G11" t="b">
        <v>0</v>
      </c>
      <c r="K11" s="2">
        <v>1.4500000000000001E-2</v>
      </c>
      <c r="L11" s="2">
        <v>2.5000000000000001E-2</v>
      </c>
      <c r="M11">
        <v>50</v>
      </c>
      <c r="N11">
        <v>57</v>
      </c>
      <c r="O11" s="1">
        <v>0.8</v>
      </c>
      <c r="P11" t="s">
        <v>112</v>
      </c>
      <c r="Q11" s="1">
        <v>0.03</v>
      </c>
      <c r="R11" s="3">
        <v>13000</v>
      </c>
      <c r="S11" t="s">
        <v>11</v>
      </c>
      <c r="T11">
        <v>5</v>
      </c>
      <c r="U11" s="24">
        <v>0.09</v>
      </c>
      <c r="V11" s="3">
        <v>30000</v>
      </c>
      <c r="W11" s="1">
        <v>0.11</v>
      </c>
    </row>
    <row r="12" spans="1:24" x14ac:dyDescent="0.3">
      <c r="K12" s="2"/>
    </row>
    <row r="13" spans="1:24" x14ac:dyDescent="0.3">
      <c r="A13" t="b">
        <v>1</v>
      </c>
      <c r="B13" t="s">
        <v>77</v>
      </c>
      <c r="C13" t="s">
        <v>61</v>
      </c>
      <c r="D13" t="s">
        <v>124</v>
      </c>
      <c r="E13" t="b">
        <v>0</v>
      </c>
      <c r="F13" t="b">
        <v>1</v>
      </c>
      <c r="G13" t="b">
        <v>1</v>
      </c>
      <c r="H13" s="2">
        <v>0.06</v>
      </c>
      <c r="I13" s="2">
        <v>0.06</v>
      </c>
      <c r="J13" s="2">
        <v>0.04</v>
      </c>
      <c r="K13" s="2"/>
    </row>
    <row r="14" spans="1:24" x14ac:dyDescent="0.3">
      <c r="A14" t="b">
        <v>1</v>
      </c>
      <c r="B14" t="s">
        <v>77</v>
      </c>
      <c r="C14" t="s">
        <v>61</v>
      </c>
      <c r="D14" t="s">
        <v>79</v>
      </c>
      <c r="E14" t="b">
        <v>0</v>
      </c>
      <c r="F14" t="b">
        <v>1</v>
      </c>
      <c r="G14" t="b">
        <v>1</v>
      </c>
      <c r="H14" s="2">
        <v>0.06</v>
      </c>
      <c r="I14" s="2">
        <v>0.06</v>
      </c>
      <c r="J14" s="2">
        <v>0.05</v>
      </c>
      <c r="K14" s="2"/>
    </row>
    <row r="15" spans="1:24" x14ac:dyDescent="0.3">
      <c r="A15" t="b">
        <v>1</v>
      </c>
      <c r="B15" t="s">
        <v>77</v>
      </c>
      <c r="C15" t="s">
        <v>61</v>
      </c>
      <c r="D15" t="s">
        <v>78</v>
      </c>
      <c r="E15" t="b">
        <v>0</v>
      </c>
      <c r="F15" t="b">
        <v>1</v>
      </c>
      <c r="G15" t="b">
        <v>1</v>
      </c>
      <c r="H15" s="2">
        <v>0.06</v>
      </c>
      <c r="I15" s="2">
        <v>0.06</v>
      </c>
      <c r="J15" s="2">
        <v>6.5000000000000002E-2</v>
      </c>
      <c r="K15" s="2"/>
    </row>
    <row r="18" spans="1:23" x14ac:dyDescent="0.3">
      <c r="A18" t="b">
        <v>0</v>
      </c>
      <c r="B18" t="s">
        <v>8</v>
      </c>
      <c r="C18" t="s">
        <v>13</v>
      </c>
      <c r="D18" t="s">
        <v>37</v>
      </c>
      <c r="E18" t="s">
        <v>11</v>
      </c>
      <c r="F18" t="s">
        <v>11</v>
      </c>
      <c r="G18" t="b">
        <v>0</v>
      </c>
      <c r="K18" s="2">
        <v>0.02</v>
      </c>
      <c r="L18" s="2">
        <v>2.5000000000000001E-2</v>
      </c>
      <c r="M18">
        <v>50</v>
      </c>
      <c r="N18">
        <v>55</v>
      </c>
      <c r="O18" s="1">
        <v>0.9</v>
      </c>
      <c r="P18" t="s">
        <v>115</v>
      </c>
      <c r="Q18" s="1">
        <v>0.02</v>
      </c>
      <c r="R18">
        <v>0</v>
      </c>
      <c r="S18" t="s">
        <v>11</v>
      </c>
      <c r="T18">
        <v>3</v>
      </c>
      <c r="U18" s="24">
        <v>0</v>
      </c>
      <c r="V18" s="3">
        <f t="shared" ref="V18:V19" si="1">863*12</f>
        <v>10356</v>
      </c>
      <c r="W18" s="1">
        <v>0.12</v>
      </c>
    </row>
    <row r="19" spans="1:23" x14ac:dyDescent="0.3">
      <c r="A19" t="b">
        <v>0</v>
      </c>
      <c r="B19" t="s">
        <v>8</v>
      </c>
      <c r="C19" t="s">
        <v>15</v>
      </c>
      <c r="D19" t="s">
        <v>38</v>
      </c>
      <c r="E19" t="s">
        <v>11</v>
      </c>
      <c r="F19" t="s">
        <v>11</v>
      </c>
      <c r="G19" t="b">
        <v>0</v>
      </c>
      <c r="K19" s="2">
        <v>0.02</v>
      </c>
      <c r="L19" s="2">
        <v>0.03</v>
      </c>
      <c r="M19">
        <v>50</v>
      </c>
      <c r="N19">
        <v>50</v>
      </c>
      <c r="O19" s="1">
        <v>0.9</v>
      </c>
      <c r="P19" t="s">
        <v>115</v>
      </c>
      <c r="Q19" s="1">
        <v>0.02</v>
      </c>
      <c r="R19">
        <v>0</v>
      </c>
      <c r="S19" t="s">
        <v>11</v>
      </c>
      <c r="T19">
        <v>1</v>
      </c>
      <c r="U19" s="24">
        <v>0</v>
      </c>
      <c r="V19" s="3">
        <f t="shared" si="1"/>
        <v>10356</v>
      </c>
      <c r="W19" s="1">
        <v>0.11</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C999D-0C1D-4D21-8244-0320CD22B8F8}">
  <dimension ref="A1"/>
  <sheetViews>
    <sheetView workbookViewId="0">
      <selection activeCell="B2" sqref="B2"/>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E02BD-E093-44F3-9AF2-CAC8D5B58FD0}">
  <dimension ref="B16:N28"/>
  <sheetViews>
    <sheetView workbookViewId="0">
      <selection activeCell="B20" sqref="B20:C20"/>
    </sheetView>
  </sheetViews>
  <sheetFormatPr defaultRowHeight="14.4" x14ac:dyDescent="0.3"/>
  <sheetData>
    <row r="16" spans="2:14" x14ac:dyDescent="0.3">
      <c r="B16" t="s">
        <v>0</v>
      </c>
      <c r="C16" t="s">
        <v>1</v>
      </c>
      <c r="D16" t="s">
        <v>63</v>
      </c>
      <c r="E16" t="s">
        <v>64</v>
      </c>
      <c r="F16" t="s">
        <v>65</v>
      </c>
      <c r="G16" t="s">
        <v>5</v>
      </c>
      <c r="H16" t="s">
        <v>66</v>
      </c>
      <c r="I16" t="s">
        <v>3</v>
      </c>
      <c r="J16" t="s">
        <v>4</v>
      </c>
      <c r="K16" t="s">
        <v>67</v>
      </c>
      <c r="L16" t="s">
        <v>68</v>
      </c>
      <c r="M16" t="s">
        <v>6</v>
      </c>
      <c r="N16" t="s">
        <v>7</v>
      </c>
    </row>
    <row r="17" spans="2:14" x14ac:dyDescent="0.3">
      <c r="B17" t="s">
        <v>8</v>
      </c>
      <c r="C17" t="s">
        <v>9</v>
      </c>
      <c r="D17" t="s">
        <v>10</v>
      </c>
      <c r="E17">
        <v>2.5000000000000001E-2</v>
      </c>
      <c r="F17">
        <v>0.02</v>
      </c>
      <c r="G17" t="s">
        <v>11</v>
      </c>
      <c r="H17">
        <v>57</v>
      </c>
      <c r="I17">
        <v>55</v>
      </c>
      <c r="J17">
        <v>7.0999999999999994E-2</v>
      </c>
      <c r="K17">
        <v>3</v>
      </c>
      <c r="N17" t="s">
        <v>12</v>
      </c>
    </row>
    <row r="18" spans="2:14" x14ac:dyDescent="0.3">
      <c r="B18" t="s">
        <v>8</v>
      </c>
      <c r="C18" t="s">
        <v>13</v>
      </c>
      <c r="D18" t="s">
        <v>14</v>
      </c>
      <c r="E18">
        <v>2.5000000000000001E-2</v>
      </c>
      <c r="F18">
        <v>0.02</v>
      </c>
      <c r="G18" t="s">
        <v>11</v>
      </c>
      <c r="H18">
        <v>57</v>
      </c>
      <c r="I18">
        <v>55</v>
      </c>
      <c r="J18">
        <v>7.0999999999999994E-2</v>
      </c>
      <c r="K18">
        <v>3</v>
      </c>
      <c r="N18" t="s">
        <v>12</v>
      </c>
    </row>
    <row r="19" spans="2:14" x14ac:dyDescent="0.3">
      <c r="B19" t="s">
        <v>8</v>
      </c>
      <c r="C19" t="s">
        <v>15</v>
      </c>
      <c r="D19" t="s">
        <v>16</v>
      </c>
      <c r="E19">
        <v>0.03</v>
      </c>
      <c r="F19">
        <v>0.02</v>
      </c>
      <c r="G19" t="s">
        <v>11</v>
      </c>
      <c r="H19">
        <v>50</v>
      </c>
      <c r="I19">
        <v>50</v>
      </c>
      <c r="J19">
        <v>0</v>
      </c>
      <c r="K19">
        <v>3</v>
      </c>
      <c r="N19" t="s">
        <v>12</v>
      </c>
    </row>
    <row r="20" spans="2:14" x14ac:dyDescent="0.3">
      <c r="B20" t="s">
        <v>17</v>
      </c>
      <c r="C20" t="s">
        <v>9</v>
      </c>
      <c r="D20" t="s">
        <v>69</v>
      </c>
      <c r="E20">
        <v>0.02</v>
      </c>
      <c r="F20">
        <v>0.02</v>
      </c>
      <c r="G20" t="s">
        <v>11</v>
      </c>
      <c r="H20">
        <v>57</v>
      </c>
      <c r="I20">
        <v>55</v>
      </c>
      <c r="N20" t="s">
        <v>70</v>
      </c>
    </row>
    <row r="21" spans="2:14" x14ac:dyDescent="0.3">
      <c r="B21" t="s">
        <v>71</v>
      </c>
      <c r="C21" t="s">
        <v>9</v>
      </c>
      <c r="D21" t="s">
        <v>69</v>
      </c>
      <c r="E21">
        <v>1.4999999999999999E-2</v>
      </c>
      <c r="F21">
        <v>0.02</v>
      </c>
      <c r="G21" t="s">
        <v>11</v>
      </c>
      <c r="H21">
        <v>57</v>
      </c>
      <c r="I21">
        <v>55</v>
      </c>
      <c r="N21" t="s">
        <v>72</v>
      </c>
    </row>
    <row r="24" spans="2:14" x14ac:dyDescent="0.3">
      <c r="B24" t="s">
        <v>73</v>
      </c>
    </row>
    <row r="25" spans="2:14" x14ac:dyDescent="0.3">
      <c r="B25" t="s">
        <v>74</v>
      </c>
    </row>
    <row r="26" spans="2:14" x14ac:dyDescent="0.3">
      <c r="B26" t="s">
        <v>75</v>
      </c>
    </row>
    <row r="27" spans="2:14" x14ac:dyDescent="0.3">
      <c r="B27" t="s">
        <v>76</v>
      </c>
    </row>
    <row r="28" spans="2:14" x14ac:dyDescent="0.3">
      <c r="B28" t="s">
        <v>76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C3385-9724-45D5-8509-8B7B74161DCB}">
  <dimension ref="A1:F72"/>
  <sheetViews>
    <sheetView workbookViewId="0">
      <pane xSplit="1" ySplit="2" topLeftCell="B51" activePane="bottomRight" state="frozen"/>
      <selection pane="topRight" activeCell="B1" sqref="B1"/>
      <selection pane="bottomLeft" activeCell="A2" sqref="A2"/>
      <selection pane="bottomRight" activeCell="F52" sqref="F52:F72"/>
    </sheetView>
  </sheetViews>
  <sheetFormatPr defaultRowHeight="14.4" x14ac:dyDescent="0.3"/>
  <cols>
    <col min="5" max="5" width="10.5546875" bestFit="1" customWidth="1"/>
  </cols>
  <sheetData>
    <row r="1" spans="1:6" ht="15" thickBot="1" x14ac:dyDescent="0.35">
      <c r="A1" s="6" t="s">
        <v>27</v>
      </c>
    </row>
    <row r="2" spans="1:6" ht="31.8" thickBot="1" x14ac:dyDescent="0.35">
      <c r="A2" t="s">
        <v>34</v>
      </c>
      <c r="B2" t="s">
        <v>35</v>
      </c>
      <c r="D2" s="7" t="s">
        <v>30</v>
      </c>
      <c r="E2" s="7" t="s">
        <v>31</v>
      </c>
      <c r="F2" s="7" t="s">
        <v>32</v>
      </c>
    </row>
    <row r="3" spans="1:6" ht="16.2" thickBot="1" x14ac:dyDescent="0.35">
      <c r="A3">
        <v>1951</v>
      </c>
      <c r="B3">
        <v>2799.16</v>
      </c>
      <c r="D3" s="8">
        <v>1951</v>
      </c>
      <c r="E3" s="9">
        <v>2799.16</v>
      </c>
      <c r="F3" s="10" t="s">
        <v>33</v>
      </c>
    </row>
    <row r="4" spans="1:6" ht="16.2" thickBot="1" x14ac:dyDescent="0.35">
      <c r="A4">
        <v>1952</v>
      </c>
      <c r="B4">
        <v>2973.32</v>
      </c>
      <c r="D4" s="8">
        <v>1952</v>
      </c>
      <c r="E4" s="9">
        <v>2973.32</v>
      </c>
      <c r="F4" s="11">
        <v>6.2199999999999998E-2</v>
      </c>
    </row>
    <row r="5" spans="1:6" ht="16.2" thickBot="1" x14ac:dyDescent="0.35">
      <c r="A5">
        <v>1953</v>
      </c>
      <c r="B5">
        <v>3139.44</v>
      </c>
      <c r="D5" s="8">
        <v>1953</v>
      </c>
      <c r="E5" s="9">
        <v>3139.44</v>
      </c>
      <c r="F5" s="11">
        <v>5.5899999999999998E-2</v>
      </c>
    </row>
    <row r="6" spans="1:6" ht="16.2" thickBot="1" x14ac:dyDescent="0.35">
      <c r="A6">
        <v>1954</v>
      </c>
      <c r="B6">
        <v>3155.64</v>
      </c>
      <c r="D6" s="8">
        <v>1954</v>
      </c>
      <c r="E6" s="9">
        <v>3155.64</v>
      </c>
      <c r="F6" s="11">
        <v>5.1999999999999998E-3</v>
      </c>
    </row>
    <row r="7" spans="1:6" ht="16.2" thickBot="1" x14ac:dyDescent="0.35">
      <c r="A7">
        <v>1955</v>
      </c>
      <c r="B7">
        <v>3301.44</v>
      </c>
      <c r="D7" s="8">
        <v>1955</v>
      </c>
      <c r="E7" s="9">
        <v>3301.44</v>
      </c>
      <c r="F7" s="11">
        <v>4.6199999999999998E-2</v>
      </c>
    </row>
    <row r="8" spans="1:6" ht="16.2" thickBot="1" x14ac:dyDescent="0.35">
      <c r="A8">
        <v>1956</v>
      </c>
      <c r="B8">
        <v>3532.36</v>
      </c>
      <c r="D8" s="8">
        <v>1956</v>
      </c>
      <c r="E8" s="9">
        <v>3532.36</v>
      </c>
      <c r="F8" s="11">
        <v>6.9900000000000004E-2</v>
      </c>
    </row>
    <row r="9" spans="1:6" ht="16.2" thickBot="1" x14ac:dyDescent="0.35">
      <c r="A9">
        <v>1957</v>
      </c>
      <c r="B9">
        <v>3641.72</v>
      </c>
      <c r="D9" s="8">
        <v>1957</v>
      </c>
      <c r="E9" s="9">
        <v>3641.72</v>
      </c>
      <c r="F9" s="11">
        <v>3.1E-2</v>
      </c>
    </row>
    <row r="10" spans="1:6" ht="16.2" thickBot="1" x14ac:dyDescent="0.35">
      <c r="A10">
        <v>1958</v>
      </c>
      <c r="B10">
        <v>3673.8</v>
      </c>
      <c r="D10" s="8">
        <v>1958</v>
      </c>
      <c r="E10" s="9">
        <v>3673.8</v>
      </c>
      <c r="F10" s="11">
        <v>8.8000000000000005E-3</v>
      </c>
    </row>
    <row r="11" spans="1:6" ht="16.2" thickBot="1" x14ac:dyDescent="0.35">
      <c r="A11">
        <v>1959</v>
      </c>
      <c r="B11">
        <v>3855.8</v>
      </c>
      <c r="D11" s="8">
        <v>1959</v>
      </c>
      <c r="E11" s="9">
        <v>3855.8</v>
      </c>
      <c r="F11" s="11">
        <v>4.9500000000000002E-2</v>
      </c>
    </row>
    <row r="12" spans="1:6" ht="16.2" thickBot="1" x14ac:dyDescent="0.35">
      <c r="A12">
        <v>1960</v>
      </c>
      <c r="B12">
        <v>4007.12</v>
      </c>
      <c r="D12" s="8">
        <v>1960</v>
      </c>
      <c r="E12" s="9">
        <v>4007.12</v>
      </c>
      <c r="F12" s="11">
        <v>3.9199999999999999E-2</v>
      </c>
    </row>
    <row r="13" spans="1:6" ht="16.2" thickBot="1" x14ac:dyDescent="0.35">
      <c r="A13">
        <v>1961</v>
      </c>
      <c r="B13">
        <v>4086.76</v>
      </c>
      <c r="D13" s="8">
        <v>1961</v>
      </c>
      <c r="E13" s="9">
        <v>4086.76</v>
      </c>
      <c r="F13" s="11">
        <v>1.9900000000000001E-2</v>
      </c>
    </row>
    <row r="14" spans="1:6" ht="16.2" thickBot="1" x14ac:dyDescent="0.35">
      <c r="A14">
        <v>1962</v>
      </c>
      <c r="B14">
        <v>4291.3999999999996</v>
      </c>
      <c r="D14" s="8">
        <v>1962</v>
      </c>
      <c r="E14" s="9">
        <v>4291.3999999999996</v>
      </c>
      <c r="F14" s="11">
        <v>5.0099999999999999E-2</v>
      </c>
    </row>
    <row r="15" spans="1:6" ht="16.2" thickBot="1" x14ac:dyDescent="0.35">
      <c r="A15">
        <v>1963</v>
      </c>
      <c r="B15">
        <v>4396.6400000000003</v>
      </c>
      <c r="D15" s="8">
        <v>1963</v>
      </c>
      <c r="E15" s="9">
        <v>4396.6400000000003</v>
      </c>
      <c r="F15" s="11">
        <v>2.4500000000000001E-2</v>
      </c>
    </row>
    <row r="16" spans="1:6" ht="16.2" thickBot="1" x14ac:dyDescent="0.35">
      <c r="A16">
        <v>1964</v>
      </c>
      <c r="B16">
        <v>4576.32</v>
      </c>
      <c r="D16" s="8">
        <v>1964</v>
      </c>
      <c r="E16" s="9">
        <v>4576.32</v>
      </c>
      <c r="F16" s="11">
        <v>4.0899999999999999E-2</v>
      </c>
    </row>
    <row r="17" spans="1:6" ht="16.2" thickBot="1" x14ac:dyDescent="0.35">
      <c r="A17">
        <v>1965</v>
      </c>
      <c r="B17">
        <v>4658.72</v>
      </c>
      <c r="D17" s="8">
        <v>1965</v>
      </c>
      <c r="E17" s="9">
        <v>4658.72</v>
      </c>
      <c r="F17" s="11">
        <v>1.7999999999999999E-2</v>
      </c>
    </row>
    <row r="18" spans="1:6" ht="16.2" thickBot="1" x14ac:dyDescent="0.35">
      <c r="A18">
        <v>1966</v>
      </c>
      <c r="B18">
        <v>4938.3599999999997</v>
      </c>
      <c r="D18" s="8">
        <v>1966</v>
      </c>
      <c r="E18" s="9">
        <v>4938.3599999999997</v>
      </c>
      <c r="F18" s="11">
        <v>0.06</v>
      </c>
    </row>
    <row r="19" spans="1:6" ht="16.2" thickBot="1" x14ac:dyDescent="0.35">
      <c r="A19">
        <v>1967</v>
      </c>
      <c r="B19">
        <v>5213.4399999999996</v>
      </c>
      <c r="D19" s="8">
        <v>1967</v>
      </c>
      <c r="E19" s="9">
        <v>5213.4399999999996</v>
      </c>
      <c r="F19" s="11">
        <v>5.57E-2</v>
      </c>
    </row>
    <row r="20" spans="1:6" ht="16.2" thickBot="1" x14ac:dyDescent="0.35">
      <c r="A20">
        <v>1968</v>
      </c>
      <c r="B20">
        <v>5571.76</v>
      </c>
      <c r="D20" s="8">
        <v>1968</v>
      </c>
      <c r="E20" s="9">
        <v>5571.76</v>
      </c>
      <c r="F20" s="11">
        <v>6.8699999999999997E-2</v>
      </c>
    </row>
    <row r="21" spans="1:6" ht="16.2" thickBot="1" x14ac:dyDescent="0.35">
      <c r="A21">
        <v>1969</v>
      </c>
      <c r="B21">
        <v>5893.76</v>
      </c>
      <c r="D21" s="8">
        <v>1969</v>
      </c>
      <c r="E21" s="9">
        <v>5893.76</v>
      </c>
      <c r="F21" s="11">
        <v>5.7799999999999997E-2</v>
      </c>
    </row>
    <row r="22" spans="1:6" ht="16.2" thickBot="1" x14ac:dyDescent="0.35">
      <c r="A22">
        <v>1970</v>
      </c>
      <c r="B22">
        <v>6186.24</v>
      </c>
      <c r="D22" s="8">
        <v>1970</v>
      </c>
      <c r="E22" s="9">
        <v>6186.24</v>
      </c>
      <c r="F22" s="11">
        <v>4.9599999999999998E-2</v>
      </c>
    </row>
    <row r="23" spans="1:6" ht="16.2" thickBot="1" x14ac:dyDescent="0.35">
      <c r="A23">
        <v>1971</v>
      </c>
      <c r="B23">
        <v>6497.08</v>
      </c>
      <c r="D23" s="8">
        <v>1971</v>
      </c>
      <c r="E23" s="9">
        <v>6497.08</v>
      </c>
      <c r="F23" s="11">
        <v>5.0200000000000002E-2</v>
      </c>
    </row>
    <row r="24" spans="1:6" ht="16.2" thickBot="1" x14ac:dyDescent="0.35">
      <c r="A24">
        <v>1972</v>
      </c>
      <c r="B24">
        <v>7133.8</v>
      </c>
      <c r="D24" s="8">
        <v>1972</v>
      </c>
      <c r="E24" s="9">
        <v>7133.8</v>
      </c>
      <c r="F24" s="11">
        <v>9.8000000000000004E-2</v>
      </c>
    </row>
    <row r="25" spans="1:6" ht="16.2" thickBot="1" x14ac:dyDescent="0.35">
      <c r="A25">
        <v>1973</v>
      </c>
      <c r="B25">
        <v>7580.16</v>
      </c>
      <c r="D25" s="8">
        <v>1973</v>
      </c>
      <c r="E25" s="9">
        <v>7580.16</v>
      </c>
      <c r="F25" s="11">
        <v>6.2600000000000003E-2</v>
      </c>
    </row>
    <row r="26" spans="1:6" ht="16.2" thickBot="1" x14ac:dyDescent="0.35">
      <c r="A26">
        <v>1974</v>
      </c>
      <c r="B26">
        <v>8030.76</v>
      </c>
      <c r="D26" s="8">
        <v>1974</v>
      </c>
      <c r="E26" s="9">
        <v>8030.76</v>
      </c>
      <c r="F26" s="11">
        <v>5.9400000000000001E-2</v>
      </c>
    </row>
    <row r="27" spans="1:6" ht="16.2" thickBot="1" x14ac:dyDescent="0.35">
      <c r="A27">
        <v>1975</v>
      </c>
      <c r="B27">
        <v>8630.92</v>
      </c>
      <c r="D27" s="8">
        <v>1975</v>
      </c>
      <c r="E27" s="9">
        <v>8630.92</v>
      </c>
      <c r="F27" s="11">
        <v>7.4700000000000003E-2</v>
      </c>
    </row>
    <row r="28" spans="1:6" ht="16.2" thickBot="1" x14ac:dyDescent="0.35">
      <c r="A28">
        <v>1976</v>
      </c>
      <c r="B28">
        <v>9226.48</v>
      </c>
      <c r="D28" s="8">
        <v>1976</v>
      </c>
      <c r="E28" s="9">
        <v>9226.48</v>
      </c>
      <c r="F28" s="11">
        <v>6.9000000000000006E-2</v>
      </c>
    </row>
    <row r="29" spans="1:6" ht="16.2" thickBot="1" x14ac:dyDescent="0.35">
      <c r="A29">
        <v>1977</v>
      </c>
      <c r="B29">
        <v>9779.44</v>
      </c>
      <c r="D29" s="8">
        <v>1977</v>
      </c>
      <c r="E29" s="9">
        <v>9779.44</v>
      </c>
      <c r="F29" s="11">
        <v>5.9900000000000002E-2</v>
      </c>
    </row>
    <row r="30" spans="1:6" ht="16.2" thickBot="1" x14ac:dyDescent="0.35">
      <c r="A30">
        <v>1978</v>
      </c>
      <c r="B30">
        <v>10556.03</v>
      </c>
      <c r="D30" s="8">
        <v>1978</v>
      </c>
      <c r="E30" s="9">
        <v>10556.03</v>
      </c>
      <c r="F30" s="11">
        <v>7.9399999999999998E-2</v>
      </c>
    </row>
    <row r="31" spans="1:6" ht="16.2" thickBot="1" x14ac:dyDescent="0.35">
      <c r="A31">
        <v>1979</v>
      </c>
      <c r="B31">
        <v>11479.46</v>
      </c>
      <c r="D31" s="8">
        <v>1979</v>
      </c>
      <c r="E31" s="9">
        <v>11479.46</v>
      </c>
      <c r="F31" s="11">
        <v>8.7499999999999994E-2</v>
      </c>
    </row>
    <row r="32" spans="1:6" ht="16.2" thickBot="1" x14ac:dyDescent="0.35">
      <c r="A32">
        <v>1980</v>
      </c>
      <c r="B32">
        <v>12513.46</v>
      </c>
      <c r="D32" s="8">
        <v>1980</v>
      </c>
      <c r="E32" s="9">
        <v>12513.46</v>
      </c>
      <c r="F32" s="11">
        <v>9.01E-2</v>
      </c>
    </row>
    <row r="33" spans="1:6" ht="16.2" thickBot="1" x14ac:dyDescent="0.35">
      <c r="A33">
        <v>1981</v>
      </c>
      <c r="B33">
        <v>13773.1</v>
      </c>
      <c r="D33" s="8">
        <v>1981</v>
      </c>
      <c r="E33" s="9">
        <v>13773.1</v>
      </c>
      <c r="F33" s="11">
        <v>0.1007</v>
      </c>
    </row>
    <row r="34" spans="1:6" ht="16.2" thickBot="1" x14ac:dyDescent="0.35">
      <c r="A34">
        <v>1982</v>
      </c>
      <c r="B34">
        <v>14531.34</v>
      </c>
      <c r="D34" s="8">
        <v>1982</v>
      </c>
      <c r="E34" s="9">
        <v>14531.34</v>
      </c>
      <c r="F34" s="11">
        <v>5.5100000000000003E-2</v>
      </c>
    </row>
    <row r="35" spans="1:6" ht="16.2" thickBot="1" x14ac:dyDescent="0.35">
      <c r="A35">
        <v>1983</v>
      </c>
      <c r="B35">
        <v>15239.24</v>
      </c>
      <c r="D35" s="8">
        <v>1983</v>
      </c>
      <c r="E35" s="9">
        <v>15239.24</v>
      </c>
      <c r="F35" s="11">
        <v>4.87E-2</v>
      </c>
    </row>
    <row r="36" spans="1:6" ht="16.2" thickBot="1" x14ac:dyDescent="0.35">
      <c r="A36">
        <v>1984</v>
      </c>
      <c r="B36">
        <v>16135.07</v>
      </c>
      <c r="D36" s="8">
        <v>1984</v>
      </c>
      <c r="E36" s="9">
        <v>16135.07</v>
      </c>
      <c r="F36" s="11">
        <v>5.8799999999999998E-2</v>
      </c>
    </row>
    <row r="37" spans="1:6" ht="16.2" thickBot="1" x14ac:dyDescent="0.35">
      <c r="A37">
        <v>1985</v>
      </c>
      <c r="B37">
        <v>16822.509999999998</v>
      </c>
      <c r="D37" s="8">
        <v>1985</v>
      </c>
      <c r="E37" s="9">
        <v>16822.509999999998</v>
      </c>
      <c r="F37" s="11">
        <v>4.2599999999999999E-2</v>
      </c>
    </row>
    <row r="38" spans="1:6" ht="16.2" thickBot="1" x14ac:dyDescent="0.35">
      <c r="A38">
        <v>1986</v>
      </c>
      <c r="B38">
        <v>17321.82</v>
      </c>
      <c r="D38" s="8">
        <v>1986</v>
      </c>
      <c r="E38" s="9">
        <v>17321.82</v>
      </c>
      <c r="F38" s="11">
        <v>2.9700000000000001E-2</v>
      </c>
    </row>
    <row r="39" spans="1:6" ht="16.2" thickBot="1" x14ac:dyDescent="0.35">
      <c r="A39">
        <v>1987</v>
      </c>
      <c r="B39">
        <v>18426.509999999998</v>
      </c>
      <c r="D39" s="8">
        <v>1987</v>
      </c>
      <c r="E39" s="9">
        <v>18426.509999999998</v>
      </c>
      <c r="F39" s="11">
        <v>6.3799999999999996E-2</v>
      </c>
    </row>
    <row r="40" spans="1:6" ht="16.2" thickBot="1" x14ac:dyDescent="0.35">
      <c r="A40">
        <v>1988</v>
      </c>
      <c r="B40">
        <v>19334.04</v>
      </c>
      <c r="D40" s="8">
        <v>1988</v>
      </c>
      <c r="E40" s="9">
        <v>19334.04</v>
      </c>
      <c r="F40" s="11">
        <v>4.9299999999999997E-2</v>
      </c>
    </row>
    <row r="41" spans="1:6" ht="16.2" thickBot="1" x14ac:dyDescent="0.35">
      <c r="A41">
        <v>1989</v>
      </c>
      <c r="B41">
        <v>20099.55</v>
      </c>
      <c r="D41" s="8">
        <v>1989</v>
      </c>
      <c r="E41" s="9">
        <v>20099.55</v>
      </c>
      <c r="F41" s="11">
        <v>3.9600000000000003E-2</v>
      </c>
    </row>
    <row r="42" spans="1:6" ht="16.2" thickBot="1" x14ac:dyDescent="0.35">
      <c r="A42">
        <v>1990</v>
      </c>
      <c r="B42">
        <v>21027.98</v>
      </c>
      <c r="D42" s="8">
        <v>1990</v>
      </c>
      <c r="E42" s="9">
        <v>21027.98</v>
      </c>
      <c r="F42" s="11">
        <v>4.6199999999999998E-2</v>
      </c>
    </row>
    <row r="43" spans="1:6" ht="16.2" thickBot="1" x14ac:dyDescent="0.35">
      <c r="A43">
        <v>1991</v>
      </c>
      <c r="B43">
        <v>21811.599999999999</v>
      </c>
      <c r="D43" s="8">
        <v>1991</v>
      </c>
      <c r="E43" s="9">
        <v>21811.599999999999</v>
      </c>
      <c r="F43" s="11">
        <v>3.73E-2</v>
      </c>
    </row>
    <row r="44" spans="1:6" ht="16.2" thickBot="1" x14ac:dyDescent="0.35">
      <c r="A44">
        <v>1992</v>
      </c>
      <c r="B44">
        <v>22935.42</v>
      </c>
      <c r="D44" s="8">
        <v>1992</v>
      </c>
      <c r="E44" s="9">
        <v>22935.42</v>
      </c>
      <c r="F44" s="11">
        <v>5.1499999999999997E-2</v>
      </c>
    </row>
    <row r="45" spans="1:6" ht="16.2" thickBot="1" x14ac:dyDescent="0.35">
      <c r="A45">
        <v>1993</v>
      </c>
      <c r="B45">
        <v>23132.67</v>
      </c>
      <c r="D45" s="8">
        <v>1993</v>
      </c>
      <c r="E45" s="9">
        <v>23132.67</v>
      </c>
      <c r="F45" s="11">
        <v>8.6E-3</v>
      </c>
    </row>
    <row r="46" spans="1:6" ht="16.2" thickBot="1" x14ac:dyDescent="0.35">
      <c r="A46">
        <v>1994</v>
      </c>
      <c r="B46">
        <v>23753.53</v>
      </c>
      <c r="D46" s="8">
        <v>1994</v>
      </c>
      <c r="E46" s="9">
        <v>23753.53</v>
      </c>
      <c r="F46" s="11">
        <v>2.6800000000000001E-2</v>
      </c>
    </row>
    <row r="47" spans="1:6" ht="16.2" thickBot="1" x14ac:dyDescent="0.35">
      <c r="A47">
        <v>1995</v>
      </c>
      <c r="B47">
        <v>24705.66</v>
      </c>
      <c r="D47" s="8">
        <v>1995</v>
      </c>
      <c r="E47" s="9">
        <v>24705.66</v>
      </c>
      <c r="F47" s="11">
        <v>4.0099999999999997E-2</v>
      </c>
    </row>
    <row r="48" spans="1:6" ht="16.2" thickBot="1" x14ac:dyDescent="0.35">
      <c r="A48">
        <v>1996</v>
      </c>
      <c r="B48">
        <v>25913.9</v>
      </c>
      <c r="D48" s="8">
        <v>1996</v>
      </c>
      <c r="E48" s="9">
        <v>25913.9</v>
      </c>
      <c r="F48" s="11">
        <v>4.8899999999999999E-2</v>
      </c>
    </row>
    <row r="49" spans="1:6" ht="16.2" thickBot="1" x14ac:dyDescent="0.35">
      <c r="A49">
        <v>1997</v>
      </c>
      <c r="B49">
        <v>27426</v>
      </c>
      <c r="D49" s="8">
        <v>1997</v>
      </c>
      <c r="E49" s="9">
        <v>27426</v>
      </c>
      <c r="F49" s="11">
        <v>5.8400000000000001E-2</v>
      </c>
    </row>
    <row r="50" spans="1:6" ht="16.2" thickBot="1" x14ac:dyDescent="0.35">
      <c r="A50">
        <v>1998</v>
      </c>
      <c r="B50">
        <v>28861.439999999999</v>
      </c>
      <c r="D50" s="8">
        <v>1998</v>
      </c>
      <c r="E50" s="9">
        <v>28861.439999999999</v>
      </c>
      <c r="F50" s="11">
        <v>5.2299999999999999E-2</v>
      </c>
    </row>
    <row r="51" spans="1:6" ht="16.2" thickBot="1" x14ac:dyDescent="0.35">
      <c r="A51">
        <v>1999</v>
      </c>
      <c r="B51">
        <v>30469.84</v>
      </c>
      <c r="D51" s="8">
        <v>1999</v>
      </c>
      <c r="E51" s="9">
        <v>30469.84</v>
      </c>
      <c r="F51" s="11">
        <v>5.57E-2</v>
      </c>
    </row>
    <row r="52" spans="1:6" ht="16.2" thickBot="1" x14ac:dyDescent="0.35">
      <c r="A52">
        <v>2000</v>
      </c>
      <c r="B52">
        <v>32154.82</v>
      </c>
      <c r="D52" s="8">
        <v>2000</v>
      </c>
      <c r="E52" s="9">
        <v>32154.82</v>
      </c>
      <c r="F52" s="11">
        <v>5.5300000000000002E-2</v>
      </c>
    </row>
    <row r="53" spans="1:6" ht="16.2" thickBot="1" x14ac:dyDescent="0.35">
      <c r="A53">
        <v>2001</v>
      </c>
      <c r="B53">
        <v>32921.919999999998</v>
      </c>
      <c r="D53" s="8">
        <v>2001</v>
      </c>
      <c r="E53" s="9">
        <v>32921.919999999998</v>
      </c>
      <c r="F53" s="11">
        <v>2.3900000000000001E-2</v>
      </c>
    </row>
    <row r="54" spans="1:6" ht="16.2" thickBot="1" x14ac:dyDescent="0.35">
      <c r="A54">
        <v>2002</v>
      </c>
      <c r="B54">
        <v>33252.089999999997</v>
      </c>
      <c r="D54" s="8">
        <v>2002</v>
      </c>
      <c r="E54" s="9">
        <v>33252.089999999997</v>
      </c>
      <c r="F54" s="11">
        <v>0.01</v>
      </c>
    </row>
    <row r="55" spans="1:6" ht="16.2" thickBot="1" x14ac:dyDescent="0.35">
      <c r="A55">
        <v>2003</v>
      </c>
      <c r="B55">
        <v>34064.949999999997</v>
      </c>
      <c r="D55" s="8">
        <v>2003</v>
      </c>
      <c r="E55" s="9">
        <v>34064.949999999997</v>
      </c>
      <c r="F55" s="11">
        <v>2.4400000000000002E-2</v>
      </c>
    </row>
    <row r="56" spans="1:6" ht="16.2" thickBot="1" x14ac:dyDescent="0.35">
      <c r="A56">
        <v>2004</v>
      </c>
      <c r="B56">
        <v>35648.550000000003</v>
      </c>
      <c r="D56" s="8">
        <v>2004</v>
      </c>
      <c r="E56" s="9">
        <v>35648.550000000003</v>
      </c>
      <c r="F56" s="11">
        <v>4.65E-2</v>
      </c>
    </row>
    <row r="57" spans="1:6" ht="16.2" thickBot="1" x14ac:dyDescent="0.35">
      <c r="A57">
        <v>2005</v>
      </c>
      <c r="B57">
        <v>36952.94</v>
      </c>
      <c r="D57" s="8">
        <v>2005</v>
      </c>
      <c r="E57" s="9">
        <v>36952.94</v>
      </c>
      <c r="F57" s="11">
        <v>3.6600000000000001E-2</v>
      </c>
    </row>
    <row r="58" spans="1:6" ht="16.2" thickBot="1" x14ac:dyDescent="0.35">
      <c r="A58">
        <v>2006</v>
      </c>
      <c r="B58">
        <v>38651.410000000003</v>
      </c>
      <c r="D58" s="8">
        <v>2006</v>
      </c>
      <c r="E58" s="9">
        <v>38651.410000000003</v>
      </c>
      <c r="F58" s="11">
        <v>4.5999999999999999E-2</v>
      </c>
    </row>
    <row r="59" spans="1:6" ht="16.2" thickBot="1" x14ac:dyDescent="0.35">
      <c r="A59">
        <v>2007</v>
      </c>
      <c r="B59">
        <v>40405.480000000003</v>
      </c>
      <c r="D59" s="8">
        <v>2007</v>
      </c>
      <c r="E59" s="9">
        <v>40405.480000000003</v>
      </c>
      <c r="F59" s="11">
        <v>4.5400000000000003E-2</v>
      </c>
    </row>
    <row r="60" spans="1:6" ht="16.2" thickBot="1" x14ac:dyDescent="0.35">
      <c r="A60">
        <v>2008</v>
      </c>
      <c r="B60">
        <v>41334.97</v>
      </c>
      <c r="D60" s="8">
        <v>2008</v>
      </c>
      <c r="E60" s="9">
        <v>41334.97</v>
      </c>
      <c r="F60" s="11">
        <v>2.3E-2</v>
      </c>
    </row>
    <row r="61" spans="1:6" ht="16.2" thickBot="1" x14ac:dyDescent="0.35">
      <c r="A61">
        <v>2009</v>
      </c>
      <c r="B61">
        <v>40711.61</v>
      </c>
      <c r="D61" s="8">
        <v>2009</v>
      </c>
      <c r="E61" s="9">
        <v>40711.61</v>
      </c>
      <c r="F61" s="11">
        <v>-1.5100000000000001E-2</v>
      </c>
    </row>
    <row r="62" spans="1:6" ht="16.2" thickBot="1" x14ac:dyDescent="0.35">
      <c r="A62">
        <v>2010</v>
      </c>
      <c r="B62">
        <v>41673.83</v>
      </c>
      <c r="D62" s="8">
        <v>2010</v>
      </c>
      <c r="E62" s="9">
        <v>41673.83</v>
      </c>
      <c r="F62" s="11">
        <v>2.3599999999999999E-2</v>
      </c>
    </row>
    <row r="63" spans="1:6" ht="16.2" thickBot="1" x14ac:dyDescent="0.35">
      <c r="A63">
        <v>2011</v>
      </c>
      <c r="B63">
        <v>42979.61</v>
      </c>
      <c r="D63" s="8">
        <v>2011</v>
      </c>
      <c r="E63" s="9">
        <v>42979.61</v>
      </c>
      <c r="F63" s="11">
        <v>3.1300000000000001E-2</v>
      </c>
    </row>
    <row r="64" spans="1:6" ht="16.2" thickBot="1" x14ac:dyDescent="0.35">
      <c r="A64">
        <v>2012</v>
      </c>
      <c r="B64">
        <v>44321.67</v>
      </c>
      <c r="D64" s="8">
        <v>2012</v>
      </c>
      <c r="E64" s="9">
        <v>44321.67</v>
      </c>
      <c r="F64" s="11">
        <v>3.1199999999999999E-2</v>
      </c>
    </row>
    <row r="65" spans="1:6" ht="16.2" thickBot="1" x14ac:dyDescent="0.35">
      <c r="A65">
        <v>2013</v>
      </c>
      <c r="B65">
        <v>44888.160000000003</v>
      </c>
      <c r="D65" s="8">
        <v>2013</v>
      </c>
      <c r="E65" s="9">
        <v>44888.160000000003</v>
      </c>
      <c r="F65" s="11">
        <v>1.2800000000000001E-2</v>
      </c>
    </row>
    <row r="66" spans="1:6" ht="16.2" thickBot="1" x14ac:dyDescent="0.35">
      <c r="A66">
        <v>2014</v>
      </c>
      <c r="B66">
        <v>46481.52</v>
      </c>
      <c r="D66" s="8">
        <v>2014</v>
      </c>
      <c r="E66" s="9">
        <v>46481.52</v>
      </c>
      <c r="F66" s="11">
        <v>3.5499999999999997E-2</v>
      </c>
    </row>
    <row r="67" spans="1:6" ht="16.2" thickBot="1" x14ac:dyDescent="0.35">
      <c r="A67">
        <v>2015</v>
      </c>
      <c r="B67">
        <v>48098.63</v>
      </c>
      <c r="D67" s="8">
        <v>2015</v>
      </c>
      <c r="E67" s="9">
        <v>48098.63</v>
      </c>
      <c r="F67" s="11">
        <v>3.4799999999999998E-2</v>
      </c>
    </row>
    <row r="68" spans="1:6" ht="16.2" thickBot="1" x14ac:dyDescent="0.35">
      <c r="A68">
        <v>2016</v>
      </c>
      <c r="B68">
        <v>48642.15</v>
      </c>
      <c r="D68" s="8">
        <v>2016</v>
      </c>
      <c r="E68" s="9">
        <v>48642.15</v>
      </c>
      <c r="F68" s="11">
        <v>1.1299999999999999E-2</v>
      </c>
    </row>
    <row r="69" spans="1:6" ht="16.2" thickBot="1" x14ac:dyDescent="0.35">
      <c r="A69">
        <v>2017</v>
      </c>
      <c r="B69">
        <v>50321.89</v>
      </c>
      <c r="D69" s="8">
        <v>2017</v>
      </c>
      <c r="E69" s="9">
        <v>50321.89</v>
      </c>
      <c r="F69" s="11">
        <v>3.4500000000000003E-2</v>
      </c>
    </row>
    <row r="70" spans="1:6" ht="16.2" thickBot="1" x14ac:dyDescent="0.35">
      <c r="A70">
        <v>2018</v>
      </c>
      <c r="B70">
        <v>52145.8</v>
      </c>
      <c r="D70" s="8">
        <v>2018</v>
      </c>
      <c r="E70" s="9">
        <v>52145.8</v>
      </c>
      <c r="F70" s="11">
        <v>3.6200000000000003E-2</v>
      </c>
    </row>
    <row r="71" spans="1:6" ht="16.2" thickBot="1" x14ac:dyDescent="0.35">
      <c r="A71">
        <v>2019</v>
      </c>
      <c r="B71">
        <v>54099.99</v>
      </c>
      <c r="D71" s="8">
        <v>2019</v>
      </c>
      <c r="E71" s="9">
        <v>54099.99</v>
      </c>
      <c r="F71" s="11">
        <v>3.7499999999999999E-2</v>
      </c>
    </row>
    <row r="72" spans="1:6" ht="16.2" thickBot="1" x14ac:dyDescent="0.35">
      <c r="A72">
        <v>2020</v>
      </c>
      <c r="B72">
        <v>55628.6</v>
      </c>
      <c r="D72" s="8">
        <v>2020</v>
      </c>
      <c r="E72" s="9">
        <v>55628.6</v>
      </c>
      <c r="F72" s="11">
        <v>2.8299999999999999E-2</v>
      </c>
    </row>
  </sheetData>
  <hyperlinks>
    <hyperlink ref="A1" r:id="rId1" xr:uid="{CDA6CC5A-A4ED-4444-BE6A-D178B0BFBBA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0D6A3-18B3-451A-A4DA-4AFBAB07A52B}">
  <dimension ref="A2:G50"/>
  <sheetViews>
    <sheetView workbookViewId="0">
      <selection activeCell="C4" sqref="C4"/>
    </sheetView>
  </sheetViews>
  <sheetFormatPr defaultRowHeight="14.4" x14ac:dyDescent="0.3"/>
  <cols>
    <col min="2" max="3" width="9.109375" style="3" bestFit="1" customWidth="1"/>
  </cols>
  <sheetData>
    <row r="2" spans="1:7" x14ac:dyDescent="0.3">
      <c r="A2" t="s">
        <v>41</v>
      </c>
    </row>
    <row r="3" spans="1:7" ht="26.4" customHeight="1" x14ac:dyDescent="0.3">
      <c r="B3" s="3" t="s">
        <v>39</v>
      </c>
    </row>
    <row r="4" spans="1:7" x14ac:dyDescent="0.3">
      <c r="A4" s="12" t="s">
        <v>34</v>
      </c>
      <c r="B4" s="3" t="s">
        <v>45</v>
      </c>
      <c r="C4" s="3" t="s">
        <v>46</v>
      </c>
      <c r="E4" s="3" t="s">
        <v>42</v>
      </c>
      <c r="F4" s="3" t="s">
        <v>43</v>
      </c>
      <c r="G4" s="3" t="s">
        <v>35</v>
      </c>
    </row>
    <row r="5" spans="1:7" x14ac:dyDescent="0.3">
      <c r="A5">
        <v>1979</v>
      </c>
      <c r="B5" s="3">
        <v>180</v>
      </c>
      <c r="C5" s="3">
        <v>1085</v>
      </c>
    </row>
    <row r="6" spans="1:7" x14ac:dyDescent="0.3">
      <c r="A6">
        <v>1980</v>
      </c>
      <c r="B6" s="3">
        <v>194</v>
      </c>
      <c r="C6" s="3">
        <v>1171</v>
      </c>
      <c r="E6" s="1">
        <f>+B6/B5-1</f>
        <v>7.7777777777777724E-2</v>
      </c>
      <c r="F6" s="1">
        <f t="shared" ref="F6:F48" si="0">+C6/C5-1</f>
        <v>7.926267281105992E-2</v>
      </c>
    </row>
    <row r="7" spans="1:7" x14ac:dyDescent="0.3">
      <c r="A7">
        <v>1981</v>
      </c>
      <c r="B7" s="3">
        <v>211</v>
      </c>
      <c r="C7" s="3">
        <v>1274</v>
      </c>
      <c r="E7" s="1">
        <f t="shared" ref="E7:E48" si="1">+B7/B6-1</f>
        <v>8.7628865979381354E-2</v>
      </c>
      <c r="F7" s="1">
        <f t="shared" si="0"/>
        <v>8.7959009393680621E-2</v>
      </c>
    </row>
    <row r="8" spans="1:7" x14ac:dyDescent="0.3">
      <c r="A8">
        <v>1982</v>
      </c>
      <c r="B8" s="3">
        <v>230</v>
      </c>
      <c r="C8" s="3">
        <v>1388</v>
      </c>
      <c r="E8" s="1">
        <f t="shared" si="1"/>
        <v>9.004739336492884E-2</v>
      </c>
      <c r="F8" s="1">
        <f t="shared" si="0"/>
        <v>8.9481946624803799E-2</v>
      </c>
    </row>
    <row r="9" spans="1:7" x14ac:dyDescent="0.3">
      <c r="A9">
        <v>1983</v>
      </c>
      <c r="B9" s="3">
        <v>254</v>
      </c>
      <c r="C9" s="3">
        <v>1528</v>
      </c>
      <c r="E9" s="1">
        <f t="shared" si="1"/>
        <v>0.10434782608695659</v>
      </c>
      <c r="F9" s="1">
        <f t="shared" si="0"/>
        <v>0.10086455331412103</v>
      </c>
    </row>
    <row r="10" spans="1:7" x14ac:dyDescent="0.3">
      <c r="A10">
        <v>1984</v>
      </c>
      <c r="B10" s="3">
        <v>267</v>
      </c>
      <c r="C10" s="3">
        <v>1612</v>
      </c>
      <c r="E10" s="1">
        <f t="shared" si="1"/>
        <v>5.1181102362204633E-2</v>
      </c>
      <c r="F10" s="1">
        <f t="shared" si="0"/>
        <v>5.4973821989528826E-2</v>
      </c>
    </row>
    <row r="11" spans="1:7" x14ac:dyDescent="0.3">
      <c r="A11">
        <v>1985</v>
      </c>
      <c r="B11" s="3">
        <v>280</v>
      </c>
      <c r="C11" s="3">
        <v>1691</v>
      </c>
      <c r="E11" s="1">
        <f t="shared" si="1"/>
        <v>4.8689138576778923E-2</v>
      </c>
      <c r="F11" s="1">
        <f t="shared" si="0"/>
        <v>4.9007444168734482E-2</v>
      </c>
    </row>
    <row r="12" spans="1:7" x14ac:dyDescent="0.3">
      <c r="A12">
        <v>1986</v>
      </c>
      <c r="B12" s="3">
        <v>297</v>
      </c>
      <c r="C12" s="3">
        <v>1790</v>
      </c>
      <c r="E12" s="1">
        <f t="shared" si="1"/>
        <v>6.0714285714285721E-2</v>
      </c>
      <c r="F12" s="1">
        <f t="shared" si="0"/>
        <v>5.8545239503252411E-2</v>
      </c>
    </row>
    <row r="13" spans="1:7" x14ac:dyDescent="0.3">
      <c r="A13">
        <v>1987</v>
      </c>
      <c r="B13" s="3">
        <v>310</v>
      </c>
      <c r="C13" s="3">
        <v>1866</v>
      </c>
      <c r="E13" s="1">
        <f t="shared" si="1"/>
        <v>4.3771043771043683E-2</v>
      </c>
      <c r="F13" s="1">
        <f t="shared" si="0"/>
        <v>4.2458100558659284E-2</v>
      </c>
    </row>
    <row r="14" spans="1:7" x14ac:dyDescent="0.3">
      <c r="A14">
        <v>1988</v>
      </c>
      <c r="B14" s="3">
        <v>319</v>
      </c>
      <c r="C14" s="3">
        <v>1922</v>
      </c>
      <c r="E14" s="1">
        <f t="shared" si="1"/>
        <v>2.9032258064516148E-2</v>
      </c>
      <c r="F14" s="1">
        <f t="shared" si="0"/>
        <v>3.0010718113612E-2</v>
      </c>
    </row>
    <row r="15" spans="1:7" x14ac:dyDescent="0.3">
      <c r="A15">
        <v>1989</v>
      </c>
      <c r="B15" s="3">
        <v>339</v>
      </c>
      <c r="C15" s="3">
        <v>2044</v>
      </c>
      <c r="E15" s="1">
        <f t="shared" si="1"/>
        <v>6.2695924764890387E-2</v>
      </c>
      <c r="F15" s="1">
        <f t="shared" si="0"/>
        <v>6.347554630593133E-2</v>
      </c>
    </row>
    <row r="16" spans="1:7" x14ac:dyDescent="0.3">
      <c r="A16">
        <v>1990</v>
      </c>
      <c r="B16" s="3">
        <v>356</v>
      </c>
      <c r="C16" s="3">
        <v>2145</v>
      </c>
      <c r="E16" s="1">
        <f t="shared" si="1"/>
        <v>5.0147492625368661E-2</v>
      </c>
      <c r="F16" s="1">
        <f t="shared" si="0"/>
        <v>4.9412915851271944E-2</v>
      </c>
    </row>
    <row r="17" spans="1:7" x14ac:dyDescent="0.3">
      <c r="A17">
        <v>1991</v>
      </c>
      <c r="B17" s="3">
        <v>370</v>
      </c>
      <c r="C17" s="3">
        <v>2230</v>
      </c>
      <c r="E17" s="1">
        <f t="shared" si="1"/>
        <v>3.9325842696629199E-2</v>
      </c>
      <c r="F17" s="1">
        <f t="shared" si="0"/>
        <v>3.9627039627039728E-2</v>
      </c>
    </row>
    <row r="18" spans="1:7" x14ac:dyDescent="0.3">
      <c r="A18">
        <v>1992</v>
      </c>
      <c r="B18" s="3">
        <v>387</v>
      </c>
      <c r="C18" s="3">
        <v>2333</v>
      </c>
      <c r="E18" s="1">
        <f t="shared" si="1"/>
        <v>4.5945945945945921E-2</v>
      </c>
      <c r="F18" s="1">
        <f t="shared" si="0"/>
        <v>4.6188340807174821E-2</v>
      </c>
    </row>
    <row r="19" spans="1:7" x14ac:dyDescent="0.3">
      <c r="A19">
        <v>1993</v>
      </c>
      <c r="B19" s="3">
        <v>401</v>
      </c>
      <c r="C19" s="3">
        <v>2420</v>
      </c>
      <c r="E19" s="1">
        <f t="shared" si="1"/>
        <v>3.6175710594315236E-2</v>
      </c>
      <c r="F19" s="1">
        <f t="shared" si="0"/>
        <v>3.7291041577368178E-2</v>
      </c>
    </row>
    <row r="20" spans="1:7" x14ac:dyDescent="0.3">
      <c r="A20">
        <v>1994</v>
      </c>
      <c r="B20" s="3">
        <v>422</v>
      </c>
      <c r="C20" s="3">
        <v>2545</v>
      </c>
      <c r="E20" s="1">
        <f t="shared" si="1"/>
        <v>5.2369077306733125E-2</v>
      </c>
      <c r="F20" s="1">
        <f t="shared" si="0"/>
        <v>5.1652892561983466E-2</v>
      </c>
    </row>
    <row r="21" spans="1:7" x14ac:dyDescent="0.3">
      <c r="A21">
        <v>1995</v>
      </c>
      <c r="B21" s="3">
        <v>426</v>
      </c>
      <c r="C21" s="3">
        <v>2567</v>
      </c>
      <c r="E21" s="1">
        <f t="shared" si="1"/>
        <v>9.4786729857820884E-3</v>
      </c>
      <c r="F21" s="1">
        <f t="shared" si="0"/>
        <v>8.6444007858546001E-3</v>
      </c>
    </row>
    <row r="22" spans="1:7" x14ac:dyDescent="0.3">
      <c r="A22">
        <v>1996</v>
      </c>
      <c r="B22" s="3">
        <v>437</v>
      </c>
      <c r="C22" s="3">
        <v>2635</v>
      </c>
      <c r="E22" s="1">
        <f t="shared" si="1"/>
        <v>2.5821596244131495E-2</v>
      </c>
      <c r="F22" s="1">
        <f t="shared" si="0"/>
        <v>2.6490066225165476E-2</v>
      </c>
    </row>
    <row r="23" spans="1:7" x14ac:dyDescent="0.3">
      <c r="A23">
        <v>1997</v>
      </c>
      <c r="B23" s="3">
        <v>455</v>
      </c>
      <c r="C23" s="3">
        <v>2741</v>
      </c>
      <c r="E23" s="1">
        <f t="shared" si="1"/>
        <v>4.1189931350114506E-2</v>
      </c>
      <c r="F23" s="1">
        <f t="shared" si="0"/>
        <v>4.0227703984819785E-2</v>
      </c>
    </row>
    <row r="24" spans="1:7" x14ac:dyDescent="0.3">
      <c r="A24">
        <v>1998</v>
      </c>
      <c r="B24" s="3">
        <v>477</v>
      </c>
      <c r="C24" s="3">
        <v>2875</v>
      </c>
      <c r="E24" s="1">
        <f t="shared" si="1"/>
        <v>4.8351648351648402E-2</v>
      </c>
      <c r="F24" s="1">
        <f t="shared" si="0"/>
        <v>4.8887267420649305E-2</v>
      </c>
    </row>
    <row r="25" spans="1:7" x14ac:dyDescent="0.3">
      <c r="A25">
        <v>1999</v>
      </c>
      <c r="B25" s="3">
        <v>505</v>
      </c>
      <c r="C25" s="3">
        <v>3043</v>
      </c>
      <c r="E25" s="1">
        <f t="shared" si="1"/>
        <v>5.8700209643605783E-2</v>
      </c>
      <c r="F25" s="1">
        <f t="shared" si="0"/>
        <v>5.8434782608695723E-2</v>
      </c>
    </row>
    <row r="26" spans="1:7" x14ac:dyDescent="0.3">
      <c r="A26">
        <v>2000</v>
      </c>
      <c r="B26" s="3">
        <v>531</v>
      </c>
      <c r="C26" s="3">
        <v>3202</v>
      </c>
      <c r="E26" s="1">
        <f t="shared" si="1"/>
        <v>5.1485148514851531E-2</v>
      </c>
      <c r="F26" s="1">
        <f t="shared" si="0"/>
        <v>5.2251068024975256E-2</v>
      </c>
      <c r="G26" s="13">
        <v>5.5300000000000002E-2</v>
      </c>
    </row>
    <row r="27" spans="1:7" x14ac:dyDescent="0.3">
      <c r="A27">
        <v>2001</v>
      </c>
      <c r="B27" s="3">
        <v>561</v>
      </c>
      <c r="C27" s="3">
        <v>3381</v>
      </c>
      <c r="E27" s="1">
        <f t="shared" si="1"/>
        <v>5.6497175141242861E-2</v>
      </c>
      <c r="F27" s="1">
        <f t="shared" si="0"/>
        <v>5.5902560899437903E-2</v>
      </c>
      <c r="G27" s="1">
        <v>2.3900000000000001E-2</v>
      </c>
    </row>
    <row r="28" spans="1:7" x14ac:dyDescent="0.3">
      <c r="A28">
        <v>2002</v>
      </c>
      <c r="B28" s="3">
        <v>592</v>
      </c>
      <c r="C28" s="3">
        <v>3567</v>
      </c>
      <c r="E28" s="1">
        <f t="shared" si="1"/>
        <v>5.525846702317283E-2</v>
      </c>
      <c r="F28" s="13">
        <f t="shared" si="0"/>
        <v>5.501330967169471E-2</v>
      </c>
      <c r="G28" s="1">
        <v>0.01</v>
      </c>
    </row>
    <row r="29" spans="1:7" x14ac:dyDescent="0.3">
      <c r="A29">
        <v>2003</v>
      </c>
      <c r="B29" s="3">
        <v>606</v>
      </c>
      <c r="C29" s="3">
        <v>3653</v>
      </c>
      <c r="E29" s="1">
        <f t="shared" si="1"/>
        <v>2.3648648648648685E-2</v>
      </c>
      <c r="F29" s="1">
        <f t="shared" si="0"/>
        <v>2.4109896271376607E-2</v>
      </c>
      <c r="G29" s="1">
        <v>2.4400000000000002E-2</v>
      </c>
    </row>
    <row r="30" spans="1:7" x14ac:dyDescent="0.3">
      <c r="A30">
        <v>2004</v>
      </c>
      <c r="B30" s="3">
        <v>612</v>
      </c>
      <c r="C30" s="3">
        <v>3689</v>
      </c>
      <c r="E30" s="1">
        <f t="shared" si="1"/>
        <v>9.9009900990099098E-3</v>
      </c>
      <c r="F30" s="1">
        <f t="shared" si="0"/>
        <v>9.8549137695045363E-3</v>
      </c>
      <c r="G30" s="1">
        <v>4.65E-2</v>
      </c>
    </row>
    <row r="31" spans="1:7" x14ac:dyDescent="0.3">
      <c r="A31">
        <v>2005</v>
      </c>
      <c r="B31" s="3">
        <v>627</v>
      </c>
      <c r="C31" s="3">
        <v>3779</v>
      </c>
      <c r="E31" s="1">
        <f t="shared" si="1"/>
        <v>2.450980392156854E-2</v>
      </c>
      <c r="F31" s="1">
        <f t="shared" si="0"/>
        <v>2.4396855516400029E-2</v>
      </c>
      <c r="G31" s="1">
        <v>3.6600000000000001E-2</v>
      </c>
    </row>
    <row r="32" spans="1:7" x14ac:dyDescent="0.3">
      <c r="A32">
        <v>2006</v>
      </c>
      <c r="B32" s="3">
        <v>656</v>
      </c>
      <c r="C32" s="3">
        <v>3955</v>
      </c>
      <c r="E32" s="1">
        <f t="shared" si="1"/>
        <v>4.6251993620414655E-2</v>
      </c>
      <c r="F32" s="1">
        <f t="shared" si="0"/>
        <v>4.6573167504630808E-2</v>
      </c>
      <c r="G32" s="1">
        <v>4.5999999999999999E-2</v>
      </c>
    </row>
    <row r="33" spans="1:7" x14ac:dyDescent="0.3">
      <c r="A33">
        <v>2007</v>
      </c>
      <c r="B33" s="3">
        <v>680</v>
      </c>
      <c r="C33" s="3">
        <v>4100</v>
      </c>
      <c r="E33" s="1">
        <f t="shared" si="1"/>
        <v>3.6585365853658569E-2</v>
      </c>
      <c r="F33" s="1">
        <f t="shared" si="0"/>
        <v>3.6662452591656125E-2</v>
      </c>
      <c r="G33" s="1">
        <v>4.5400000000000003E-2</v>
      </c>
    </row>
    <row r="34" spans="1:7" x14ac:dyDescent="0.3">
      <c r="A34">
        <v>2008</v>
      </c>
      <c r="B34" s="3">
        <v>711</v>
      </c>
      <c r="C34" s="3">
        <v>4288</v>
      </c>
      <c r="E34" s="1">
        <f t="shared" si="1"/>
        <v>4.5588235294117707E-2</v>
      </c>
      <c r="F34" s="1">
        <f t="shared" si="0"/>
        <v>4.5853658536585407E-2</v>
      </c>
      <c r="G34" s="1">
        <v>2.3E-2</v>
      </c>
    </row>
    <row r="35" spans="1:7" x14ac:dyDescent="0.3">
      <c r="A35">
        <v>2009</v>
      </c>
      <c r="B35" s="3">
        <v>744</v>
      </c>
      <c r="C35" s="3">
        <v>4483</v>
      </c>
      <c r="E35" s="1">
        <f t="shared" si="1"/>
        <v>4.6413502109704741E-2</v>
      </c>
      <c r="F35" s="1">
        <f t="shared" si="0"/>
        <v>4.5475746268656803E-2</v>
      </c>
      <c r="G35" s="1">
        <v>-1.5100000000000001E-2</v>
      </c>
    </row>
    <row r="36" spans="1:7" x14ac:dyDescent="0.3">
      <c r="A36">
        <v>2010</v>
      </c>
      <c r="B36" s="3">
        <v>761</v>
      </c>
      <c r="C36" s="3">
        <v>4586</v>
      </c>
      <c r="E36" s="1">
        <f t="shared" si="1"/>
        <v>2.2849462365591489E-2</v>
      </c>
      <c r="F36" s="1">
        <f t="shared" si="0"/>
        <v>2.2975685924603972E-2</v>
      </c>
      <c r="G36" s="1">
        <v>2.3599999999999999E-2</v>
      </c>
    </row>
    <row r="37" spans="1:7" x14ac:dyDescent="0.3">
      <c r="A37">
        <v>2011</v>
      </c>
      <c r="B37" s="3">
        <v>749</v>
      </c>
      <c r="C37" s="3">
        <v>4517</v>
      </c>
      <c r="E37" s="1">
        <f t="shared" si="1"/>
        <v>-1.5768725361366642E-2</v>
      </c>
      <c r="F37" s="1">
        <f t="shared" si="0"/>
        <v>-1.5045791539467945E-2</v>
      </c>
      <c r="G37" s="1">
        <v>3.1300000000000001E-2</v>
      </c>
    </row>
    <row r="38" spans="1:7" x14ac:dyDescent="0.3">
      <c r="A38">
        <v>2012</v>
      </c>
      <c r="B38" s="3">
        <v>767</v>
      </c>
      <c r="C38" s="3">
        <v>4624</v>
      </c>
      <c r="E38" s="1">
        <f t="shared" si="1"/>
        <v>2.4032042723631575E-2</v>
      </c>
      <c r="F38" s="1">
        <f t="shared" si="0"/>
        <v>2.3688288687181869E-2</v>
      </c>
      <c r="G38" s="1">
        <v>3.1199999999999999E-2</v>
      </c>
    </row>
    <row r="39" spans="1:7" x14ac:dyDescent="0.3">
      <c r="A39">
        <v>2013</v>
      </c>
      <c r="B39" s="3">
        <v>791</v>
      </c>
      <c r="C39" s="3">
        <v>4768</v>
      </c>
      <c r="E39" s="1">
        <f t="shared" si="1"/>
        <v>3.1290743155149903E-2</v>
      </c>
      <c r="F39" s="1">
        <f t="shared" si="0"/>
        <v>3.114186851211076E-2</v>
      </c>
      <c r="G39" s="1">
        <v>1.2800000000000001E-2</v>
      </c>
    </row>
    <row r="40" spans="1:7" x14ac:dyDescent="0.3">
      <c r="A40">
        <v>2014</v>
      </c>
      <c r="B40" s="3">
        <v>816</v>
      </c>
      <c r="C40" s="3">
        <v>4917</v>
      </c>
      <c r="E40" s="1">
        <f t="shared" si="1"/>
        <v>3.1605562579013924E-2</v>
      </c>
      <c r="F40" s="1">
        <f t="shared" si="0"/>
        <v>3.125E-2</v>
      </c>
      <c r="G40" s="1">
        <v>3.5499999999999997E-2</v>
      </c>
    </row>
    <row r="41" spans="1:7" x14ac:dyDescent="0.3">
      <c r="A41">
        <v>2015</v>
      </c>
      <c r="B41" s="3">
        <v>826</v>
      </c>
      <c r="C41" s="3">
        <v>4980</v>
      </c>
      <c r="E41" s="1">
        <f t="shared" si="1"/>
        <v>1.225490196078427E-2</v>
      </c>
      <c r="F41" s="1">
        <f t="shared" si="0"/>
        <v>1.281269066503965E-2</v>
      </c>
      <c r="G41" s="1">
        <v>3.4799999999999998E-2</v>
      </c>
    </row>
    <row r="42" spans="1:7" x14ac:dyDescent="0.3">
      <c r="A42">
        <v>2016</v>
      </c>
      <c r="B42" s="3">
        <v>856</v>
      </c>
      <c r="C42" s="3">
        <v>5157</v>
      </c>
      <c r="E42" s="1">
        <f t="shared" si="1"/>
        <v>3.6319612590798966E-2</v>
      </c>
      <c r="F42" s="1">
        <f t="shared" si="0"/>
        <v>3.5542168674698837E-2</v>
      </c>
      <c r="G42" s="1">
        <v>1.1299999999999999E-2</v>
      </c>
    </row>
    <row r="43" spans="1:7" x14ac:dyDescent="0.3">
      <c r="A43">
        <v>2017</v>
      </c>
      <c r="B43" s="3">
        <v>885</v>
      </c>
      <c r="C43" s="3">
        <v>5336</v>
      </c>
      <c r="E43" s="1">
        <f t="shared" si="1"/>
        <v>3.3878504672897103E-2</v>
      </c>
      <c r="F43" s="1">
        <f t="shared" si="0"/>
        <v>3.4710102772929963E-2</v>
      </c>
      <c r="G43" s="1">
        <v>3.4500000000000003E-2</v>
      </c>
    </row>
    <row r="44" spans="1:7" x14ac:dyDescent="0.3">
      <c r="A44">
        <v>2018</v>
      </c>
      <c r="B44" s="3">
        <v>895</v>
      </c>
      <c r="C44" s="3">
        <v>5397</v>
      </c>
      <c r="E44" s="1">
        <f t="shared" si="1"/>
        <v>1.1299435028248483E-2</v>
      </c>
      <c r="F44" s="1">
        <f t="shared" si="0"/>
        <v>1.1431784107946097E-2</v>
      </c>
      <c r="G44" s="1">
        <v>3.6200000000000003E-2</v>
      </c>
    </row>
    <row r="45" spans="1:7" x14ac:dyDescent="0.3">
      <c r="A45">
        <v>2019</v>
      </c>
      <c r="B45" s="3">
        <v>926</v>
      </c>
      <c r="C45" s="3">
        <v>5583</v>
      </c>
      <c r="E45" s="1">
        <f t="shared" si="1"/>
        <v>3.4636871508379796E-2</v>
      </c>
      <c r="F45" s="1">
        <f t="shared" si="0"/>
        <v>3.4463590883824446E-2</v>
      </c>
      <c r="G45" s="1">
        <v>3.7499999999999999E-2</v>
      </c>
    </row>
    <row r="46" spans="1:7" x14ac:dyDescent="0.3">
      <c r="A46">
        <v>2020</v>
      </c>
      <c r="B46" s="3">
        <v>960</v>
      </c>
      <c r="C46" s="3">
        <v>5785</v>
      </c>
      <c r="E46" s="1">
        <f t="shared" si="1"/>
        <v>3.6717062634989306E-2</v>
      </c>
      <c r="F46" s="1">
        <f t="shared" si="0"/>
        <v>3.6181264553107662E-2</v>
      </c>
      <c r="G46" s="13">
        <v>2.8299999999999999E-2</v>
      </c>
    </row>
    <row r="47" spans="1:7" x14ac:dyDescent="0.3">
      <c r="A47">
        <v>2021</v>
      </c>
      <c r="B47" s="3">
        <v>996</v>
      </c>
      <c r="C47" s="3">
        <v>6002</v>
      </c>
      <c r="E47" s="1">
        <f t="shared" si="1"/>
        <v>3.7500000000000089E-2</v>
      </c>
      <c r="F47" s="1">
        <f t="shared" si="0"/>
        <v>3.7510803802938586E-2</v>
      </c>
    </row>
    <row r="48" spans="1:7" x14ac:dyDescent="0.3">
      <c r="A48">
        <v>2022</v>
      </c>
      <c r="B48" s="3">
        <v>1024</v>
      </c>
      <c r="C48" s="3">
        <v>6172</v>
      </c>
      <c r="E48" s="1">
        <f t="shared" si="1"/>
        <v>2.8112449799196693E-2</v>
      </c>
      <c r="F48" s="13">
        <f t="shared" si="0"/>
        <v>2.8323892035988063E-2</v>
      </c>
    </row>
    <row r="50" spans="1:1" x14ac:dyDescent="0.3">
      <c r="A50" t="s">
        <v>40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881CF-46F0-46BA-A944-5CC6693A7320}">
  <dimension ref="A1:C6"/>
  <sheetViews>
    <sheetView workbookViewId="0">
      <selection activeCell="A5" sqref="A5"/>
    </sheetView>
  </sheetViews>
  <sheetFormatPr defaultRowHeight="14.4" x14ac:dyDescent="0.3"/>
  <cols>
    <col min="1" max="1" width="48.109375" style="5" bestFit="1" customWidth="1"/>
    <col min="2" max="2" width="30.88671875" style="5" customWidth="1"/>
    <col min="3" max="3" width="79.33203125" style="5" customWidth="1"/>
  </cols>
  <sheetData>
    <row r="1" spans="1:3" x14ac:dyDescent="0.3">
      <c r="A1" s="5" t="s">
        <v>18</v>
      </c>
    </row>
    <row r="2" spans="1:3" x14ac:dyDescent="0.3">
      <c r="A2" s="6" t="s">
        <v>19</v>
      </c>
    </row>
    <row r="3" spans="1:3" x14ac:dyDescent="0.3">
      <c r="A3" s="6" t="s">
        <v>23</v>
      </c>
      <c r="C3" s="5" t="s">
        <v>24</v>
      </c>
    </row>
    <row r="4" spans="1:3" ht="72" x14ac:dyDescent="0.3">
      <c r="A4" s="6" t="s">
        <v>20</v>
      </c>
      <c r="B4" s="4" t="s">
        <v>21</v>
      </c>
      <c r="C4" s="4" t="s">
        <v>22</v>
      </c>
    </row>
    <row r="5" spans="1:3" x14ac:dyDescent="0.3">
      <c r="A5" s="6" t="s">
        <v>27</v>
      </c>
      <c r="B5" s="4" t="s">
        <v>28</v>
      </c>
      <c r="C5" s="4" t="s">
        <v>29</v>
      </c>
    </row>
    <row r="6" spans="1:3" ht="43.2" x14ac:dyDescent="0.3">
      <c r="A6" s="5" t="s">
        <v>25</v>
      </c>
      <c r="C6" s="4" t="s">
        <v>26</v>
      </c>
    </row>
  </sheetData>
  <hyperlinks>
    <hyperlink ref="A2" r:id="rId1" xr:uid="{D67D1C14-93D1-4B44-BD72-B79E0C298057}"/>
    <hyperlink ref="A4" r:id="rId2" xr:uid="{56B1308A-DBBC-47B0-99EA-97A8AF0105FF}"/>
    <hyperlink ref="A3" r:id="rId3" xr:uid="{4F32088B-4F42-4235-94FA-A09966723C00}"/>
    <hyperlink ref="A5" r:id="rId4" xr:uid="{DCDFA4DB-E143-48C9-8A7B-068F47C90C0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6845A-E50F-429A-A005-D0BDC1AEFB3D}">
  <dimension ref="A1"/>
  <sheetViews>
    <sheetView workbookViewId="0"/>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A5010-D7F4-42F6-8020-6F687E3F45AA}">
  <dimension ref="A2:F44"/>
  <sheetViews>
    <sheetView workbookViewId="0">
      <selection activeCell="D8" sqref="D8"/>
    </sheetView>
  </sheetViews>
  <sheetFormatPr defaultRowHeight="14.4" x14ac:dyDescent="0.3"/>
  <cols>
    <col min="1" max="1" width="50.77734375" customWidth="1"/>
    <col min="2" max="2" width="53.109375" customWidth="1"/>
    <col min="3" max="3" width="38.21875" customWidth="1"/>
    <col min="4" max="4" width="40.6640625" customWidth="1"/>
    <col min="5" max="5" width="37.6640625" customWidth="1"/>
    <col min="6" max="6" width="33" customWidth="1"/>
  </cols>
  <sheetData>
    <row r="2" spans="1:6" ht="72" x14ac:dyDescent="0.3">
      <c r="A2" s="6" t="s">
        <v>80</v>
      </c>
      <c r="B2" s="4" t="s">
        <v>81</v>
      </c>
    </row>
    <row r="3" spans="1:6" x14ac:dyDescent="0.3">
      <c r="A3" s="20" t="s">
        <v>103</v>
      </c>
      <c r="B3" t="s">
        <v>104</v>
      </c>
    </row>
    <row r="4" spans="1:6" x14ac:dyDescent="0.3">
      <c r="A4" s="20" t="s">
        <v>105</v>
      </c>
      <c r="B4" t="s">
        <v>106</v>
      </c>
    </row>
    <row r="5" spans="1:6" x14ac:dyDescent="0.3">
      <c r="A5" s="20" t="s">
        <v>109</v>
      </c>
    </row>
    <row r="6" spans="1:6" x14ac:dyDescent="0.3">
      <c r="A6" s="20" t="s">
        <v>123</v>
      </c>
    </row>
    <row r="7" spans="1:6" x14ac:dyDescent="0.3">
      <c r="A7" s="20"/>
    </row>
    <row r="8" spans="1:6" ht="158.4" x14ac:dyDescent="0.3">
      <c r="A8" t="s">
        <v>85</v>
      </c>
      <c r="B8" s="21" t="s">
        <v>86</v>
      </c>
      <c r="C8" s="4" t="s">
        <v>87</v>
      </c>
      <c r="D8" s="4" t="s">
        <v>98</v>
      </c>
      <c r="E8" s="4" t="s">
        <v>88</v>
      </c>
      <c r="F8" s="23" t="s">
        <v>99</v>
      </c>
    </row>
    <row r="9" spans="1:6" ht="86.4" x14ac:dyDescent="0.3">
      <c r="A9" s="5" t="s">
        <v>102</v>
      </c>
      <c r="D9" s="14" t="s">
        <v>101</v>
      </c>
    </row>
    <row r="10" spans="1:6" x14ac:dyDescent="0.3">
      <c r="A10" t="s">
        <v>100</v>
      </c>
      <c r="D10" s="14"/>
    </row>
    <row r="11" spans="1:6" x14ac:dyDescent="0.3">
      <c r="D11" s="14"/>
    </row>
    <row r="14" spans="1:6" x14ac:dyDescent="0.3">
      <c r="B14" s="22" t="s">
        <v>82</v>
      </c>
      <c r="C14" s="22" t="s">
        <v>83</v>
      </c>
      <c r="D14" s="22" t="s">
        <v>84</v>
      </c>
    </row>
    <row r="15" spans="1:6" ht="129.6" x14ac:dyDescent="0.3">
      <c r="A15" s="4" t="s">
        <v>93</v>
      </c>
      <c r="B15" s="4" t="s">
        <v>90</v>
      </c>
      <c r="C15" s="4" t="s">
        <v>89</v>
      </c>
    </row>
    <row r="16" spans="1:6" x14ac:dyDescent="0.3">
      <c r="A16" s="4"/>
      <c r="B16" s="4"/>
      <c r="C16" s="4"/>
    </row>
    <row r="17" spans="1:4" ht="57.6" x14ac:dyDescent="0.3">
      <c r="A17" s="4" t="s">
        <v>92</v>
      </c>
      <c r="B17" s="4" t="s">
        <v>94</v>
      </c>
      <c r="C17" s="4" t="s">
        <v>91</v>
      </c>
    </row>
    <row r="18" spans="1:4" ht="129.6" x14ac:dyDescent="0.3">
      <c r="A18" s="4" t="s">
        <v>107</v>
      </c>
      <c r="B18" s="4" t="s">
        <v>108</v>
      </c>
      <c r="C18" s="14"/>
    </row>
    <row r="19" spans="1:4" ht="158.4" x14ac:dyDescent="0.3">
      <c r="A19" s="4" t="s">
        <v>107</v>
      </c>
      <c r="B19" s="4" t="s">
        <v>110</v>
      </c>
      <c r="C19" s="14"/>
    </row>
    <row r="20" spans="1:4" ht="28.8" x14ac:dyDescent="0.3">
      <c r="A20" s="14" t="s">
        <v>121</v>
      </c>
      <c r="B20" s="4" t="s">
        <v>120</v>
      </c>
      <c r="C20" s="14"/>
    </row>
    <row r="21" spans="1:4" x14ac:dyDescent="0.3">
      <c r="A21" s="14"/>
      <c r="C21" s="14"/>
    </row>
    <row r="22" spans="1:4" x14ac:dyDescent="0.3">
      <c r="A22" s="14"/>
      <c r="C22" s="14"/>
    </row>
    <row r="23" spans="1:4" x14ac:dyDescent="0.3">
      <c r="A23" s="14"/>
      <c r="C23" s="14"/>
    </row>
    <row r="24" spans="1:4" x14ac:dyDescent="0.3">
      <c r="A24" s="14"/>
      <c r="C24" s="14"/>
    </row>
    <row r="25" spans="1:4" x14ac:dyDescent="0.3">
      <c r="A25" s="14"/>
      <c r="C25" s="14"/>
    </row>
    <row r="26" spans="1:4" x14ac:dyDescent="0.3">
      <c r="A26" s="14"/>
      <c r="C26" s="14"/>
    </row>
    <row r="27" spans="1:4" x14ac:dyDescent="0.3">
      <c r="A27" s="14"/>
      <c r="C27" s="14"/>
    </row>
    <row r="29" spans="1:4" x14ac:dyDescent="0.3">
      <c r="B29" s="22" t="s">
        <v>82</v>
      </c>
      <c r="C29" s="22" t="s">
        <v>83</v>
      </c>
      <c r="D29" s="22" t="s">
        <v>84</v>
      </c>
    </row>
    <row r="31" spans="1:4" x14ac:dyDescent="0.3">
      <c r="A31" t="s">
        <v>44</v>
      </c>
      <c r="B31" t="b">
        <v>0</v>
      </c>
    </row>
    <row r="33" spans="1:2" x14ac:dyDescent="0.3">
      <c r="A33" s="17" t="s">
        <v>50</v>
      </c>
      <c r="B33" s="2">
        <v>1.4500000000000001E-2</v>
      </c>
    </row>
    <row r="34" spans="1:2" x14ac:dyDescent="0.3">
      <c r="A34" s="18" t="s">
        <v>62</v>
      </c>
      <c r="B34" s="2">
        <v>2.5000000000000001E-2</v>
      </c>
    </row>
    <row r="35" spans="1:2" x14ac:dyDescent="0.3">
      <c r="A35" s="19" t="s">
        <v>52</v>
      </c>
      <c r="B35">
        <v>50</v>
      </c>
    </row>
    <row r="36" spans="1:2" x14ac:dyDescent="0.3">
      <c r="A36" s="19" t="s">
        <v>51</v>
      </c>
      <c r="B36">
        <v>57</v>
      </c>
    </row>
    <row r="37" spans="1:2" x14ac:dyDescent="0.3">
      <c r="A37" s="19" t="s">
        <v>53</v>
      </c>
      <c r="B37" s="2">
        <v>0.8</v>
      </c>
    </row>
    <row r="38" spans="1:2" x14ac:dyDescent="0.3">
      <c r="A38" s="19" t="s">
        <v>111</v>
      </c>
      <c r="B38" s="2" t="s">
        <v>112</v>
      </c>
    </row>
    <row r="39" spans="1:2" x14ac:dyDescent="0.3">
      <c r="A39" s="19" t="s">
        <v>113</v>
      </c>
      <c r="B39" s="2">
        <v>0</v>
      </c>
    </row>
    <row r="40" spans="1:2" x14ac:dyDescent="0.3">
      <c r="A40" s="19" t="s">
        <v>114</v>
      </c>
      <c r="B40" s="3">
        <v>13000</v>
      </c>
    </row>
    <row r="41" spans="1:2" x14ac:dyDescent="0.3">
      <c r="A41" s="19" t="s">
        <v>54</v>
      </c>
      <c r="B41" t="b">
        <v>0</v>
      </c>
    </row>
    <row r="42" spans="1:2" x14ac:dyDescent="0.3">
      <c r="A42" s="19" t="s">
        <v>55</v>
      </c>
      <c r="B42">
        <v>5</v>
      </c>
    </row>
    <row r="43" spans="1:2" x14ac:dyDescent="0.3">
      <c r="A43" s="19" t="s">
        <v>56</v>
      </c>
      <c r="B43" s="2">
        <v>0.09</v>
      </c>
    </row>
    <row r="44" spans="1:2" x14ac:dyDescent="0.3">
      <c r="A44" s="19" t="s">
        <v>57</v>
      </c>
      <c r="B44">
        <v>0</v>
      </c>
    </row>
  </sheetData>
  <hyperlinks>
    <hyperlink ref="A2" r:id="rId1" xr:uid="{1E3F88C6-CFF1-43D7-A3D4-02A1039B836B}"/>
    <hyperlink ref="B8" r:id="rId2" xr:uid="{A6BB754D-61B3-4988-B7E2-A137270B7445}"/>
    <hyperlink ref="A3" r:id="rId3" xr:uid="{091E43DB-7AAF-44F1-B4B9-61F28ACF5A2E}"/>
    <hyperlink ref="A4" r:id="rId4" xr:uid="{FD649B16-454F-425E-ABF3-2DD4DBAF2EBD}"/>
    <hyperlink ref="B19" r:id="rId5" display="http://www.massretirees.com/article/issues/cola/cola-base-and-its-history" xr:uid="{D246BC47-05CB-4FA1-8415-5E822B4D178C}"/>
    <hyperlink ref="A6" r:id="rId6" xr:uid="{41F34DAF-EF08-4AC0-A774-6EFED58B8B47}"/>
  </hyperlinks>
  <pageMargins left="0.7" right="0.7" top="0.75" bottom="0.75" header="0.3" footer="0.3"/>
  <pageSetup orientation="portrait" horizontalDpi="0" verticalDpi="0" r:id="rId7"/>
  <drawing r:id="rId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DA4E6-2532-4850-9BD3-D539B0F9EE03}">
  <dimension ref="A1"/>
  <sheetViews>
    <sheetView workbookViewId="0"/>
  </sheetViews>
  <sheetFormatPr defaultRowHeight="14.4" x14ac:dyDescent="0.3"/>
  <sheetData>
    <row r="1" spans="1:1" x14ac:dyDescent="0.3">
      <c r="A1" t="s">
        <v>122</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4DE83-0AB8-4B16-BEC1-BCD5CAFBB3DE}">
  <dimension ref="A2:B9"/>
  <sheetViews>
    <sheetView workbookViewId="0">
      <selection activeCell="L31" sqref="L31"/>
    </sheetView>
  </sheetViews>
  <sheetFormatPr defaultRowHeight="14.4" x14ac:dyDescent="0.3"/>
  <sheetData>
    <row r="2" spans="1:2" x14ac:dyDescent="0.3">
      <c r="A2" t="s">
        <v>95</v>
      </c>
    </row>
    <row r="6" spans="1:2" x14ac:dyDescent="0.3">
      <c r="B6" s="22" t="s">
        <v>96</v>
      </c>
    </row>
    <row r="9" spans="1:2" x14ac:dyDescent="0.3">
      <c r="B9" s="22" t="s">
        <v>97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retplan_parameters</vt:lpstr>
      <vt:lpstr>plan_notes</vt:lpstr>
      <vt:lpstr>awiseries</vt:lpstr>
      <vt:lpstr>bends</vt:lpstr>
      <vt:lpstr>SocialSecurity</vt:lpstr>
      <vt:lpstr>California</vt:lpstr>
      <vt:lpstr>Massachusetts</vt:lpstr>
      <vt:lpstr>MA_20_50</vt:lpstr>
      <vt:lpstr>MA_examples</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Donald Boyd</dc:creator>
  <cp:lastModifiedBy>Donald Boyd</cp:lastModifiedBy>
  <dcterms:created xsi:type="dcterms:W3CDTF">2021-10-24T10:26:13Z</dcterms:created>
  <dcterms:modified xsi:type="dcterms:W3CDTF">2021-11-03T11:22:47Z</dcterms:modified>
</cp:coreProperties>
</file>