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_projects\MTA\MTA2025\pmt_model\data_for_mta\"/>
    </mc:Choice>
  </mc:AlternateContent>
  <xr:revisionPtr revIDLastSave="0" documentId="13_ncr:1_{104DAA71-6448-451A-A36A-8BF23851E7B0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flipped_collapsed" sheetId="1" r:id="rId1"/>
    <sheet name="collapsed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21" i="1" s="1"/>
  <c r="Q23" i="1" s="1"/>
  <c r="R21" i="1"/>
  <c r="R10" i="1"/>
  <c r="R9" i="1"/>
  <c r="R8" i="1"/>
  <c r="R7" i="1"/>
  <c r="Q22" i="1"/>
  <c r="Q10" i="1"/>
  <c r="Q9" i="1"/>
  <c r="Q8" i="1"/>
  <c r="P10" i="1"/>
  <c r="P9" i="1"/>
  <c r="P8" i="1"/>
  <c r="P22" i="1"/>
  <c r="P21" i="1"/>
  <c r="P23" i="1" s="1"/>
  <c r="O21" i="1"/>
  <c r="N21" i="1"/>
  <c r="P7" i="1"/>
  <c r="O7" i="1"/>
  <c r="N7" i="1"/>
</calcChain>
</file>

<file path=xl/sharedStrings.xml><?xml version="1.0" encoding="utf-8"?>
<sst xmlns="http://schemas.openxmlformats.org/spreadsheetml/2006/main" count="248" uniqueCount="39">
  <si>
    <t>paygroup</t>
  </si>
  <si>
    <t>paylabel</t>
  </si>
  <si>
    <t>name</t>
  </si>
  <si>
    <t>private_NYC</t>
  </si>
  <si>
    <t>private_suburbs</t>
  </si>
  <si>
    <t>private_mta</t>
  </si>
  <si>
    <t>public_NYC</t>
  </si>
  <si>
    <t>public_suburbs</t>
  </si>
  <si>
    <t>public_mta</t>
  </si>
  <si>
    <t>NYC</t>
  </si>
  <si>
    <t>suburbs</t>
  </si>
  <si>
    <t>mta</t>
  </si>
  <si>
    <t>&gt;= 1,250,000 - &lt; 1,500,000</t>
  </si>
  <si>
    <t>tax1bp</t>
  </si>
  <si>
    <t>&gt;= 1,500,000 - &lt; 1,750,000</t>
  </si>
  <si>
    <t>&gt;= 1,750,000 - &lt; 2,000,000</t>
  </si>
  <si>
    <t>&gt;= 2,000,000 - &lt; 5,000,000</t>
  </si>
  <si>
    <t>&gt;= 5,000,000 - &lt; 10,000,000</t>
  </si>
  <si>
    <t>&gt;= 10,000,000 - &lt; Inf</t>
  </si>
  <si>
    <t>taxnow</t>
  </si>
  <si>
    <t>bpnow</t>
  </si>
  <si>
    <t>owner</t>
  </si>
  <si>
    <t>area</t>
  </si>
  <si>
    <t>private</t>
  </si>
  <si>
    <t>public</t>
  </si>
  <si>
    <t>&gt;= 2,000,000 - &lt; 3,000,000</t>
  </si>
  <si>
    <t>&gt;= 3,000,000 - &lt; 4,000,000</t>
  </si>
  <si>
    <t>&gt;= 4,000,000 - &lt; 5,000,000</t>
  </si>
  <si>
    <t>&gt;= 5,000,000 - &lt; 6,000,000</t>
  </si>
  <si>
    <t>&gt;= 6,000,000 - &lt; 7,000,000</t>
  </si>
  <si>
    <t>&gt;= 7,000,000 - &lt; 8,000,000</t>
  </si>
  <si>
    <t>&gt;= 8,000,000 - &lt; 9,000,000</t>
  </si>
  <si>
    <t>&gt;= 9,000,000 - &lt; 10,000,000</t>
  </si>
  <si>
    <t>ex1</t>
  </si>
  <si>
    <t>ex2</t>
  </si>
  <si>
    <t>ex3</t>
  </si>
  <si>
    <t>sum</t>
  </si>
  <si>
    <t>ex4</t>
  </si>
  <si>
    <t>Kevin (before MTA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</si>
</sst>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43" fontId="0" fillId="0" borderId="0" xfId="1" applyFont="1"/>
    <xf numFmtId="43" fontId="2" fillId="0" borderId="0" xfId="1" applyFont="1"/>
    <xf numFmtId="43" fontId="2" fillId="2" borderId="0" xfId="1" applyFont="1" applyFill="1"/>
    <xf numFmtId="43" fontId="0" fillId="3" borderId="0" xfId="1" applyFont="1" applyFill="1"/>
    <xf numFmtId="43" fontId="2" fillId="4" borderId="0" xfId="0" applyNumberFormat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24</xdr:row>
      <xdr:rowOff>52939</xdr:rowOff>
    </xdr:from>
    <xdr:to>
      <xdr:col>8</xdr:col>
      <xdr:colOff>182880</xdr:colOff>
      <xdr:row>29</xdr:row>
      <xdr:rowOff>107177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A6320-1D13-149D-ABFC-ED5939D15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4442059"/>
          <a:ext cx="7955280" cy="968638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30</xdr:row>
      <xdr:rowOff>3571</xdr:rowOff>
    </xdr:from>
    <xdr:to>
      <xdr:col>8</xdr:col>
      <xdr:colOff>190500</xdr:colOff>
      <xdr:row>35</xdr:row>
      <xdr:rowOff>39532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6A56A-8E49-11B1-0789-AFD1CFD02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" y="5489971"/>
          <a:ext cx="7970520" cy="950361"/>
        </a:xfrm>
        <a:prstGeom prst="rect">
          <a:avLst/>
        </a:prstGeom>
      </xdr:spPr>
    </xdr:pic>
    <xdr:clientData/>
  </xdr:twoCellAnchor>
  <xdr:twoCellAnchor editAs="oneCell">
    <xdr:from>
      <xdr:col>8</xdr:col>
      <xdr:colOff>472441</xdr:colOff>
      <xdr:row>24</xdr:row>
      <xdr:rowOff>91440</xdr:rowOff>
    </xdr:from>
    <xdr:to>
      <xdr:col>17</xdr:col>
      <xdr:colOff>609600</xdr:colOff>
      <xdr:row>30</xdr:row>
      <xdr:rowOff>5471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8E66F1-3DF1-E388-5B0A-63A5694BC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0101" y="4480560"/>
          <a:ext cx="7299959" cy="1011311"/>
        </a:xfrm>
        <a:prstGeom prst="rect">
          <a:avLst/>
        </a:prstGeom>
      </xdr:spPr>
    </xdr:pic>
    <xdr:clientData/>
  </xdr:twoCellAnchor>
  <xdr:twoCellAnchor editAs="oneCell">
    <xdr:from>
      <xdr:col>8</xdr:col>
      <xdr:colOff>480061</xdr:colOff>
      <xdr:row>30</xdr:row>
      <xdr:rowOff>28239</xdr:rowOff>
    </xdr:from>
    <xdr:to>
      <xdr:col>17</xdr:col>
      <xdr:colOff>723901</xdr:colOff>
      <xdr:row>35</xdr:row>
      <xdr:rowOff>127303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C7E77D-7764-388E-BB69-DD33BA659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7721" y="5514639"/>
          <a:ext cx="7406640" cy="1013464"/>
        </a:xfrm>
        <a:prstGeom prst="rect">
          <a:avLst/>
        </a:prstGeom>
      </xdr:spPr>
    </xdr:pic>
    <xdr:clientData/>
  </xdr:twoCellAnchor>
  <xdr:twoCellAnchor editAs="oneCell">
    <xdr:from>
      <xdr:col>19</xdr:col>
      <xdr:colOff>281940</xdr:colOff>
      <xdr:row>2</xdr:row>
      <xdr:rowOff>53340</xdr:rowOff>
    </xdr:from>
    <xdr:to>
      <xdr:col>28</xdr:col>
      <xdr:colOff>193422</xdr:colOff>
      <xdr:row>17</xdr:row>
      <xdr:rowOff>103146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5279E2-7273-3B06-3FDD-A96FEE9D6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11600" y="419100"/>
          <a:ext cx="5397882" cy="2793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21" sqref="Q21"/>
    </sheetView>
  </sheetViews>
  <sheetFormatPr defaultRowHeight="14.4" x14ac:dyDescent="0.3"/>
  <cols>
    <col min="1" max="1" width="8.44140625"/>
    <col min="2" max="2" width="25.6640625" bestFit="1" customWidth="1"/>
    <col min="3" max="3" width="8.44140625"/>
    <col min="4" max="12" width="14.6640625" bestFit="1" customWidth="1"/>
    <col min="14" max="17" width="9.21875" bestFit="1" customWidth="1"/>
    <col min="18" max="18" width="12" bestFit="1" customWidth="1"/>
  </cols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3" t="s">
        <v>33</v>
      </c>
      <c r="O1" s="3" t="s">
        <v>34</v>
      </c>
      <c r="P1" s="3" t="s">
        <v>35</v>
      </c>
      <c r="Q1" s="3" t="s">
        <v>37</v>
      </c>
    </row>
    <row r="2" spans="1:18" x14ac:dyDescent="0.3">
      <c r="A2" s="1">
        <v>2</v>
      </c>
      <c r="B2" t="s">
        <v>12</v>
      </c>
      <c r="C2" t="s">
        <v>13</v>
      </c>
      <c r="D2" s="1">
        <v>0.39485747436025198</v>
      </c>
      <c r="E2" s="1">
        <v>0.44324765365128299</v>
      </c>
      <c r="F2" s="1">
        <v>0.83810512801153503</v>
      </c>
      <c r="G2" s="1">
        <v>0</v>
      </c>
      <c r="H2" s="1">
        <v>0</v>
      </c>
      <c r="I2" s="1">
        <v>0</v>
      </c>
      <c r="J2" s="1">
        <v>0.39485747436025198</v>
      </c>
      <c r="K2" s="1">
        <v>0.44324765365128299</v>
      </c>
      <c r="L2" s="1">
        <v>0.83810512801153503</v>
      </c>
      <c r="N2" s="4"/>
      <c r="O2" s="4"/>
      <c r="P2" s="4"/>
      <c r="Q2" s="4"/>
    </row>
    <row r="3" spans="1:18" x14ac:dyDescent="0.3">
      <c r="A3" s="1">
        <v>3</v>
      </c>
      <c r="B3" t="s">
        <v>14</v>
      </c>
      <c r="C3" t="s">
        <v>13</v>
      </c>
      <c r="D3" s="1">
        <v>0.22666201645657999</v>
      </c>
      <c r="E3" s="1">
        <v>0.18645574840790499</v>
      </c>
      <c r="F3" s="1">
        <v>0.41311776486448498</v>
      </c>
      <c r="G3" s="1">
        <v>1.57317420996838E-4</v>
      </c>
      <c r="H3" s="1">
        <v>0</v>
      </c>
      <c r="I3" s="1">
        <v>1.57317420996838E-4</v>
      </c>
      <c r="J3" s="1">
        <v>0.226819333877577</v>
      </c>
      <c r="K3" s="1">
        <v>0.18645574840790499</v>
      </c>
      <c r="L3" s="1">
        <v>0.41327508228548199</v>
      </c>
      <c r="N3" s="4"/>
      <c r="O3" s="4"/>
      <c r="P3" s="4"/>
      <c r="Q3" s="4"/>
    </row>
    <row r="4" spans="1:18" x14ac:dyDescent="0.3">
      <c r="A4" s="1">
        <v>4</v>
      </c>
      <c r="B4" t="s">
        <v>15</v>
      </c>
      <c r="C4" t="s">
        <v>13</v>
      </c>
      <c r="D4" s="1">
        <v>0.287911759705962</v>
      </c>
      <c r="E4" s="1">
        <v>0.154349685660746</v>
      </c>
      <c r="F4" s="1">
        <v>0.44226144536670797</v>
      </c>
      <c r="G4" s="1">
        <v>0</v>
      </c>
      <c r="H4" s="1">
        <v>1.2039644064764E-2</v>
      </c>
      <c r="I4" s="1">
        <v>1.2039644064764E-2</v>
      </c>
      <c r="J4" s="1">
        <v>0.287911759705962</v>
      </c>
      <c r="K4" s="1">
        <v>0.16638932972550999</v>
      </c>
      <c r="L4" s="1">
        <v>0.45430108943147202</v>
      </c>
      <c r="N4" s="4"/>
      <c r="O4" s="4"/>
      <c r="P4" s="4"/>
      <c r="Q4" s="4"/>
    </row>
    <row r="5" spans="1:18" x14ac:dyDescent="0.3">
      <c r="A5" s="1">
        <v>5</v>
      </c>
      <c r="B5" t="s">
        <v>16</v>
      </c>
      <c r="C5" t="s">
        <v>13</v>
      </c>
      <c r="D5" s="1">
        <v>3.9182308029465198</v>
      </c>
      <c r="E5" s="1">
        <v>1.7238918111436099</v>
      </c>
      <c r="F5" s="1">
        <v>5.6421226140901304</v>
      </c>
      <c r="G5" s="1">
        <v>5.1895878711907997E-2</v>
      </c>
      <c r="H5" s="1">
        <v>0.193876693801353</v>
      </c>
      <c r="I5" s="1">
        <v>0.24577257251326101</v>
      </c>
      <c r="J5" s="1">
        <v>3.97012668165842</v>
      </c>
      <c r="K5" s="1">
        <v>1.91776850494496</v>
      </c>
      <c r="L5" s="1">
        <v>5.88789518660339</v>
      </c>
      <c r="N5" s="4"/>
      <c r="O5" s="4"/>
      <c r="P5" s="4"/>
      <c r="Q5" s="4"/>
    </row>
    <row r="6" spans="1:18" x14ac:dyDescent="0.3">
      <c r="A6" s="1">
        <v>6</v>
      </c>
      <c r="B6" t="s">
        <v>17</v>
      </c>
      <c r="C6" t="s">
        <v>13</v>
      </c>
      <c r="D6" s="1">
        <v>2.22926471986723</v>
      </c>
      <c r="E6" s="1">
        <v>1.25109260034721</v>
      </c>
      <c r="F6" s="1">
        <v>3.4803573202144298</v>
      </c>
      <c r="G6" s="1">
        <v>1.4191868254897799</v>
      </c>
      <c r="H6" s="1">
        <v>0.24867010063008901</v>
      </c>
      <c r="I6" s="1">
        <v>1.6678569261198699</v>
      </c>
      <c r="J6" s="1">
        <v>3.6484515453570099</v>
      </c>
      <c r="K6" s="1">
        <v>1.4997627009773</v>
      </c>
      <c r="L6" s="1">
        <v>5.1482142463342999</v>
      </c>
      <c r="N6" s="4"/>
      <c r="O6" s="4"/>
      <c r="P6" s="4"/>
      <c r="Q6" s="4"/>
    </row>
    <row r="7" spans="1:18" x14ac:dyDescent="0.3">
      <c r="A7" s="1">
        <v>7</v>
      </c>
      <c r="B7" t="s">
        <v>18</v>
      </c>
      <c r="C7" t="s">
        <v>13</v>
      </c>
      <c r="D7" s="1">
        <v>35.319303225732703</v>
      </c>
      <c r="E7" s="1">
        <v>6.6109362429722296</v>
      </c>
      <c r="F7" s="1">
        <v>41.930239468704997</v>
      </c>
      <c r="G7" s="1">
        <v>2.1787396627454898</v>
      </c>
      <c r="H7" s="1">
        <v>0.92277850926843397</v>
      </c>
      <c r="I7" s="1">
        <v>3.10151817201392</v>
      </c>
      <c r="J7" s="1">
        <v>37.498042888478203</v>
      </c>
      <c r="K7" s="1">
        <v>7.5337147522406704</v>
      </c>
      <c r="L7" s="1">
        <v>45.031757640718901</v>
      </c>
      <c r="N7" s="4">
        <f>+L7*34</f>
        <v>1531.0797597844426</v>
      </c>
      <c r="O7" s="4">
        <f>+F7*36</f>
        <v>1509.4886208733799</v>
      </c>
      <c r="P7" s="4">
        <f>+L7*36</f>
        <v>1621.1432750658805</v>
      </c>
      <c r="Q7" s="4">
        <f>+F7*38</f>
        <v>1593.34909981079</v>
      </c>
      <c r="R7">
        <f>+L7*35</f>
        <v>1576.1115174251615</v>
      </c>
    </row>
    <row r="8" spans="1:18" x14ac:dyDescent="0.3">
      <c r="A8" s="1">
        <v>2</v>
      </c>
      <c r="B8" t="s">
        <v>12</v>
      </c>
      <c r="C8" t="s">
        <v>19</v>
      </c>
      <c r="D8" s="1">
        <v>4.3434322179627802</v>
      </c>
      <c r="E8" s="1">
        <v>4.8757241901641102</v>
      </c>
      <c r="F8" s="1">
        <v>9.2191564081268904</v>
      </c>
      <c r="G8" s="1">
        <v>0</v>
      </c>
      <c r="H8" s="1">
        <v>0</v>
      </c>
      <c r="I8" s="1">
        <v>0</v>
      </c>
      <c r="J8" s="1">
        <v>4.3434322179627802</v>
      </c>
      <c r="K8" s="1">
        <v>4.8757241901641102</v>
      </c>
      <c r="L8" s="1">
        <v>9.2191564081268904</v>
      </c>
      <c r="N8" s="4"/>
      <c r="O8" s="4"/>
      <c r="P8" s="4">
        <f t="shared" ref="P8:Q10" si="0">-$L8</f>
        <v>-9.2191564081268904</v>
      </c>
      <c r="Q8" s="4">
        <f t="shared" si="0"/>
        <v>-9.2191564081268904</v>
      </c>
      <c r="R8" s="9">
        <f>+Q8</f>
        <v>-9.2191564081268904</v>
      </c>
    </row>
    <row r="9" spans="1:18" x14ac:dyDescent="0.3">
      <c r="A9" s="1">
        <v>3</v>
      </c>
      <c r="B9" t="s">
        <v>14</v>
      </c>
      <c r="C9" t="s">
        <v>19</v>
      </c>
      <c r="D9" s="1">
        <v>5.2132263785013402</v>
      </c>
      <c r="E9" s="1">
        <v>4.2884822133818101</v>
      </c>
      <c r="F9" s="1">
        <v>9.5017085918831494</v>
      </c>
      <c r="G9" s="1">
        <v>3.6183006829272799E-3</v>
      </c>
      <c r="H9" s="1">
        <v>0</v>
      </c>
      <c r="I9" s="1">
        <v>3.6183006829272799E-3</v>
      </c>
      <c r="J9" s="1">
        <v>5.21684467918426</v>
      </c>
      <c r="K9" s="1">
        <v>4.2884822133818101</v>
      </c>
      <c r="L9" s="1">
        <v>9.5053268925660799</v>
      </c>
      <c r="N9" s="4"/>
      <c r="O9" s="4"/>
      <c r="P9" s="4">
        <f t="shared" si="0"/>
        <v>-9.5053268925660799</v>
      </c>
      <c r="Q9" s="4">
        <f t="shared" si="0"/>
        <v>-9.5053268925660799</v>
      </c>
      <c r="R9" s="9">
        <f t="shared" ref="R9:R10" si="1">+Q9</f>
        <v>-9.5053268925660799</v>
      </c>
    </row>
    <row r="10" spans="1:18" x14ac:dyDescent="0.3">
      <c r="A10" s="1">
        <v>4</v>
      </c>
      <c r="B10" t="s">
        <v>15</v>
      </c>
      <c r="C10" t="s">
        <v>19</v>
      </c>
      <c r="D10" s="1">
        <v>17.274705582357701</v>
      </c>
      <c r="E10" s="1">
        <v>5.2478893124653698</v>
      </c>
      <c r="F10" s="1">
        <v>22.522594894823101</v>
      </c>
      <c r="G10" s="1">
        <v>0</v>
      </c>
      <c r="H10" s="1">
        <v>0.40934789820197498</v>
      </c>
      <c r="I10" s="1">
        <v>0.40934789820197498</v>
      </c>
      <c r="J10" s="1">
        <v>17.274705582357701</v>
      </c>
      <c r="K10" s="1">
        <v>5.6572372106673399</v>
      </c>
      <c r="L10" s="1">
        <v>22.931942793025101</v>
      </c>
      <c r="N10" s="4"/>
      <c r="O10" s="4"/>
      <c r="P10" s="4">
        <f t="shared" si="0"/>
        <v>-22.931942793025101</v>
      </c>
      <c r="Q10" s="4">
        <f t="shared" si="0"/>
        <v>-22.931942793025101</v>
      </c>
      <c r="R10" s="9">
        <f t="shared" si="1"/>
        <v>-22.931942793025101</v>
      </c>
    </row>
    <row r="11" spans="1:18" x14ac:dyDescent="0.3">
      <c r="A11" s="1">
        <v>5</v>
      </c>
      <c r="B11" t="s">
        <v>16</v>
      </c>
      <c r="C11" t="s">
        <v>19</v>
      </c>
      <c r="D11" s="1">
        <v>235.093848176791</v>
      </c>
      <c r="E11" s="1">
        <v>58.6123215788827</v>
      </c>
      <c r="F11" s="1">
        <v>293.70616975567401</v>
      </c>
      <c r="G11" s="1">
        <v>3.1137527227144801</v>
      </c>
      <c r="H11" s="1">
        <v>6.5918075892459997</v>
      </c>
      <c r="I11" s="1">
        <v>9.7055603119604807</v>
      </c>
      <c r="J11" s="1">
        <v>238.207600899505</v>
      </c>
      <c r="K11" s="1">
        <v>65.204129168128702</v>
      </c>
      <c r="L11" s="1">
        <v>303.41173006763398</v>
      </c>
      <c r="N11" s="4"/>
      <c r="O11" s="4"/>
      <c r="P11" s="4"/>
      <c r="Q11" s="4"/>
    </row>
    <row r="12" spans="1:18" x14ac:dyDescent="0.3">
      <c r="A12" s="1">
        <v>6</v>
      </c>
      <c r="B12" t="s">
        <v>17</v>
      </c>
      <c r="C12" t="s">
        <v>19</v>
      </c>
      <c r="D12" s="1">
        <v>133.75588319203399</v>
      </c>
      <c r="E12" s="1">
        <v>42.537148411804999</v>
      </c>
      <c r="F12" s="1">
        <v>176.29303160383901</v>
      </c>
      <c r="G12" s="1">
        <v>85.151209529386804</v>
      </c>
      <c r="H12" s="1">
        <v>8.4547834214230093</v>
      </c>
      <c r="I12" s="1">
        <v>93.605992950809807</v>
      </c>
      <c r="J12" s="1">
        <v>218.90709272142001</v>
      </c>
      <c r="K12" s="1">
        <v>50.991931833228101</v>
      </c>
      <c r="L12" s="1">
        <v>269.89902455464801</v>
      </c>
      <c r="N12" s="4"/>
      <c r="O12" s="4"/>
      <c r="P12" s="4"/>
      <c r="Q12" s="4"/>
    </row>
    <row r="13" spans="1:18" x14ac:dyDescent="0.3">
      <c r="A13" s="1">
        <v>7</v>
      </c>
      <c r="B13" t="s">
        <v>18</v>
      </c>
      <c r="C13" t="s">
        <v>19</v>
      </c>
      <c r="D13" s="1">
        <v>2119.1581935439599</v>
      </c>
      <c r="E13" s="1">
        <v>224.77183226105601</v>
      </c>
      <c r="F13" s="1">
        <v>2343.9300258050198</v>
      </c>
      <c r="G13" s="1">
        <v>130.72437976472901</v>
      </c>
      <c r="H13" s="1">
        <v>31.374469315126699</v>
      </c>
      <c r="I13" s="1">
        <v>162.098849079856</v>
      </c>
      <c r="J13" s="1">
        <v>2249.8825733086901</v>
      </c>
      <c r="K13" s="1">
        <v>256.14630157618302</v>
      </c>
      <c r="L13" s="1">
        <v>2506.0288748848802</v>
      </c>
      <c r="N13" s="4"/>
      <c r="O13" s="4"/>
      <c r="P13" s="4"/>
      <c r="Q13" s="4"/>
    </row>
    <row r="14" spans="1:18" x14ac:dyDescent="0.3">
      <c r="A14" s="1">
        <v>2</v>
      </c>
      <c r="B14" t="s">
        <v>12</v>
      </c>
      <c r="C14" t="s">
        <v>20</v>
      </c>
      <c r="D14" s="1">
        <v>11</v>
      </c>
      <c r="E14" s="1">
        <v>11</v>
      </c>
      <c r="F14" s="1"/>
      <c r="G14" s="1">
        <v>0</v>
      </c>
      <c r="H14" s="1">
        <v>0</v>
      </c>
      <c r="I14" s="1"/>
      <c r="J14" s="1"/>
      <c r="K14" s="1"/>
      <c r="L14" s="1"/>
      <c r="N14" s="4"/>
      <c r="O14" s="4"/>
      <c r="P14" s="4"/>
      <c r="Q14" s="4"/>
    </row>
    <row r="15" spans="1:18" x14ac:dyDescent="0.3">
      <c r="A15" s="1">
        <v>3</v>
      </c>
      <c r="B15" t="s">
        <v>14</v>
      </c>
      <c r="C15" t="s">
        <v>20</v>
      </c>
      <c r="D15" s="1">
        <v>23</v>
      </c>
      <c r="E15" s="1">
        <v>23</v>
      </c>
      <c r="F15" s="1"/>
      <c r="G15" s="1">
        <v>23</v>
      </c>
      <c r="H15" s="1">
        <v>0</v>
      </c>
      <c r="I15" s="1"/>
      <c r="J15" s="1"/>
      <c r="K15" s="1"/>
      <c r="L15" s="1"/>
      <c r="N15" s="4"/>
      <c r="O15" s="4"/>
      <c r="P15" s="4"/>
      <c r="Q15" s="4"/>
    </row>
    <row r="16" spans="1:18" x14ac:dyDescent="0.3">
      <c r="A16" s="1">
        <v>4</v>
      </c>
      <c r="B16" t="s">
        <v>15</v>
      </c>
      <c r="C16" t="s">
        <v>20</v>
      </c>
      <c r="D16" s="1">
        <v>60</v>
      </c>
      <c r="E16" s="1">
        <v>34</v>
      </c>
      <c r="F16" s="1"/>
      <c r="G16" s="1">
        <v>0</v>
      </c>
      <c r="H16" s="1">
        <v>34</v>
      </c>
      <c r="I16" s="1"/>
      <c r="J16" s="1"/>
      <c r="K16" s="1"/>
      <c r="L16" s="1"/>
      <c r="N16" s="4"/>
      <c r="O16" s="4"/>
      <c r="P16" s="4"/>
      <c r="Q16" s="4"/>
    </row>
    <row r="17" spans="1:18" x14ac:dyDescent="0.3">
      <c r="A17" s="1">
        <v>5</v>
      </c>
      <c r="B17" t="s">
        <v>16</v>
      </c>
      <c r="C17" t="s">
        <v>20</v>
      </c>
      <c r="D17" s="1">
        <v>60</v>
      </c>
      <c r="E17" s="1">
        <v>34</v>
      </c>
      <c r="F17" s="1"/>
      <c r="G17" s="1">
        <v>60</v>
      </c>
      <c r="H17" s="1">
        <v>34</v>
      </c>
      <c r="I17" s="1"/>
      <c r="J17" s="1"/>
      <c r="K17" s="1"/>
      <c r="L17" s="1"/>
      <c r="N17" s="4"/>
      <c r="O17" s="4"/>
      <c r="P17" s="4"/>
      <c r="Q17" s="4"/>
    </row>
    <row r="18" spans="1:18" x14ac:dyDescent="0.3">
      <c r="A18" s="1">
        <v>6</v>
      </c>
      <c r="B18" t="s">
        <v>17</v>
      </c>
      <c r="C18" t="s">
        <v>20</v>
      </c>
      <c r="D18" s="1">
        <v>60</v>
      </c>
      <c r="E18" s="1">
        <v>34</v>
      </c>
      <c r="F18" s="1"/>
      <c r="G18" s="1">
        <v>60</v>
      </c>
      <c r="H18" s="1">
        <v>34</v>
      </c>
      <c r="I18" s="1"/>
      <c r="J18" s="1"/>
      <c r="K18" s="1"/>
      <c r="L18" s="1"/>
      <c r="N18" s="4"/>
      <c r="O18" s="4"/>
      <c r="P18" s="4"/>
      <c r="Q18" s="4"/>
    </row>
    <row r="19" spans="1:18" x14ac:dyDescent="0.3">
      <c r="A19" s="1">
        <v>7</v>
      </c>
      <c r="B19" t="s">
        <v>18</v>
      </c>
      <c r="C19" t="s">
        <v>20</v>
      </c>
      <c r="D19" s="1">
        <v>60</v>
      </c>
      <c r="E19" s="1">
        <v>34</v>
      </c>
      <c r="F19" s="1"/>
      <c r="G19" s="1">
        <v>60</v>
      </c>
      <c r="H19" s="1">
        <v>34</v>
      </c>
      <c r="I19" s="1"/>
      <c r="J19" s="1"/>
      <c r="K19" s="1"/>
      <c r="L19" s="1"/>
      <c r="N19" s="4"/>
      <c r="O19" s="4"/>
      <c r="P19" s="4"/>
      <c r="Q19" s="4"/>
    </row>
    <row r="20" spans="1:18" x14ac:dyDescent="0.3">
      <c r="N20" s="4"/>
      <c r="O20" s="4"/>
      <c r="P20" s="4"/>
      <c r="Q20" s="4"/>
    </row>
    <row r="21" spans="1:18" x14ac:dyDescent="0.3">
      <c r="L21" s="2" t="s">
        <v>36</v>
      </c>
      <c r="N21" s="5">
        <f>+SUM(N2:N19)</f>
        <v>1531.0797597844426</v>
      </c>
      <c r="O21" s="5">
        <f t="shared" ref="O21:P21" si="2">+SUM(O2:O19)</f>
        <v>1509.4886208733799</v>
      </c>
      <c r="P21" s="6">
        <f t="shared" si="2"/>
        <v>1579.4868489721623</v>
      </c>
      <c r="Q21" s="6">
        <f>+SUM(Q2:Q19)</f>
        <v>1551.6926737170718</v>
      </c>
      <c r="R21" s="6">
        <f>+SUM(R2:R19)</f>
        <v>1534.4550913314433</v>
      </c>
    </row>
    <row r="22" spans="1:18" x14ac:dyDescent="0.3">
      <c r="L22" t="s">
        <v>38</v>
      </c>
      <c r="N22" s="4">
        <v>1531.08</v>
      </c>
      <c r="O22" s="4">
        <v>1509.49</v>
      </c>
      <c r="P22" s="7">
        <f>1621.14-81.64</f>
        <v>1539.5</v>
      </c>
      <c r="Q22" s="7">
        <f>1593.35-81.64</f>
        <v>1511.7099999999998</v>
      </c>
      <c r="R22" s="4"/>
    </row>
    <row r="23" spans="1:18" x14ac:dyDescent="0.3">
      <c r="P23" s="8">
        <f>+P21-P22</f>
        <v>39.986848972162306</v>
      </c>
      <c r="Q23" s="8">
        <f>+Q21-Q22</f>
        <v>39.982673717071975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2</v>
      </c>
      <c r="D2" t="s">
        <v>12</v>
      </c>
      <c r="E2" s="1">
        <v>4.3434322179627802</v>
      </c>
      <c r="F2" s="1">
        <v>11</v>
      </c>
      <c r="G2" s="1">
        <v>0.39485747436025198</v>
      </c>
    </row>
    <row r="3" spans="1:7" x14ac:dyDescent="0.3">
      <c r="A3" t="s">
        <v>23</v>
      </c>
      <c r="B3" t="s">
        <v>9</v>
      </c>
      <c r="C3" s="1">
        <v>3</v>
      </c>
      <c r="D3" t="s">
        <v>14</v>
      </c>
      <c r="E3" s="1">
        <v>5.2132263785013402</v>
      </c>
      <c r="F3" s="1">
        <v>23</v>
      </c>
      <c r="G3" s="1">
        <v>0.22666201645657999</v>
      </c>
    </row>
    <row r="4" spans="1:7" x14ac:dyDescent="0.3">
      <c r="A4" t="s">
        <v>23</v>
      </c>
      <c r="B4" t="s">
        <v>9</v>
      </c>
      <c r="C4" s="1">
        <v>4</v>
      </c>
      <c r="D4" t="s">
        <v>15</v>
      </c>
      <c r="E4" s="1">
        <v>17.274705582357701</v>
      </c>
      <c r="F4" s="1">
        <v>60</v>
      </c>
      <c r="G4" s="1">
        <v>0.287911759705962</v>
      </c>
    </row>
    <row r="5" spans="1:7" x14ac:dyDescent="0.3">
      <c r="A5" t="s">
        <v>23</v>
      </c>
      <c r="B5" t="s">
        <v>9</v>
      </c>
      <c r="C5" s="1">
        <v>5</v>
      </c>
      <c r="D5" t="s">
        <v>16</v>
      </c>
      <c r="E5" s="1">
        <v>235.093848176791</v>
      </c>
      <c r="F5" s="1">
        <v>60</v>
      </c>
      <c r="G5" s="1">
        <v>3.9182308029465198</v>
      </c>
    </row>
    <row r="6" spans="1:7" x14ac:dyDescent="0.3">
      <c r="A6" t="s">
        <v>23</v>
      </c>
      <c r="B6" t="s">
        <v>9</v>
      </c>
      <c r="C6" s="1">
        <v>6</v>
      </c>
      <c r="D6" t="s">
        <v>17</v>
      </c>
      <c r="E6" s="1">
        <v>133.75588319203399</v>
      </c>
      <c r="F6" s="1">
        <v>60</v>
      </c>
      <c r="G6" s="1">
        <v>2.22926471986723</v>
      </c>
    </row>
    <row r="7" spans="1:7" x14ac:dyDescent="0.3">
      <c r="A7" t="s">
        <v>23</v>
      </c>
      <c r="B7" t="s">
        <v>9</v>
      </c>
      <c r="C7" s="1">
        <v>7</v>
      </c>
      <c r="D7" t="s">
        <v>18</v>
      </c>
      <c r="E7" s="1">
        <v>2119.1581935439599</v>
      </c>
      <c r="F7" s="1">
        <v>60</v>
      </c>
      <c r="G7" s="1">
        <v>35.319303225732703</v>
      </c>
    </row>
    <row r="8" spans="1:7" x14ac:dyDescent="0.3">
      <c r="A8" t="s">
        <v>23</v>
      </c>
      <c r="B8" t="s">
        <v>10</v>
      </c>
      <c r="C8" s="1">
        <v>2</v>
      </c>
      <c r="D8" t="s">
        <v>12</v>
      </c>
      <c r="E8" s="1">
        <v>4.8757241901641102</v>
      </c>
      <c r="F8" s="1">
        <v>11</v>
      </c>
      <c r="G8" s="1">
        <v>0.44324765365128299</v>
      </c>
    </row>
    <row r="9" spans="1:7" x14ac:dyDescent="0.3">
      <c r="A9" t="s">
        <v>23</v>
      </c>
      <c r="B9" t="s">
        <v>10</v>
      </c>
      <c r="C9" s="1">
        <v>3</v>
      </c>
      <c r="D9" t="s">
        <v>14</v>
      </c>
      <c r="E9" s="1">
        <v>4.2884822133818101</v>
      </c>
      <c r="F9" s="1">
        <v>23</v>
      </c>
      <c r="G9" s="1">
        <v>0.18645574840790499</v>
      </c>
    </row>
    <row r="10" spans="1:7" x14ac:dyDescent="0.3">
      <c r="A10" t="s">
        <v>23</v>
      </c>
      <c r="B10" t="s">
        <v>10</v>
      </c>
      <c r="C10" s="1">
        <v>4</v>
      </c>
      <c r="D10" t="s">
        <v>15</v>
      </c>
      <c r="E10" s="1">
        <v>5.2478893124653698</v>
      </c>
      <c r="F10" s="1">
        <v>34</v>
      </c>
      <c r="G10" s="1">
        <v>0.154349685660746</v>
      </c>
    </row>
    <row r="11" spans="1:7" x14ac:dyDescent="0.3">
      <c r="A11" t="s">
        <v>23</v>
      </c>
      <c r="B11" t="s">
        <v>10</v>
      </c>
      <c r="C11" s="1">
        <v>5</v>
      </c>
      <c r="D11" t="s">
        <v>16</v>
      </c>
      <c r="E11" s="1">
        <v>58.6123215788827</v>
      </c>
      <c r="F11" s="1">
        <v>34</v>
      </c>
      <c r="G11" s="1">
        <v>1.7238918111436099</v>
      </c>
    </row>
    <row r="12" spans="1:7" x14ac:dyDescent="0.3">
      <c r="A12" t="s">
        <v>23</v>
      </c>
      <c r="B12" t="s">
        <v>10</v>
      </c>
      <c r="C12" s="1">
        <v>6</v>
      </c>
      <c r="D12" t="s">
        <v>17</v>
      </c>
      <c r="E12" s="1">
        <v>42.537148411804999</v>
      </c>
      <c r="F12" s="1">
        <v>34</v>
      </c>
      <c r="G12" s="1">
        <v>1.25109260034721</v>
      </c>
    </row>
    <row r="13" spans="1:7" x14ac:dyDescent="0.3">
      <c r="A13" t="s">
        <v>23</v>
      </c>
      <c r="B13" t="s">
        <v>10</v>
      </c>
      <c r="C13" s="1">
        <v>7</v>
      </c>
      <c r="D13" t="s">
        <v>18</v>
      </c>
      <c r="E13" s="1">
        <v>224.77183226105601</v>
      </c>
      <c r="F13" s="1">
        <v>34</v>
      </c>
      <c r="G13" s="1">
        <v>6.6109362429722296</v>
      </c>
    </row>
    <row r="14" spans="1:7" x14ac:dyDescent="0.3">
      <c r="A14" t="s">
        <v>24</v>
      </c>
      <c r="B14" t="s">
        <v>9</v>
      </c>
      <c r="C14" s="1">
        <v>3</v>
      </c>
      <c r="D14" t="s">
        <v>14</v>
      </c>
      <c r="E14" s="1">
        <v>3.6183006829272799E-3</v>
      </c>
      <c r="F14" s="1">
        <v>23</v>
      </c>
      <c r="G14" s="1">
        <v>1.57317420996838E-4</v>
      </c>
    </row>
    <row r="15" spans="1:7" x14ac:dyDescent="0.3">
      <c r="A15" t="s">
        <v>24</v>
      </c>
      <c r="B15" t="s">
        <v>9</v>
      </c>
      <c r="C15" s="1">
        <v>5</v>
      </c>
      <c r="D15" t="s">
        <v>16</v>
      </c>
      <c r="E15" s="1">
        <v>3.1137527227144801</v>
      </c>
      <c r="F15" s="1">
        <v>60</v>
      </c>
      <c r="G15" s="1">
        <v>5.1895878711907997E-2</v>
      </c>
    </row>
    <row r="16" spans="1:7" x14ac:dyDescent="0.3">
      <c r="A16" t="s">
        <v>24</v>
      </c>
      <c r="B16" t="s">
        <v>9</v>
      </c>
      <c r="C16" s="1">
        <v>6</v>
      </c>
      <c r="D16" t="s">
        <v>17</v>
      </c>
      <c r="E16" s="1">
        <v>85.151209529386804</v>
      </c>
      <c r="F16" s="1">
        <v>60</v>
      </c>
      <c r="G16" s="1">
        <v>1.4191868254897799</v>
      </c>
    </row>
    <row r="17" spans="1:7" x14ac:dyDescent="0.3">
      <c r="A17" t="s">
        <v>24</v>
      </c>
      <c r="B17" t="s">
        <v>9</v>
      </c>
      <c r="C17" s="1">
        <v>7</v>
      </c>
      <c r="D17" t="s">
        <v>18</v>
      </c>
      <c r="E17" s="1">
        <v>130.72437976472901</v>
      </c>
      <c r="F17" s="1">
        <v>60</v>
      </c>
      <c r="G17" s="1">
        <v>2.1787396627454898</v>
      </c>
    </row>
    <row r="18" spans="1:7" x14ac:dyDescent="0.3">
      <c r="A18" t="s">
        <v>24</v>
      </c>
      <c r="B18" t="s">
        <v>10</v>
      </c>
      <c r="C18" s="1">
        <v>4</v>
      </c>
      <c r="D18" t="s">
        <v>15</v>
      </c>
      <c r="E18" s="1">
        <v>0.40934789820197498</v>
      </c>
      <c r="F18" s="1">
        <v>34</v>
      </c>
      <c r="G18" s="1">
        <v>1.2039644064764E-2</v>
      </c>
    </row>
    <row r="19" spans="1:7" x14ac:dyDescent="0.3">
      <c r="A19" t="s">
        <v>24</v>
      </c>
      <c r="B19" t="s">
        <v>10</v>
      </c>
      <c r="C19" s="1">
        <v>5</v>
      </c>
      <c r="D19" t="s">
        <v>16</v>
      </c>
      <c r="E19" s="1">
        <v>6.5918075892459997</v>
      </c>
      <c r="F19" s="1">
        <v>34</v>
      </c>
      <c r="G19" s="1">
        <v>0.193876693801353</v>
      </c>
    </row>
    <row r="20" spans="1:7" x14ac:dyDescent="0.3">
      <c r="A20" t="s">
        <v>24</v>
      </c>
      <c r="B20" t="s">
        <v>10</v>
      </c>
      <c r="C20" s="1">
        <v>6</v>
      </c>
      <c r="D20" t="s">
        <v>17</v>
      </c>
      <c r="E20" s="1">
        <v>8.4547834214230093</v>
      </c>
      <c r="F20" s="1">
        <v>34</v>
      </c>
      <c r="G20" s="1">
        <v>0.24867010063008901</v>
      </c>
    </row>
    <row r="21" spans="1:7" x14ac:dyDescent="0.3">
      <c r="A21" t="s">
        <v>24</v>
      </c>
      <c r="B21" t="s">
        <v>10</v>
      </c>
      <c r="C21" s="1">
        <v>7</v>
      </c>
      <c r="D21" t="s">
        <v>18</v>
      </c>
      <c r="E21" s="1">
        <v>31.374469315126699</v>
      </c>
      <c r="F21" s="1">
        <v>34</v>
      </c>
      <c r="G21" s="1">
        <v>0.92277850926843397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workbookViewId="0">
      <selection activeCell="E41" sqref="E2:E41"/>
    </sheetView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3</v>
      </c>
      <c r="D2" t="s">
        <v>12</v>
      </c>
      <c r="E2" s="1">
        <v>4.3434322179627802</v>
      </c>
      <c r="F2" s="1">
        <v>11</v>
      </c>
      <c r="G2" s="1">
        <v>0.39485747436025198</v>
      </c>
    </row>
    <row r="3" spans="1:7" x14ac:dyDescent="0.3">
      <c r="A3" t="s">
        <v>23</v>
      </c>
      <c r="B3" t="s">
        <v>9</v>
      </c>
      <c r="C3" s="1">
        <v>4</v>
      </c>
      <c r="D3" t="s">
        <v>14</v>
      </c>
      <c r="E3" s="1">
        <v>5.2132263785013402</v>
      </c>
      <c r="F3" s="1">
        <v>23</v>
      </c>
      <c r="G3" s="1">
        <v>0.22666201645657999</v>
      </c>
    </row>
    <row r="4" spans="1:7" x14ac:dyDescent="0.3">
      <c r="A4" t="s">
        <v>23</v>
      </c>
      <c r="B4" t="s">
        <v>9</v>
      </c>
      <c r="C4" s="1">
        <v>5</v>
      </c>
      <c r="D4" t="s">
        <v>15</v>
      </c>
      <c r="E4" s="1">
        <v>17.274705582357701</v>
      </c>
      <c r="F4" s="1">
        <v>60</v>
      </c>
      <c r="G4" s="1">
        <v>0.287911759705962</v>
      </c>
    </row>
    <row r="5" spans="1:7" x14ac:dyDescent="0.3">
      <c r="A5" t="s">
        <v>23</v>
      </c>
      <c r="B5" t="s">
        <v>9</v>
      </c>
      <c r="C5" s="1">
        <v>6</v>
      </c>
      <c r="D5" t="s">
        <v>25</v>
      </c>
      <c r="E5" s="1">
        <v>124.495399691443</v>
      </c>
      <c r="F5" s="1">
        <v>60</v>
      </c>
      <c r="G5" s="1">
        <v>2.07492332819072</v>
      </c>
    </row>
    <row r="6" spans="1:7" x14ac:dyDescent="0.3">
      <c r="A6" t="s">
        <v>23</v>
      </c>
      <c r="B6" t="s">
        <v>9</v>
      </c>
      <c r="C6" s="1">
        <v>7</v>
      </c>
      <c r="D6" t="s">
        <v>26</v>
      </c>
      <c r="E6" s="1">
        <v>36.0813565515558</v>
      </c>
      <c r="F6" s="1">
        <v>60</v>
      </c>
      <c r="G6" s="1">
        <v>0.60135594252593005</v>
      </c>
    </row>
    <row r="7" spans="1:7" x14ac:dyDescent="0.3">
      <c r="A7" t="s">
        <v>23</v>
      </c>
      <c r="B7" t="s">
        <v>9</v>
      </c>
      <c r="C7" s="1">
        <v>8</v>
      </c>
      <c r="D7" t="s">
        <v>27</v>
      </c>
      <c r="E7" s="1">
        <v>74.517091933791903</v>
      </c>
      <c r="F7" s="1">
        <v>60</v>
      </c>
      <c r="G7" s="1">
        <v>1.24195153222987</v>
      </c>
    </row>
    <row r="8" spans="1:7" x14ac:dyDescent="0.3">
      <c r="A8" t="s">
        <v>23</v>
      </c>
      <c r="B8" t="s">
        <v>9</v>
      </c>
      <c r="C8" s="1">
        <v>9</v>
      </c>
      <c r="D8" t="s">
        <v>28</v>
      </c>
      <c r="E8" s="1">
        <v>44.891710485065602</v>
      </c>
      <c r="F8" s="1">
        <v>60</v>
      </c>
      <c r="G8" s="1">
        <v>0.74819517475109298</v>
      </c>
    </row>
    <row r="9" spans="1:7" x14ac:dyDescent="0.3">
      <c r="A9" t="s">
        <v>23</v>
      </c>
      <c r="B9" t="s">
        <v>9</v>
      </c>
      <c r="C9" s="1">
        <v>10</v>
      </c>
      <c r="D9" t="s">
        <v>29</v>
      </c>
      <c r="E9" s="1">
        <v>22.816547501053901</v>
      </c>
      <c r="F9" s="1">
        <v>60</v>
      </c>
      <c r="G9" s="1">
        <v>0.38027579168423198</v>
      </c>
    </row>
    <row r="10" spans="1:7" x14ac:dyDescent="0.3">
      <c r="A10" t="s">
        <v>23</v>
      </c>
      <c r="B10" t="s">
        <v>9</v>
      </c>
      <c r="C10" s="1">
        <v>11</v>
      </c>
      <c r="D10" t="s">
        <v>30</v>
      </c>
      <c r="E10" s="1">
        <v>16.981417304644602</v>
      </c>
      <c r="F10" s="1">
        <v>60</v>
      </c>
      <c r="G10" s="1">
        <v>0.28302362174407703</v>
      </c>
    </row>
    <row r="11" spans="1:7" x14ac:dyDescent="0.3">
      <c r="A11" t="s">
        <v>23</v>
      </c>
      <c r="B11" t="s">
        <v>9</v>
      </c>
      <c r="C11" s="1">
        <v>12</v>
      </c>
      <c r="D11" t="s">
        <v>31</v>
      </c>
      <c r="E11" s="1">
        <v>9.2243314774085992</v>
      </c>
      <c r="F11" s="1">
        <v>60</v>
      </c>
      <c r="G11" s="1">
        <v>0.15373885795681</v>
      </c>
    </row>
    <row r="12" spans="1:7" x14ac:dyDescent="0.3">
      <c r="A12" t="s">
        <v>23</v>
      </c>
      <c r="B12" t="s">
        <v>9</v>
      </c>
      <c r="C12" s="1">
        <v>13</v>
      </c>
      <c r="D12" t="s">
        <v>32</v>
      </c>
      <c r="E12" s="1">
        <v>39.841876423860803</v>
      </c>
      <c r="F12" s="1">
        <v>60</v>
      </c>
      <c r="G12" s="1">
        <v>0.664031273731014</v>
      </c>
    </row>
    <row r="13" spans="1:7" x14ac:dyDescent="0.3">
      <c r="A13" t="s">
        <v>23</v>
      </c>
      <c r="B13" t="s">
        <v>9</v>
      </c>
      <c r="C13" s="1">
        <v>14</v>
      </c>
      <c r="D13" t="s">
        <v>18</v>
      </c>
      <c r="E13" s="1">
        <v>2119.1581935439599</v>
      </c>
      <c r="F13" s="1">
        <v>60</v>
      </c>
      <c r="G13" s="1">
        <v>35.319303225732703</v>
      </c>
    </row>
    <row r="14" spans="1:7" x14ac:dyDescent="0.3">
      <c r="A14" t="s">
        <v>23</v>
      </c>
      <c r="B14" t="s">
        <v>10</v>
      </c>
      <c r="C14" s="1">
        <v>3</v>
      </c>
      <c r="D14" t="s">
        <v>12</v>
      </c>
      <c r="E14" s="1">
        <v>4.8757241901641102</v>
      </c>
      <c r="F14" s="1">
        <v>11</v>
      </c>
      <c r="G14" s="1">
        <v>0.44324765365128299</v>
      </c>
    </row>
    <row r="15" spans="1:7" x14ac:dyDescent="0.3">
      <c r="A15" t="s">
        <v>23</v>
      </c>
      <c r="B15" t="s">
        <v>10</v>
      </c>
      <c r="C15" s="1">
        <v>4</v>
      </c>
      <c r="D15" t="s">
        <v>14</v>
      </c>
      <c r="E15" s="1">
        <v>4.2884822133818101</v>
      </c>
      <c r="F15" s="1">
        <v>23</v>
      </c>
      <c r="G15" s="1">
        <v>0.18645574840790499</v>
      </c>
    </row>
    <row r="16" spans="1:7" x14ac:dyDescent="0.3">
      <c r="A16" t="s">
        <v>23</v>
      </c>
      <c r="B16" t="s">
        <v>10</v>
      </c>
      <c r="C16" s="1">
        <v>5</v>
      </c>
      <c r="D16" t="s">
        <v>15</v>
      </c>
      <c r="E16" s="1">
        <v>5.2478893124653698</v>
      </c>
      <c r="F16" s="1">
        <v>34</v>
      </c>
      <c r="G16" s="1">
        <v>0.154349685660746</v>
      </c>
    </row>
    <row r="17" spans="1:7" x14ac:dyDescent="0.3">
      <c r="A17" t="s">
        <v>23</v>
      </c>
      <c r="B17" t="s">
        <v>10</v>
      </c>
      <c r="C17" s="1">
        <v>6</v>
      </c>
      <c r="D17" t="s">
        <v>25</v>
      </c>
      <c r="E17" s="1">
        <v>31.347689016239901</v>
      </c>
      <c r="F17" s="1">
        <v>34</v>
      </c>
      <c r="G17" s="1">
        <v>0.92199085341882103</v>
      </c>
    </row>
    <row r="18" spans="1:7" x14ac:dyDescent="0.3">
      <c r="A18" t="s">
        <v>23</v>
      </c>
      <c r="B18" t="s">
        <v>10</v>
      </c>
      <c r="C18" s="1">
        <v>7</v>
      </c>
      <c r="D18" t="s">
        <v>26</v>
      </c>
      <c r="E18" s="1">
        <v>17.2123402998944</v>
      </c>
      <c r="F18" s="1">
        <v>34</v>
      </c>
      <c r="G18" s="1">
        <v>0.50624530293807102</v>
      </c>
    </row>
    <row r="19" spans="1:7" x14ac:dyDescent="0.3">
      <c r="A19" t="s">
        <v>23</v>
      </c>
      <c r="B19" t="s">
        <v>10</v>
      </c>
      <c r="C19" s="1">
        <v>8</v>
      </c>
      <c r="D19" t="s">
        <v>27</v>
      </c>
      <c r="E19" s="1">
        <v>10.0522922627484</v>
      </c>
      <c r="F19" s="1">
        <v>34</v>
      </c>
      <c r="G19" s="1">
        <v>0.29565565478671701</v>
      </c>
    </row>
    <row r="20" spans="1:7" x14ac:dyDescent="0.3">
      <c r="A20" t="s">
        <v>23</v>
      </c>
      <c r="B20" t="s">
        <v>10</v>
      </c>
      <c r="C20" s="1">
        <v>9</v>
      </c>
      <c r="D20" t="s">
        <v>28</v>
      </c>
      <c r="E20" s="1">
        <v>11.2515413251782</v>
      </c>
      <c r="F20" s="1">
        <v>34</v>
      </c>
      <c r="G20" s="1">
        <v>0.330927686034654</v>
      </c>
    </row>
    <row r="21" spans="1:7" x14ac:dyDescent="0.3">
      <c r="A21" t="s">
        <v>23</v>
      </c>
      <c r="B21" t="s">
        <v>10</v>
      </c>
      <c r="C21" s="1">
        <v>10</v>
      </c>
      <c r="D21" t="s">
        <v>29</v>
      </c>
      <c r="E21" s="1">
        <v>5.4740944378782803</v>
      </c>
      <c r="F21" s="1">
        <v>34</v>
      </c>
      <c r="G21" s="1">
        <v>0.161002777584655</v>
      </c>
    </row>
    <row r="22" spans="1:7" x14ac:dyDescent="0.3">
      <c r="A22" t="s">
        <v>23</v>
      </c>
      <c r="B22" t="s">
        <v>10</v>
      </c>
      <c r="C22" s="1">
        <v>11</v>
      </c>
      <c r="D22" t="s">
        <v>30</v>
      </c>
      <c r="E22" s="1">
        <v>10.6559491331928</v>
      </c>
      <c r="F22" s="1">
        <v>34</v>
      </c>
      <c r="G22" s="1">
        <v>0.313410268623318</v>
      </c>
    </row>
    <row r="23" spans="1:7" x14ac:dyDescent="0.3">
      <c r="A23" t="s">
        <v>23</v>
      </c>
      <c r="B23" t="s">
        <v>10</v>
      </c>
      <c r="C23" s="1">
        <v>12</v>
      </c>
      <c r="D23" t="s">
        <v>31</v>
      </c>
      <c r="E23" s="1">
        <v>10.0261740941102</v>
      </c>
      <c r="F23" s="1">
        <v>34</v>
      </c>
      <c r="G23" s="1">
        <v>0.29488747335618098</v>
      </c>
    </row>
    <row r="24" spans="1:7" x14ac:dyDescent="0.3">
      <c r="A24" t="s">
        <v>23</v>
      </c>
      <c r="B24" t="s">
        <v>10</v>
      </c>
      <c r="C24" s="1">
        <v>13</v>
      </c>
      <c r="D24" t="s">
        <v>32</v>
      </c>
      <c r="E24" s="1">
        <v>5.12938942144556</v>
      </c>
      <c r="F24" s="1">
        <v>34</v>
      </c>
      <c r="G24" s="1">
        <v>0.15086439474839899</v>
      </c>
    </row>
    <row r="25" spans="1:7" x14ac:dyDescent="0.3">
      <c r="A25" t="s">
        <v>23</v>
      </c>
      <c r="B25" t="s">
        <v>10</v>
      </c>
      <c r="C25" s="1">
        <v>14</v>
      </c>
      <c r="D25" t="s">
        <v>18</v>
      </c>
      <c r="E25" s="1">
        <v>224.77183226105601</v>
      </c>
      <c r="F25" s="1">
        <v>34</v>
      </c>
      <c r="G25" s="1">
        <v>6.6109362429722296</v>
      </c>
    </row>
    <row r="26" spans="1:7" x14ac:dyDescent="0.3">
      <c r="A26" t="s">
        <v>24</v>
      </c>
      <c r="B26" t="s">
        <v>9</v>
      </c>
      <c r="C26" s="1">
        <v>4</v>
      </c>
      <c r="D26" t="s">
        <v>14</v>
      </c>
      <c r="E26" s="1">
        <v>3.6183006829272799E-3</v>
      </c>
      <c r="F26" s="1">
        <v>23</v>
      </c>
      <c r="G26" s="1">
        <v>1.57317420996838E-4</v>
      </c>
    </row>
    <row r="27" spans="1:7" x14ac:dyDescent="0.3">
      <c r="A27" t="s">
        <v>24</v>
      </c>
      <c r="B27" t="s">
        <v>9</v>
      </c>
      <c r="C27" s="1">
        <v>6</v>
      </c>
      <c r="D27" t="s">
        <v>25</v>
      </c>
      <c r="E27" s="1">
        <v>0.61548535253178005</v>
      </c>
      <c r="F27" s="1">
        <v>60</v>
      </c>
      <c r="G27" s="1">
        <v>1.0258089208863E-2</v>
      </c>
    </row>
    <row r="28" spans="1:7" x14ac:dyDescent="0.3">
      <c r="A28" t="s">
        <v>24</v>
      </c>
      <c r="B28" t="s">
        <v>9</v>
      </c>
      <c r="C28" s="1">
        <v>7</v>
      </c>
      <c r="D28" t="s">
        <v>26</v>
      </c>
      <c r="E28" s="1">
        <v>2.4982673701826998</v>
      </c>
      <c r="F28" s="1">
        <v>60</v>
      </c>
      <c r="G28" s="1">
        <v>4.1637789503045003E-2</v>
      </c>
    </row>
    <row r="29" spans="1:7" x14ac:dyDescent="0.3">
      <c r="A29" t="s">
        <v>24</v>
      </c>
      <c r="B29" t="s">
        <v>9</v>
      </c>
      <c r="C29" s="1">
        <v>10</v>
      </c>
      <c r="D29" t="s">
        <v>29</v>
      </c>
      <c r="E29" s="1">
        <v>1.6339220683697699</v>
      </c>
      <c r="F29" s="1">
        <v>60</v>
      </c>
      <c r="G29" s="1">
        <v>2.7232034472829601E-2</v>
      </c>
    </row>
    <row r="30" spans="1:7" x14ac:dyDescent="0.3">
      <c r="A30" t="s">
        <v>24</v>
      </c>
      <c r="B30" t="s">
        <v>9</v>
      </c>
      <c r="C30" s="1">
        <v>12</v>
      </c>
      <c r="D30" t="s">
        <v>31</v>
      </c>
      <c r="E30" s="1">
        <v>33.858030389846597</v>
      </c>
      <c r="F30" s="1">
        <v>60</v>
      </c>
      <c r="G30" s="1">
        <v>0.56430050649744401</v>
      </c>
    </row>
    <row r="31" spans="1:7" x14ac:dyDescent="0.3">
      <c r="A31" t="s">
        <v>24</v>
      </c>
      <c r="B31" t="s">
        <v>9</v>
      </c>
      <c r="C31" s="1">
        <v>13</v>
      </c>
      <c r="D31" t="s">
        <v>32</v>
      </c>
      <c r="E31" s="1">
        <v>49.659257071170401</v>
      </c>
      <c r="F31" s="1">
        <v>60</v>
      </c>
      <c r="G31" s="1">
        <v>0.82765428451950696</v>
      </c>
    </row>
    <row r="32" spans="1:7" x14ac:dyDescent="0.3">
      <c r="A32" t="s">
        <v>24</v>
      </c>
      <c r="B32" t="s">
        <v>9</v>
      </c>
      <c r="C32" s="1">
        <v>14</v>
      </c>
      <c r="D32" t="s">
        <v>18</v>
      </c>
      <c r="E32" s="1">
        <v>130.72437976472901</v>
      </c>
      <c r="F32" s="1">
        <v>60</v>
      </c>
      <c r="G32" s="1">
        <v>2.1787396627454898</v>
      </c>
    </row>
    <row r="33" spans="1:7" x14ac:dyDescent="0.3">
      <c r="A33" t="s">
        <v>24</v>
      </c>
      <c r="B33" t="s">
        <v>10</v>
      </c>
      <c r="C33" s="1">
        <v>5</v>
      </c>
      <c r="D33" t="s">
        <v>15</v>
      </c>
      <c r="E33" s="1">
        <v>0.40934789820197498</v>
      </c>
      <c r="F33" s="1">
        <v>34</v>
      </c>
      <c r="G33" s="1">
        <v>1.2039644064764E-2</v>
      </c>
    </row>
    <row r="34" spans="1:7" x14ac:dyDescent="0.3">
      <c r="A34" t="s">
        <v>24</v>
      </c>
      <c r="B34" t="s">
        <v>10</v>
      </c>
      <c r="C34" s="1">
        <v>6</v>
      </c>
      <c r="D34" t="s">
        <v>25</v>
      </c>
      <c r="E34" s="1">
        <v>1.02118917223634</v>
      </c>
      <c r="F34" s="1">
        <v>34</v>
      </c>
      <c r="G34" s="1">
        <v>3.0034975654010001E-2</v>
      </c>
    </row>
    <row r="35" spans="1:7" x14ac:dyDescent="0.3">
      <c r="A35" t="s">
        <v>24</v>
      </c>
      <c r="B35" t="s">
        <v>10</v>
      </c>
      <c r="C35" s="1">
        <v>7</v>
      </c>
      <c r="D35" t="s">
        <v>26</v>
      </c>
      <c r="E35" s="1">
        <v>3.2489474411915298</v>
      </c>
      <c r="F35" s="1">
        <v>34</v>
      </c>
      <c r="G35" s="1">
        <v>9.5557277682103897E-2</v>
      </c>
    </row>
    <row r="36" spans="1:7" x14ac:dyDescent="0.3">
      <c r="A36" t="s">
        <v>24</v>
      </c>
      <c r="B36" t="s">
        <v>10</v>
      </c>
      <c r="C36" s="1">
        <v>8</v>
      </c>
      <c r="D36" t="s">
        <v>27</v>
      </c>
      <c r="E36" s="1">
        <v>2.32167097581813</v>
      </c>
      <c r="F36" s="1">
        <v>34</v>
      </c>
      <c r="G36" s="1">
        <v>6.8284440465239099E-2</v>
      </c>
    </row>
    <row r="37" spans="1:7" x14ac:dyDescent="0.3">
      <c r="A37" t="s">
        <v>24</v>
      </c>
      <c r="B37" t="s">
        <v>10</v>
      </c>
      <c r="C37" s="1">
        <v>9</v>
      </c>
      <c r="D37" t="s">
        <v>28</v>
      </c>
      <c r="E37" s="1">
        <v>5.4748239289608396</v>
      </c>
      <c r="F37" s="1">
        <v>34</v>
      </c>
      <c r="G37" s="1">
        <v>0.16102423320473</v>
      </c>
    </row>
    <row r="38" spans="1:7" x14ac:dyDescent="0.3">
      <c r="A38" t="s">
        <v>24</v>
      </c>
      <c r="B38" t="s">
        <v>10</v>
      </c>
      <c r="C38" s="1">
        <v>10</v>
      </c>
      <c r="D38" t="s">
        <v>29</v>
      </c>
      <c r="E38" s="1">
        <v>0.42411049197977002</v>
      </c>
      <c r="F38" s="1">
        <v>34</v>
      </c>
      <c r="G38" s="1">
        <v>1.2473837999405E-2</v>
      </c>
    </row>
    <row r="39" spans="1:7" x14ac:dyDescent="0.3">
      <c r="A39" t="s">
        <v>24</v>
      </c>
      <c r="B39" t="s">
        <v>10</v>
      </c>
      <c r="C39" s="1">
        <v>12</v>
      </c>
      <c r="D39" t="s">
        <v>31</v>
      </c>
      <c r="E39" s="1">
        <v>1.47902110652149</v>
      </c>
      <c r="F39" s="1">
        <v>34</v>
      </c>
      <c r="G39" s="1">
        <v>4.3500620780043998E-2</v>
      </c>
    </row>
    <row r="40" spans="1:7" x14ac:dyDescent="0.3">
      <c r="A40" t="s">
        <v>24</v>
      </c>
      <c r="B40" t="s">
        <v>10</v>
      </c>
      <c r="C40" s="1">
        <v>13</v>
      </c>
      <c r="D40" t="s">
        <v>32</v>
      </c>
      <c r="E40" s="1">
        <v>1.0768278939609099</v>
      </c>
      <c r="F40" s="1">
        <v>34</v>
      </c>
      <c r="G40" s="1">
        <v>3.1671408645909102E-2</v>
      </c>
    </row>
    <row r="41" spans="1:7" x14ac:dyDescent="0.3">
      <c r="A41" t="s">
        <v>24</v>
      </c>
      <c r="B41" t="s">
        <v>10</v>
      </c>
      <c r="C41" s="1">
        <v>14</v>
      </c>
      <c r="D41" t="s">
        <v>18</v>
      </c>
      <c r="E41" s="1">
        <v>31.374469315126699</v>
      </c>
      <c r="F41" s="1">
        <v>34</v>
      </c>
      <c r="G41" s="1">
        <v>0.92277850926843397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flipped_collapsed</vt:lpstr>
      <vt:lpstr>collapsed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2025-04-25T11:15:07Z</dcterms:created>
  <dcterms:modified xsi:type="dcterms:W3CDTF">2025-04-25T21:27:53Z</dcterms:modified>
</cp:coreProperties>
</file>