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ackages\Pensions packages\pp.prototypes\data-raw\"/>
    </mc:Choice>
  </mc:AlternateContent>
  <bookViews>
    <workbookView xWindow="0" yWindow="0" windowWidth="28800" windowHeight="13335" firstSheet="9" activeTab="12"/>
  </bookViews>
  <sheets>
    <sheet name="TOC" sheetId="22" r:id="rId1"/>
    <sheet name="Notes" sheetId="1" r:id="rId2"/>
    <sheet name="ClusterNotes" sheetId="2" r:id="rId3"/>
    <sheet name="4 PoorlyFundedHighOutflow" sheetId="3" r:id="rId4"/>
    <sheet name="AZ-SERS.Actives" sheetId="12" r:id="rId5"/>
    <sheet name="AZ-SERS.Retirees" sheetId="14" r:id="rId6"/>
    <sheet name="AZ-SERS.SalGrowHist" sheetId="13" r:id="rId7"/>
    <sheet name="CT-TRS.Actives" sheetId="17" r:id="rId8"/>
    <sheet name="CT-TRS.Retirees" sheetId="19" r:id="rId9"/>
    <sheet name="CT-TRS.SalGrowHist" sheetId="18" r:id="rId10"/>
    <sheet name="LA-TRS.Actives" sheetId="20" r:id="rId11"/>
    <sheet name="LA-TRS.Retirees" sheetId="21" r:id="rId12"/>
    <sheet name="LA-TRS.SalGrowHist" sheetId="23" r:id="rId13"/>
    <sheet name="PA-PSERS.Actives" sheetId="8" r:id="rId14"/>
    <sheet name="PA-PSERS.Retirees" sheetId="7" r:id="rId15"/>
    <sheet name="PA-PSERS.SalGrowHist" sheetId="9" r:id="rId16"/>
    <sheet name="TestProto" sheetId="10" r:id="rId17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1" l="1"/>
  <c r="C51" i="21" s="1"/>
  <c r="C46" i="21"/>
  <c r="C50" i="21" s="1"/>
  <c r="C15" i="21"/>
  <c r="C19" i="21" s="1"/>
  <c r="C23" i="21" s="1"/>
  <c r="C27" i="21" s="1"/>
  <c r="C31" i="21" s="1"/>
  <c r="C35" i="21" s="1"/>
  <c r="C39" i="21" s="1"/>
  <c r="C43" i="21" s="1"/>
  <c r="C14" i="21"/>
  <c r="C18" i="21" s="1"/>
  <c r="C22" i="21" s="1"/>
  <c r="C26" i="21" s="1"/>
  <c r="C30" i="21" s="1"/>
  <c r="C34" i="21" s="1"/>
  <c r="C38" i="21" s="1"/>
  <c r="C42" i="21" s="1"/>
  <c r="O69" i="20" l="1"/>
  <c r="N69" i="20"/>
  <c r="M69" i="20"/>
  <c r="L69" i="20"/>
  <c r="K69" i="20"/>
  <c r="J69" i="20"/>
  <c r="I69" i="20"/>
  <c r="I72" i="20" s="1"/>
  <c r="H69" i="20"/>
  <c r="H72" i="20" s="1"/>
  <c r="G69" i="20"/>
  <c r="O68" i="20"/>
  <c r="N68" i="20"/>
  <c r="N71" i="20" s="1"/>
  <c r="M68" i="20"/>
  <c r="M71" i="20" s="1"/>
  <c r="L68" i="20"/>
  <c r="L71" i="20" s="1"/>
  <c r="K68" i="20"/>
  <c r="K71" i="20" s="1"/>
  <c r="J68" i="20"/>
  <c r="J71" i="20" s="1"/>
  <c r="I68" i="20"/>
  <c r="H68" i="20"/>
  <c r="G68" i="20"/>
  <c r="F68" i="20"/>
  <c r="F71" i="20" s="1"/>
  <c r="F69" i="20"/>
  <c r="I71" i="20"/>
  <c r="O72" i="20"/>
  <c r="N72" i="20"/>
  <c r="M72" i="20"/>
  <c r="L72" i="20"/>
  <c r="K72" i="20"/>
  <c r="J72" i="20"/>
  <c r="G72" i="20"/>
  <c r="O71" i="20"/>
  <c r="H71" i="20"/>
  <c r="G71" i="20"/>
  <c r="F72" i="20"/>
  <c r="C12" i="17" l="1"/>
  <c r="C14" i="17" s="1"/>
  <c r="C16" i="17" s="1"/>
  <c r="C18" i="17" s="1"/>
  <c r="C20" i="17" s="1"/>
  <c r="C22" i="17" s="1"/>
  <c r="C24" i="17" s="1"/>
  <c r="C26" i="17" s="1"/>
  <c r="C11" i="17"/>
  <c r="C13" i="17" s="1"/>
  <c r="C15" i="17" s="1"/>
  <c r="C17" i="17" s="1"/>
  <c r="C19" i="17" s="1"/>
  <c r="C21" i="17" s="1"/>
  <c r="C23" i="17" s="1"/>
  <c r="C25" i="17" s="1"/>
  <c r="C27" i="17" s="1"/>
  <c r="C10" i="17"/>
  <c r="G30" i="8" l="1"/>
  <c r="G29" i="8"/>
  <c r="F28" i="8"/>
  <c r="E28" i="8"/>
  <c r="G28" i="8" s="1"/>
</calcChain>
</file>

<file path=xl/sharedStrings.xml><?xml version="1.0" encoding="utf-8"?>
<sst xmlns="http://schemas.openxmlformats.org/spreadsheetml/2006/main" count="628" uniqueCount="241">
  <si>
    <t>Some candidates</t>
  </si>
  <si>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</si>
  <si>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</si>
  <si>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</si>
  <si>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</si>
  <si>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</si>
  <si>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</si>
  <si>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</si>
  <si>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</si>
  <si>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</si>
  <si>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</si>
  <si>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</si>
  <si>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</si>
  <si>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</si>
  <si>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</si>
  <si>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</si>
  <si>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</si>
  <si>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</si>
  <si>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</si>
  <si>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</si>
  <si>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</si>
  <si>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</si>
  <si>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</si>
  <si>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</si>
  <si>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</si>
  <si>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</si>
  <si>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</si>
  <si>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</si>
  <si>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</si>
  <si>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</si>
  <si>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</si>
  <si>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</si>
  <si>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</si>
  <si>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</si>
  <si>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</si>
  <si>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</si>
  <si>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</si>
  <si>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</si>
  <si>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</si>
  <si>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</si>
  <si>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</si>
  <si>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</si>
  <si>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</si>
  <si>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</si>
  <si>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</si>
  <si>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</si>
  <si>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</si>
  <si>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</si>
  <si>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</si>
  <si>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</si>
  <si>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</si>
  <si>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</si>
  <si>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</si>
  <si>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</si>
  <si>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</si>
  <si>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</si>
  <si>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</si>
  <si>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</si>
  <si>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</si>
  <si>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</si>
  <si>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</si>
  <si>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</si>
  <si>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</si>
  <si>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</si>
  <si>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</si>
  <si>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</si>
  <si>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</si>
  <si>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</si>
  <si>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</si>
  <si>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</si>
  <si>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</si>
  <si>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4</t>
  </si>
  <si>
    <t>65-69</t>
  </si>
  <si>
    <t>70-74</t>
  </si>
  <si>
    <t>75-79</t>
  </si>
  <si>
    <t>80-84</t>
  </si>
  <si>
    <t>85-89</t>
  </si>
  <si>
    <t>Over 89</t>
  </si>
  <si>
    <t>&lt;50</t>
  </si>
  <si>
    <t>age</t>
  </si>
  <si>
    <t>yos</t>
  </si>
  <si>
    <t>Actives</t>
  </si>
  <si>
    <t>ea</t>
  </si>
  <si>
    <t>nactives</t>
  </si>
  <si>
    <t>salary</t>
  </si>
  <si>
    <t>underfunded</t>
  </si>
  <si>
    <t>base on PA-PSERS</t>
  </si>
  <si>
    <t>average</t>
  </si>
  <si>
    <t>base on 6 Arizona SRS</t>
  </si>
  <si>
    <t>Salary growth</t>
  </si>
  <si>
    <t>Count and Average Monthly Annuity</t>
  </si>
  <si>
    <t>as of June 30, 2013</t>
  </si>
  <si>
    <t>Under 55</t>
  </si>
  <si>
    <t>90-94</t>
  </si>
  <si>
    <t>95 &amp; Over</t>
  </si>
  <si>
    <t>TOTAL</t>
  </si>
  <si>
    <t>Retirees</t>
  </si>
  <si>
    <t>Exhibit 10.6g</t>
  </si>
  <si>
    <t>Distribution of Retired Members and Beneficiaries by Age and Years of Service</t>
  </si>
  <si>
    <t>All Groups</t>
  </si>
  <si>
    <t>* Includes 109,697 service retirees, 3,610 members who retired from disabled status, 6,467 beneficiaries and 1,101 QDROs</t>
  </si>
  <si>
    <t>rate</t>
  </si>
  <si>
    <t>nretirees</t>
  </si>
  <si>
    <t>benefit</t>
  </si>
  <si>
    <t>AZ-SERS.Actives</t>
  </si>
  <si>
    <t>5</t>
  </si>
  <si>
    <t>AZ-SERS.Retirees</t>
  </si>
  <si>
    <t>6</t>
  </si>
  <si>
    <t>AZ-SERS.SalGrowHist</t>
  </si>
  <si>
    <t>7</t>
  </si>
  <si>
    <t>8</t>
  </si>
  <si>
    <t>9</t>
  </si>
  <si>
    <t>10</t>
  </si>
  <si>
    <t>TestProto</t>
  </si>
  <si>
    <t>Exhibit 10.5g</t>
  </si>
  <si>
    <t>Distribution of Active Members by Age and Years of Service</t>
  </si>
  <si>
    <t>Total Active Members</t>
  </si>
  <si>
    <t>Count and Average Salary</t>
  </si>
  <si>
    <t>Below 19</t>
  </si>
  <si>
    <t>70 &amp; Over</t>
  </si>
  <si>
    <t>total</t>
  </si>
  <si>
    <t>type</t>
  </si>
  <si>
    <t>agegrp</t>
  </si>
  <si>
    <t>midage</t>
  </si>
  <si>
    <t>I add 1st 3 columns</t>
  </si>
  <si>
    <t>order</t>
  </si>
  <si>
    <t>11-19</t>
  </si>
  <si>
    <t>20+</t>
  </si>
  <si>
    <t>Under 25</t>
  </si>
  <si>
    <t>Note that this is a monthly annuity so the prototype preparation program will need to multiply by 12.</t>
  </si>
  <si>
    <t>PA-PSERS.Actives</t>
  </si>
  <si>
    <t>PA-PSERS.Retirees</t>
  </si>
  <si>
    <t>PA-PSERS.SalGrowHist</t>
  </si>
  <si>
    <t>NOTE THAT I will have to adjust data to ensure that ea is in the 20:70 range</t>
  </si>
  <si>
    <t>NOTE THAT (a) I adjusted midage for the FIRST group to be 20, and (b) I STILL will have to adjust data to ensure that ea is in the 20:70 range</t>
  </si>
  <si>
    <t>AGE</t>
  </si>
  <si>
    <t>Under 5</t>
  </si>
  <si>
    <t>5 to 9</t>
  </si>
  <si>
    <t>10 to 14</t>
  </si>
  <si>
    <t>15 to 19</t>
  </si>
  <si>
    <t>20 to 24</t>
  </si>
  <si>
    <t>25 to 29</t>
  </si>
  <si>
    <t>30 to 34</t>
  </si>
  <si>
    <t>35 &amp; up</t>
  </si>
  <si>
    <t>Avg. Pay</t>
  </si>
  <si>
    <t>35 to 39</t>
  </si>
  <si>
    <t>40 to 44</t>
  </si>
  <si>
    <t>45 to 49</t>
  </si>
  <si>
    <t>50 to 54</t>
  </si>
  <si>
    <t>55 to 59</t>
  </si>
  <si>
    <t>60 to 64</t>
  </si>
  <si>
    <t>65 to 69</t>
  </si>
  <si>
    <t>70 &amp; up</t>
  </si>
  <si>
    <t>There is an undated table on the website (http://www.ct.gov/trb/lib/trb/formsandpubs/BRFC_063008.pdf) on benefits by FY commenced (see to the right)</t>
  </si>
  <si>
    <t>We could assume that (a) it is as of FY 2008, and (b) people all retired when allowed to</t>
  </si>
  <si>
    <t>The 2010 experience study does not appear to provide needed information.</t>
  </si>
  <si>
    <t>The 2014 retiree health plan AV does not appear to provide the needed information.</t>
  </si>
  <si>
    <t>There does not appear to be a CAFR on the website</t>
  </si>
  <si>
    <t>The 2014, 2012 and 2010 CT TRS AVs do NOT have information on # beneficiaries by age!</t>
  </si>
  <si>
    <t>The CT report on GASB 67 does not appear to have it: http://www.ct.gov/trb/lib/trb/formsandpubs/CTRB_GASB_67_2014.pdf</t>
  </si>
  <si>
    <t>MEMBERSHIP PROFILE TRS RETIREMENT SYSTEM</t>
  </si>
  <si>
    <t>CATEGORIZED BY AGE AND YEARS EMPLOYED ALL ACTIVE MEMBERS</t>
  </si>
  <si>
    <t>CELLS DEPICT - MEMBER COUNT VALUATION DATE 6/30/2013</t>
  </si>
  <si>
    <t>TOTAL SALARY</t>
  </si>
  <si>
    <t>[5-10)</t>
  </si>
  <si>
    <t>[10-15)</t>
  </si>
  <si>
    <t>[15-20)</t>
  </si>
  <si>
    <t>[20-25)</t>
  </si>
  <si>
    <t>[25-30)</t>
  </si>
  <si>
    <t>[30-35)</t>
  </si>
  <si>
    <t>[35- )</t>
  </si>
  <si>
    <t>AVERAGES</t>
  </si>
  <si>
    <t>--- Attained Age</t>
  </si>
  <si>
    <t>Service Years</t>
  </si>
  <si>
    <t>Active Salary</t>
  </si>
  <si>
    <t xml:space="preserve"> 
Age/Years
 </t>
  </si>
  <si>
    <t xml:space="preserve"> 
 Total 
 </t>
  </si>
  <si>
    <t>[ 0</t>
  </si>
  <si>
    <t>- 19)</t>
  </si>
  <si>
    <t xml:space="preserve"> </t>
  </si>
  <si>
    <t>[20</t>
  </si>
  <si>
    <t>- 24)</t>
  </si>
  <si>
    <t>[25</t>
  </si>
  <si>
    <t>- 29)</t>
  </si>
  <si>
    <t>[30</t>
  </si>
  <si>
    <t>- 34)</t>
  </si>
  <si>
    <t>[35</t>
  </si>
  <si>
    <t>- 39)</t>
  </si>
  <si>
    <t>[40</t>
  </si>
  <si>
    <t>- 44)</t>
  </si>
  <si>
    <t>[45</t>
  </si>
  <si>
    <t>- 49)</t>
  </si>
  <si>
    <t>[50</t>
  </si>
  <si>
    <t>- 54)</t>
  </si>
  <si>
    <t>[55</t>
  </si>
  <si>
    <t>- 59)</t>
  </si>
  <si>
    <t>[60</t>
  </si>
  <si>
    <t>- 64)</t>
  </si>
  <si>
    <t>[65</t>
  </si>
  <si>
    <t>- 69)</t>
  </si>
  <si>
    <t>[70</t>
  </si>
  <si>
    <t>- 74)</t>
  </si>
  <si>
    <t xml:space="preserve"> Total </t>
  </si>
  <si>
    <t>totpay</t>
  </si>
  <si>
    <t>[1-5)</t>
  </si>
  <si>
    <t xml:space="preserve"> (0-1)</t>
  </si>
  <si>
    <r>
      <rPr>
        <sz val="8"/>
        <rFont val="Courier New"/>
        <family val="3"/>
      </rPr>
      <t>(0-1)</t>
    </r>
  </si>
  <si>
    <r>
      <rPr>
        <sz val="8"/>
        <rFont val="Courier New"/>
        <family val="3"/>
      </rPr>
      <t>[1-2)</t>
    </r>
  </si>
  <si>
    <r>
      <rPr>
        <sz val="8"/>
        <rFont val="Courier New"/>
        <family val="3"/>
      </rPr>
      <t>[2-3)</t>
    </r>
  </si>
  <si>
    <r>
      <rPr>
        <sz val="8"/>
        <rFont val="Courier New"/>
        <family val="3"/>
      </rPr>
      <t>[3-4)</t>
    </r>
  </si>
  <si>
    <r>
      <rPr>
        <sz val="8"/>
        <rFont val="Courier New"/>
        <family val="3"/>
      </rPr>
      <t>[4-5)</t>
    </r>
  </si>
  <si>
    <r>
      <rPr>
        <sz val="8"/>
        <rFont val="Courier New"/>
        <family val="3"/>
      </rPr>
      <t>[5-10)</t>
    </r>
  </si>
  <si>
    <r>
      <rPr>
        <sz val="8"/>
        <rFont val="Courier New"/>
        <family val="3"/>
      </rPr>
      <t>[10-15)</t>
    </r>
  </si>
  <si>
    <r>
      <rPr>
        <sz val="8"/>
        <rFont val="Courier New"/>
        <family val="3"/>
      </rPr>
      <t>[15-20)</t>
    </r>
  </si>
  <si>
    <r>
      <rPr>
        <sz val="8"/>
        <rFont val="Courier New"/>
        <family val="3"/>
      </rPr>
      <t>[20- )</t>
    </r>
  </si>
  <si>
    <r>
      <rPr>
        <sz val="8"/>
        <rFont val="Courier New"/>
        <family val="3"/>
      </rPr>
      <t xml:space="preserve">AVERAGES --- Attained Age </t>
    </r>
    <r>
      <rPr>
        <sz val="8"/>
        <rFont val="Courier New"/>
        <family val="3"/>
      </rPr>
      <t>70.15</t>
    </r>
  </si>
  <si>
    <r>
      <rPr>
        <sz val="8"/>
        <rFont val="Courier New"/>
        <family val="3"/>
      </rPr>
      <t xml:space="preserve">Years Retired </t>
    </r>
    <r>
      <rPr>
        <sz val="8"/>
        <rFont val="Courier New"/>
        <family val="3"/>
      </rPr>
      <t>12.01</t>
    </r>
  </si>
  <si>
    <r>
      <rPr>
        <sz val="8"/>
        <rFont val="Courier New"/>
        <family val="3"/>
      </rPr>
      <t xml:space="preserve">Annual Benefit </t>
    </r>
    <r>
      <rPr>
        <sz val="8"/>
        <rFont val="Courier New"/>
        <family val="3"/>
      </rPr>
      <t>24,522</t>
    </r>
  </si>
  <si>
    <r>
      <rPr>
        <sz val="8"/>
        <rFont val="Courier New"/>
        <family val="3"/>
      </rPr>
      <t>REGULAR RETIREES</t>
    </r>
  </si>
  <si>
    <t>[75</t>
  </si>
  <si>
    <t>- 79)</t>
  </si>
  <si>
    <t>[80</t>
  </si>
  <si>
    <t>- 84)</t>
  </si>
  <si>
    <t>[85</t>
  </si>
  <si>
    <t>- 89)</t>
  </si>
  <si>
    <t>[90</t>
  </si>
  <si>
    <t>- 99)</t>
  </si>
  <si>
    <t>CT-TRS.Actives</t>
  </si>
  <si>
    <t>CT-TRS.Retirees</t>
  </si>
  <si>
    <t>CT-TRS.SalGrowHist</t>
  </si>
  <si>
    <t>LA-TRS.Retirees</t>
  </si>
  <si>
    <t>11</t>
  </si>
  <si>
    <t>LA-TRS.Actives</t>
  </si>
  <si>
    <t>12</t>
  </si>
  <si>
    <t>13</t>
  </si>
  <si>
    <t>14</t>
  </si>
  <si>
    <t>15</t>
  </si>
  <si>
    <t>totbenefit</t>
  </si>
  <si>
    <t>agegrp2</t>
  </si>
  <si>
    <t>agegrp1</t>
  </si>
  <si>
    <t>Use teacher salary increase rates. Note that this is yos based while some other tables are age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</si>
</sst>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6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4" borderId="0" xfId="0" applyFill="1"/>
    <xf numFmtId="3" fontId="0" fillId="4" borderId="0" xfId="0" applyNumberFormat="1" applyFill="1"/>
    <xf numFmtId="6" fontId="0" fillId="4" borderId="0" xfId="0" applyNumberFormat="1" applyFill="1"/>
    <xf numFmtId="0" fontId="0" fillId="4" borderId="0" xfId="0" applyFill="1" applyAlignment="1">
      <alignment horizontal="left"/>
    </xf>
    <xf numFmtId="0" fontId="2" fillId="2" borderId="0" xfId="0" applyFont="1" applyFill="1"/>
    <xf numFmtId="43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</xdr:row>
      <xdr:rowOff>9525</xdr:rowOff>
    </xdr:from>
    <xdr:to>
      <xdr:col>22</xdr:col>
      <xdr:colOff>208632</xdr:colOff>
      <xdr:row>53</xdr:row>
      <xdr:rowOff>103573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390525"/>
          <a:ext cx="7342857" cy="9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</xdr:row>
      <xdr:rowOff>133350</xdr:rowOff>
    </xdr:from>
    <xdr:to>
      <xdr:col>23</xdr:col>
      <xdr:colOff>8812</xdr:colOff>
      <xdr:row>45</xdr:row>
      <xdr:rowOff>84683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323850"/>
          <a:ext cx="5704762" cy="83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371475</xdr:colOff>
      <xdr:row>0</xdr:row>
      <xdr:rowOff>0</xdr:rowOff>
    </xdr:from>
    <xdr:to>
      <xdr:col>26</xdr:col>
      <xdr:colOff>132542</xdr:colOff>
      <xdr:row>36</xdr:row>
      <xdr:rowOff>161048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466667" cy="70190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0</xdr:rowOff>
    </xdr:from>
    <xdr:to>
      <xdr:col>16</xdr:col>
      <xdr:colOff>484886</xdr:colOff>
      <xdr:row>22</xdr:row>
      <xdr:rowOff>142357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90500"/>
          <a:ext cx="7114286" cy="4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0</xdr:row>
      <xdr:rowOff>0</xdr:rowOff>
    </xdr:from>
    <xdr:to>
      <xdr:col>26</xdr:col>
      <xdr:colOff>8662</xdr:colOff>
      <xdr:row>46</xdr:row>
      <xdr:rowOff>94143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0"/>
          <a:ext cx="6904762" cy="8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28</xdr:col>
      <xdr:colOff>122895</xdr:colOff>
      <xdr:row>41</xdr:row>
      <xdr:rowOff>84809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71500"/>
          <a:ext cx="7438095" cy="73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189638</xdr:colOff>
      <xdr:row>25</xdr:row>
      <xdr:rowOff>47071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6895238" cy="4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25</xdr:col>
      <xdr:colOff>122971</xdr:colOff>
      <xdr:row>49</xdr:row>
      <xdr:rowOff>179809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6828571" cy="9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8</xdr:row>
      <xdr:rowOff>85725</xdr:rowOff>
    </xdr:from>
    <xdr:to>
      <xdr:col>19</xdr:col>
      <xdr:colOff>151604</xdr:colOff>
      <xdr:row>59</xdr:row>
      <xdr:rowOff>74987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609725"/>
          <a:ext cx="6371429" cy="97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276225</xdr:colOff>
      <xdr:row>11</xdr:row>
      <xdr:rowOff>142875</xdr:rowOff>
    </xdr:from>
    <xdr:to>
      <xdr:col>30</xdr:col>
      <xdr:colOff>46739</xdr:colOff>
      <xdr:row>30</xdr:row>
      <xdr:rowOff>161470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9025" y="2238375"/>
          <a:ext cx="7085714" cy="3638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19050</xdr:rowOff>
    </xdr:from>
    <xdr:to>
      <xdr:col>18</xdr:col>
      <xdr:colOff>523002</xdr:colOff>
      <xdr:row>51</xdr:row>
      <xdr:rowOff>132145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09550"/>
          <a:ext cx="6980952" cy="96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9</xdr:row>
      <xdr:rowOff>257175</xdr:rowOff>
    </xdr:from>
    <xdr:to>
      <xdr:col>27</xdr:col>
      <xdr:colOff>360987</xdr:colOff>
      <xdr:row>58</xdr:row>
      <xdr:rowOff>122603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971675"/>
          <a:ext cx="7704762" cy="97714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28</xdr:col>
      <xdr:colOff>332419</xdr:colOff>
      <xdr:row>56</xdr:row>
      <xdr:rowOff>17833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7425" y="952500"/>
          <a:ext cx="7647619" cy="9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x14ac:dyDescent="0.25"/>
  <cols>
    <col min="1" max="1" width="7.5703125" bestFit="1" customWidth="1"/>
    <col min="2" max="2" width="26.710937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s="4" t="s">
        <v>46</v>
      </c>
      <c r="B2" s="1" t="s">
        <v>47</v>
      </c>
    </row>
    <row r="3" spans="1:2" x14ac:dyDescent="0.25">
      <c r="A3" s="4" t="s">
        <v>48</v>
      </c>
      <c r="B3" s="1" t="s">
        <v>49</v>
      </c>
    </row>
    <row r="4" spans="1:2" x14ac:dyDescent="0.25">
      <c r="A4" s="4" t="s">
        <v>50</v>
      </c>
      <c r="B4" s="1" t="s">
        <v>51</v>
      </c>
    </row>
    <row r="5" spans="1:2" x14ac:dyDescent="0.25">
      <c r="A5" s="4" t="s">
        <v>71</v>
      </c>
      <c r="B5" s="1" t="s">
        <v>104</v>
      </c>
    </row>
    <row r="6" spans="1:2" x14ac:dyDescent="0.25">
      <c r="A6" s="4" t="s">
        <v>105</v>
      </c>
      <c r="B6" s="1" t="s">
        <v>106</v>
      </c>
    </row>
    <row r="7" spans="1:2" x14ac:dyDescent="0.25">
      <c r="A7" s="4" t="s">
        <v>107</v>
      </c>
      <c r="B7" s="1" t="s">
        <v>108</v>
      </c>
    </row>
    <row r="8" spans="1:2" x14ac:dyDescent="0.25">
      <c r="A8" s="4" t="s">
        <v>109</v>
      </c>
      <c r="B8" s="1" t="s">
        <v>227</v>
      </c>
    </row>
    <row r="9" spans="1:2" x14ac:dyDescent="0.25">
      <c r="A9" s="4" t="s">
        <v>110</v>
      </c>
      <c r="B9" s="1" t="s">
        <v>228</v>
      </c>
    </row>
    <row r="10" spans="1:2" x14ac:dyDescent="0.25">
      <c r="A10" s="4" t="s">
        <v>111</v>
      </c>
      <c r="B10" s="1" t="s">
        <v>229</v>
      </c>
    </row>
    <row r="11" spans="1:2" x14ac:dyDescent="0.25">
      <c r="A11" s="4" t="s">
        <v>112</v>
      </c>
      <c r="B11" s="1" t="s">
        <v>230</v>
      </c>
    </row>
    <row r="12" spans="1:2" x14ac:dyDescent="0.25">
      <c r="A12" s="4" t="s">
        <v>231</v>
      </c>
      <c r="B12" s="1" t="s">
        <v>232</v>
      </c>
    </row>
    <row r="13" spans="1:2" x14ac:dyDescent="0.25">
      <c r="A13" s="4" t="s">
        <v>233</v>
      </c>
      <c r="B13" s="1" t="s">
        <v>130</v>
      </c>
    </row>
    <row r="14" spans="1:2" x14ac:dyDescent="0.25">
      <c r="A14" s="4" t="s">
        <v>234</v>
      </c>
      <c r="B14" s="1" t="s">
        <v>131</v>
      </c>
    </row>
    <row r="15" spans="1:2" x14ac:dyDescent="0.25">
      <c r="A15" s="4" t="s">
        <v>235</v>
      </c>
      <c r="B15" s="1" t="s">
        <v>132</v>
      </c>
    </row>
    <row r="16" spans="1:2" x14ac:dyDescent="0.25">
      <c r="A16" s="4" t="s">
        <v>236</v>
      </c>
      <c r="B16" s="1" t="s">
        <v>113</v>
      </c>
    </row>
  </sheetData>
  <hyperlinks>
    <hyperlink ref="B2" location="'Notes'!A1" display="Notes"/>
    <hyperlink ref="B3" location="'ClusterNotes'!A1" display="ClusterNotes"/>
    <hyperlink ref="B4" location="'4 PoorlyFundedHighOutflow'!A1" display="4 PoorlyFundedHighOutflow"/>
    <hyperlink ref="B5" location="'AZ-SERS.Actives'!A1" display="AZ-SERS.Actives"/>
    <hyperlink ref="B6" location="'AZ-SERS.Retirees'!A1" display="AZ-SERS.Retirees"/>
    <hyperlink ref="B7" location="'AZ-SERS.SalGrowHist'!A1" display="AZ-SERS.SalGrowHist"/>
    <hyperlink ref="B8" location="'CT-TRS.Actives'!A1" display="CT-TRS.Actives"/>
    <hyperlink ref="B9" location="'CT-TRS.Retirees'!A1" display="CT-TRS.Retirees"/>
    <hyperlink ref="B10" location="'CT-TRS.SalGrowHist'!A1" display="CT-TRS.SalGrowHist"/>
    <hyperlink ref="B11" location="'LA-TRS.Retirees'!A1" display="LA-TRS.Retirees"/>
    <hyperlink ref="B12" location="'LA-TRS.Actives'!A1" display="LA-TRS.Actives"/>
    <hyperlink ref="B13" location="'PA-PSERS.Actives'!A1" display="PA-PSERS.Actives"/>
    <hyperlink ref="B14" location="'PA-PSERS.Retirees'!A1" display="PA-PSERS.Retirees"/>
    <hyperlink ref="B15" location="'PA-PSERS.SalGrowHist'!A1" display="PA-PSERS.SalGrowHist"/>
    <hyperlink ref="B16" location="'TestProto'!A1" display="TestProt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L45" activeCellId="1" sqref="A1 L45"/>
    </sheetView>
  </sheetViews>
  <sheetFormatPr defaultRowHeight="15" x14ac:dyDescent="0.25"/>
  <sheetData>
    <row r="1" spans="1:4" x14ac:dyDescent="0.25">
      <c r="A1" s="1" t="s">
        <v>8</v>
      </c>
    </row>
    <row r="4" spans="1:4" x14ac:dyDescent="0.25">
      <c r="B4" t="s">
        <v>80</v>
      </c>
      <c r="C4" t="s">
        <v>101</v>
      </c>
    </row>
    <row r="5" spans="1:4" x14ac:dyDescent="0.25">
      <c r="A5">
        <v>0</v>
      </c>
      <c r="B5">
        <v>0</v>
      </c>
      <c r="C5" s="15">
        <v>7.0000000000000007E-2</v>
      </c>
      <c r="D5" s="15"/>
    </row>
    <row r="6" spans="1:4" x14ac:dyDescent="0.25">
      <c r="A6">
        <v>1</v>
      </c>
      <c r="B6">
        <v>1</v>
      </c>
      <c r="C6" s="15">
        <v>7.0000000000000007E-2</v>
      </c>
      <c r="D6" s="15"/>
    </row>
    <row r="7" spans="1:4" x14ac:dyDescent="0.25">
      <c r="A7">
        <v>2</v>
      </c>
      <c r="B7">
        <v>2</v>
      </c>
      <c r="C7" s="15">
        <v>7.0000000000000007E-2</v>
      </c>
      <c r="D7" s="15"/>
    </row>
    <row r="8" spans="1:4" x14ac:dyDescent="0.25">
      <c r="A8">
        <v>3</v>
      </c>
      <c r="B8">
        <v>3</v>
      </c>
      <c r="C8" s="15">
        <v>7.0000000000000007E-2</v>
      </c>
      <c r="D8" s="15"/>
    </row>
    <row r="9" spans="1:4" x14ac:dyDescent="0.25">
      <c r="A9">
        <v>4</v>
      </c>
      <c r="B9">
        <v>4</v>
      </c>
      <c r="C9" s="15">
        <v>7.0000000000000007E-2</v>
      </c>
      <c r="D9" s="15"/>
    </row>
    <row r="10" spans="1:4" x14ac:dyDescent="0.25">
      <c r="A10">
        <v>5</v>
      </c>
      <c r="B10">
        <v>5</v>
      </c>
      <c r="C10" s="15">
        <v>7.0000000000000007E-2</v>
      </c>
      <c r="D10" s="15"/>
    </row>
    <row r="11" spans="1:4" x14ac:dyDescent="0.25">
      <c r="A11">
        <v>6</v>
      </c>
      <c r="B11">
        <v>6</v>
      </c>
      <c r="C11" s="15">
        <v>7.0000000000000007E-2</v>
      </c>
      <c r="D11" s="15"/>
    </row>
    <row r="12" spans="1:4" x14ac:dyDescent="0.25">
      <c r="A12">
        <v>7</v>
      </c>
      <c r="B12">
        <v>7</v>
      </c>
      <c r="C12" s="15">
        <v>7.0000000000000007E-2</v>
      </c>
      <c r="D12" s="15"/>
    </row>
    <row r="13" spans="1:4" x14ac:dyDescent="0.25">
      <c r="A13">
        <v>8</v>
      </c>
      <c r="B13">
        <v>8</v>
      </c>
      <c r="C13" s="15">
        <v>7.0000000000000007E-2</v>
      </c>
      <c r="D13" s="15"/>
    </row>
    <row r="14" spans="1:4" x14ac:dyDescent="0.25">
      <c r="A14">
        <v>9</v>
      </c>
      <c r="B14">
        <v>9</v>
      </c>
      <c r="C14" s="15">
        <v>7.0000000000000007E-2</v>
      </c>
      <c r="D14" s="15"/>
    </row>
    <row r="15" spans="1:4" x14ac:dyDescent="0.25">
      <c r="A15">
        <v>10</v>
      </c>
      <c r="B15">
        <v>10</v>
      </c>
      <c r="C15" s="15">
        <v>5.5E-2</v>
      </c>
      <c r="D15" s="15"/>
    </row>
    <row r="16" spans="1:4" x14ac:dyDescent="0.25">
      <c r="A16">
        <v>11</v>
      </c>
      <c r="B16">
        <v>11</v>
      </c>
      <c r="C16" s="15">
        <v>5.5E-2</v>
      </c>
      <c r="D16" s="15"/>
    </row>
    <row r="17" spans="1:4" x14ac:dyDescent="0.25">
      <c r="A17">
        <v>12</v>
      </c>
      <c r="B17">
        <v>12</v>
      </c>
      <c r="C17" s="15">
        <v>5.5E-2</v>
      </c>
      <c r="D17" s="15"/>
    </row>
    <row r="18" spans="1:4" x14ac:dyDescent="0.25">
      <c r="A18">
        <v>13</v>
      </c>
      <c r="B18">
        <v>13</v>
      </c>
      <c r="C18" s="15">
        <v>5.5E-2</v>
      </c>
      <c r="D18" s="15"/>
    </row>
    <row r="19" spans="1:4" x14ac:dyDescent="0.25">
      <c r="A19">
        <v>14</v>
      </c>
      <c r="B19">
        <v>14</v>
      </c>
      <c r="C19" s="15">
        <v>5.5E-2</v>
      </c>
      <c r="D19" s="15"/>
    </row>
    <row r="20" spans="1:4" x14ac:dyDescent="0.25">
      <c r="A20">
        <v>15</v>
      </c>
      <c r="B20">
        <v>15</v>
      </c>
      <c r="C20" s="15">
        <v>0.04</v>
      </c>
      <c r="D20" s="15"/>
    </row>
    <row r="21" spans="1:4" x14ac:dyDescent="0.25">
      <c r="A21">
        <v>16</v>
      </c>
      <c r="B21">
        <v>16</v>
      </c>
      <c r="C21" s="15">
        <v>0.04</v>
      </c>
      <c r="D21" s="15"/>
    </row>
    <row r="22" spans="1:4" x14ac:dyDescent="0.25">
      <c r="A22">
        <v>17</v>
      </c>
      <c r="B22">
        <v>17</v>
      </c>
      <c r="C22" s="15">
        <v>0.04</v>
      </c>
      <c r="D22" s="15"/>
    </row>
    <row r="23" spans="1:4" x14ac:dyDescent="0.25">
      <c r="A23">
        <v>18</v>
      </c>
      <c r="B23">
        <v>18</v>
      </c>
      <c r="C23" s="15">
        <v>0.04</v>
      </c>
      <c r="D23" s="15"/>
    </row>
    <row r="24" spans="1:4" x14ac:dyDescent="0.25">
      <c r="A24">
        <v>19</v>
      </c>
      <c r="B24">
        <v>19</v>
      </c>
      <c r="C24" s="15">
        <v>0.04</v>
      </c>
      <c r="D24" s="15"/>
    </row>
    <row r="25" spans="1:4" x14ac:dyDescent="0.25">
      <c r="A25" t="s">
        <v>127</v>
      </c>
      <c r="B25">
        <v>20</v>
      </c>
      <c r="C25" s="15">
        <v>3.7499999999999999E-2</v>
      </c>
      <c r="D25" s="15"/>
    </row>
    <row r="26" spans="1:4" x14ac:dyDescent="0.25">
      <c r="C26" s="15"/>
    </row>
    <row r="27" spans="1:4" x14ac:dyDescent="0.25">
      <c r="C27" s="15"/>
    </row>
    <row r="28" spans="1:4" x14ac:dyDescent="0.25">
      <c r="C28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A7" zoomScale="80" zoomScaleNormal="80" workbookViewId="0">
      <pane xSplit="5" ySplit="5" topLeftCell="F36" activePane="bottomRight" state="frozen"/>
      <selection activeCell="L45" activeCellId="1" sqref="A1 L45"/>
      <selection pane="topRight" activeCell="L45" activeCellId="1" sqref="A1 L45"/>
      <selection pane="bottomLeft" activeCell="L45" activeCellId="1" sqref="A1 L45"/>
      <selection pane="bottomRight" activeCell="O62" sqref="O62"/>
    </sheetView>
  </sheetViews>
  <sheetFormatPr defaultRowHeight="15" x14ac:dyDescent="0.25"/>
  <cols>
    <col min="5" max="5" width="10" bestFit="1" customWidth="1"/>
    <col min="6" max="6" width="15.7109375" customWidth="1"/>
    <col min="7" max="7" width="14.5703125" customWidth="1"/>
    <col min="8" max="8" width="14.28515625" customWidth="1"/>
    <col min="9" max="9" width="15" customWidth="1"/>
    <col min="10" max="10" width="14" customWidth="1"/>
    <col min="11" max="11" width="14.7109375" customWidth="1"/>
    <col min="12" max="12" width="14.85546875" customWidth="1"/>
    <col min="13" max="14" width="12.7109375" customWidth="1"/>
    <col min="15" max="15" width="14.5703125" customWidth="1"/>
    <col min="16" max="16" width="14.7109375" customWidth="1"/>
  </cols>
  <sheetData>
    <row r="1" spans="1:17" x14ac:dyDescent="0.25">
      <c r="A1" s="1" t="s">
        <v>8</v>
      </c>
    </row>
    <row r="5" spans="1:17" x14ac:dyDescent="0.25">
      <c r="D5" t="s">
        <v>160</v>
      </c>
    </row>
    <row r="6" spans="1:17" x14ac:dyDescent="0.25">
      <c r="D6" t="s">
        <v>161</v>
      </c>
    </row>
    <row r="8" spans="1:17" x14ac:dyDescent="0.25">
      <c r="D8" t="s">
        <v>162</v>
      </c>
    </row>
    <row r="9" spans="1:17" x14ac:dyDescent="0.25">
      <c r="D9" t="s">
        <v>163</v>
      </c>
    </row>
    <row r="10" spans="1:17" ht="60" x14ac:dyDescent="0.25">
      <c r="D10" s="23" t="s">
        <v>175</v>
      </c>
      <c r="F10" t="s">
        <v>205</v>
      </c>
      <c r="G10" t="s">
        <v>204</v>
      </c>
      <c r="H10" t="s">
        <v>164</v>
      </c>
      <c r="I10" t="s">
        <v>165</v>
      </c>
      <c r="J10" t="s">
        <v>166</v>
      </c>
      <c r="K10" t="s">
        <v>167</v>
      </c>
      <c r="L10" t="s">
        <v>168</v>
      </c>
      <c r="M10" t="s">
        <v>169</v>
      </c>
      <c r="N10" t="s">
        <v>170</v>
      </c>
      <c r="O10" s="23" t="s">
        <v>176</v>
      </c>
    </row>
    <row r="11" spans="1:17" x14ac:dyDescent="0.25">
      <c r="A11" t="s">
        <v>125</v>
      </c>
      <c r="B11" t="s">
        <v>121</v>
      </c>
      <c r="C11" t="s">
        <v>123</v>
      </c>
      <c r="D11" t="s">
        <v>239</v>
      </c>
      <c r="E11" t="s">
        <v>238</v>
      </c>
      <c r="F11">
        <v>0</v>
      </c>
      <c r="G11">
        <v>2</v>
      </c>
      <c r="H11">
        <v>7</v>
      </c>
      <c r="I11">
        <v>12</v>
      </c>
      <c r="J11">
        <v>17</v>
      </c>
      <c r="K11">
        <v>22</v>
      </c>
      <c r="L11">
        <v>27</v>
      </c>
      <c r="M11">
        <v>32</v>
      </c>
      <c r="N11">
        <v>37</v>
      </c>
      <c r="O11" t="s">
        <v>120</v>
      </c>
    </row>
    <row r="12" spans="1:17" x14ac:dyDescent="0.25">
      <c r="D12" s="23"/>
      <c r="F12" s="14"/>
      <c r="G12" s="14"/>
      <c r="H12" s="14"/>
      <c r="I12" s="14"/>
      <c r="J12" s="14"/>
      <c r="K12" s="14"/>
      <c r="L12" s="14"/>
      <c r="M12" s="14"/>
      <c r="N12" s="14"/>
      <c r="O12" s="24"/>
    </row>
    <row r="13" spans="1:17" x14ac:dyDescent="0.25">
      <c r="A13">
        <v>1</v>
      </c>
      <c r="B13" t="s">
        <v>83</v>
      </c>
      <c r="C13">
        <v>19</v>
      </c>
      <c r="D13" t="s">
        <v>177</v>
      </c>
      <c r="E13" t="s">
        <v>178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1</v>
      </c>
      <c r="P13" s="25"/>
      <c r="Q13" s="25"/>
    </row>
    <row r="14" spans="1:17" x14ac:dyDescent="0.25">
      <c r="A14">
        <v>1</v>
      </c>
      <c r="B14" t="s">
        <v>203</v>
      </c>
      <c r="C14">
        <v>19</v>
      </c>
      <c r="F14" s="14">
        <v>18318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18318</v>
      </c>
      <c r="P14" s="25"/>
      <c r="Q14" s="25"/>
    </row>
    <row r="15" spans="1:17" x14ac:dyDescent="0.25">
      <c r="F15" s="14"/>
      <c r="G15" s="14"/>
      <c r="H15" s="14"/>
      <c r="I15" s="14"/>
      <c r="J15" s="14"/>
      <c r="K15" s="14"/>
      <c r="L15" s="14"/>
      <c r="M15" s="14"/>
      <c r="N15" s="14"/>
      <c r="O15" s="14" t="s">
        <v>179</v>
      </c>
    </row>
    <row r="16" spans="1:17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179</v>
      </c>
    </row>
    <row r="17" spans="1:17" x14ac:dyDescent="0.25">
      <c r="A17">
        <v>2</v>
      </c>
      <c r="B17" t="s">
        <v>83</v>
      </c>
      <c r="C17">
        <v>22</v>
      </c>
      <c r="D17" t="s">
        <v>180</v>
      </c>
      <c r="E17" t="s">
        <v>181</v>
      </c>
      <c r="F17" s="14">
        <v>803</v>
      </c>
      <c r="G17" s="14">
        <v>821</v>
      </c>
      <c r="H17" s="14">
        <v>8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1632</v>
      </c>
      <c r="P17" s="25"/>
      <c r="Q17" s="25"/>
    </row>
    <row r="18" spans="1:17" x14ac:dyDescent="0.25">
      <c r="A18">
        <v>2</v>
      </c>
      <c r="B18" t="s">
        <v>203</v>
      </c>
      <c r="C18">
        <v>22</v>
      </c>
      <c r="F18" s="14">
        <v>35086746</v>
      </c>
      <c r="G18" s="14">
        <v>32585090</v>
      </c>
      <c r="H18" s="14">
        <v>199177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67871016</v>
      </c>
      <c r="P18" s="25"/>
      <c r="Q18" s="25"/>
    </row>
    <row r="19" spans="1:17" x14ac:dyDescent="0.25">
      <c r="F19" s="14"/>
      <c r="G19" s="14"/>
      <c r="H19" s="14"/>
      <c r="I19" s="14"/>
      <c r="J19" s="14"/>
      <c r="K19" s="14"/>
      <c r="L19" s="14"/>
      <c r="M19" s="14"/>
      <c r="N19" s="14"/>
      <c r="O19" s="14" t="s">
        <v>179</v>
      </c>
    </row>
    <row r="20" spans="1:17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179</v>
      </c>
    </row>
    <row r="21" spans="1:17" x14ac:dyDescent="0.25">
      <c r="A21">
        <v>3</v>
      </c>
      <c r="B21" t="s">
        <v>83</v>
      </c>
      <c r="C21">
        <v>27</v>
      </c>
      <c r="D21" t="s">
        <v>182</v>
      </c>
      <c r="E21" t="s">
        <v>183</v>
      </c>
      <c r="F21" s="14">
        <v>1137</v>
      </c>
      <c r="G21" s="14">
        <v>4327</v>
      </c>
      <c r="H21" s="14">
        <v>1577</v>
      </c>
      <c r="I21" s="14">
        <v>2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7043</v>
      </c>
      <c r="P21" s="25"/>
      <c r="Q21" s="25"/>
    </row>
    <row r="22" spans="1:17" x14ac:dyDescent="0.25">
      <c r="A22">
        <v>3</v>
      </c>
      <c r="B22" t="s">
        <v>203</v>
      </c>
      <c r="C22">
        <v>27</v>
      </c>
      <c r="F22" s="14">
        <v>48832351</v>
      </c>
      <c r="G22" s="14">
        <v>177332100</v>
      </c>
      <c r="H22" s="14">
        <v>67566170</v>
      </c>
      <c r="I22" s="14">
        <v>41326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293771968</v>
      </c>
      <c r="P22" s="25"/>
      <c r="Q22" s="25"/>
    </row>
    <row r="23" spans="1:17" x14ac:dyDescent="0.25">
      <c r="F23" s="14"/>
      <c r="G23" s="14"/>
      <c r="H23" s="14"/>
      <c r="I23" s="14"/>
      <c r="J23" s="14"/>
      <c r="K23" s="14"/>
      <c r="L23" s="14"/>
      <c r="M23" s="14"/>
      <c r="N23" s="14"/>
      <c r="O23" s="14" t="s">
        <v>179</v>
      </c>
    </row>
    <row r="24" spans="1:17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179</v>
      </c>
    </row>
    <row r="25" spans="1:17" x14ac:dyDescent="0.25">
      <c r="A25">
        <v>4</v>
      </c>
      <c r="B25" t="s">
        <v>83</v>
      </c>
      <c r="C25">
        <v>32</v>
      </c>
      <c r="D25" t="s">
        <v>184</v>
      </c>
      <c r="E25" t="s">
        <v>185</v>
      </c>
      <c r="F25" s="14">
        <v>898</v>
      </c>
      <c r="G25" s="14">
        <v>3166</v>
      </c>
      <c r="H25" s="14">
        <v>4831</v>
      </c>
      <c r="I25" s="14">
        <v>1242</v>
      </c>
      <c r="J25" s="14">
        <v>2</v>
      </c>
      <c r="K25" s="14">
        <v>0</v>
      </c>
      <c r="L25" s="14">
        <v>0</v>
      </c>
      <c r="M25" s="14">
        <v>0</v>
      </c>
      <c r="N25" s="14">
        <v>0</v>
      </c>
      <c r="O25" s="14">
        <v>10139</v>
      </c>
      <c r="P25" s="25"/>
      <c r="Q25" s="25"/>
    </row>
    <row r="26" spans="1:17" x14ac:dyDescent="0.25">
      <c r="A26">
        <v>4</v>
      </c>
      <c r="B26" t="s">
        <v>203</v>
      </c>
      <c r="C26">
        <v>32</v>
      </c>
      <c r="F26" s="14">
        <v>38024353</v>
      </c>
      <c r="G26" s="14">
        <v>125198100</v>
      </c>
      <c r="H26" s="14">
        <v>212602698</v>
      </c>
      <c r="I26" s="14">
        <v>60086061</v>
      </c>
      <c r="J26" s="14">
        <v>50041</v>
      </c>
      <c r="K26" s="14">
        <v>0</v>
      </c>
      <c r="L26" s="14">
        <v>0</v>
      </c>
      <c r="M26" s="14">
        <v>0</v>
      </c>
      <c r="N26" s="14">
        <v>0</v>
      </c>
      <c r="O26" s="14">
        <v>435961248</v>
      </c>
      <c r="P26" s="25"/>
      <c r="Q26" s="25"/>
    </row>
    <row r="27" spans="1:17" x14ac:dyDescent="0.25">
      <c r="F27" s="14"/>
      <c r="G27" s="14"/>
      <c r="H27" s="14"/>
      <c r="I27" s="14"/>
      <c r="J27" s="14"/>
      <c r="K27" s="14"/>
      <c r="L27" s="14"/>
      <c r="M27" s="14"/>
      <c r="N27" s="14"/>
      <c r="O27" s="14" t="s">
        <v>179</v>
      </c>
    </row>
    <row r="28" spans="1:17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179</v>
      </c>
    </row>
    <row r="29" spans="1:17" x14ac:dyDescent="0.25">
      <c r="A29">
        <v>5</v>
      </c>
      <c r="B29" t="s">
        <v>83</v>
      </c>
      <c r="C29">
        <v>37</v>
      </c>
      <c r="D29" t="s">
        <v>186</v>
      </c>
      <c r="E29" t="s">
        <v>187</v>
      </c>
      <c r="F29" s="14">
        <v>698</v>
      </c>
      <c r="G29" s="14">
        <v>2324</v>
      </c>
      <c r="H29" s="14">
        <v>3370</v>
      </c>
      <c r="I29" s="14">
        <v>3577</v>
      </c>
      <c r="J29" s="14">
        <v>834</v>
      </c>
      <c r="K29" s="14">
        <v>1</v>
      </c>
      <c r="L29" s="14">
        <v>0</v>
      </c>
      <c r="M29" s="14">
        <v>0</v>
      </c>
      <c r="N29" s="14">
        <v>0</v>
      </c>
      <c r="O29" s="14">
        <v>10804</v>
      </c>
      <c r="P29" s="25"/>
      <c r="Q29" s="25"/>
    </row>
    <row r="30" spans="1:17" x14ac:dyDescent="0.25">
      <c r="A30">
        <v>5</v>
      </c>
      <c r="B30" t="s">
        <v>203</v>
      </c>
      <c r="C30">
        <v>37</v>
      </c>
      <c r="F30" s="14">
        <v>30087906</v>
      </c>
      <c r="G30" s="14">
        <v>92518080</v>
      </c>
      <c r="H30" s="14">
        <v>142746591</v>
      </c>
      <c r="I30" s="14">
        <v>178244537</v>
      </c>
      <c r="J30" s="14">
        <v>44168982</v>
      </c>
      <c r="K30" s="14">
        <v>48299</v>
      </c>
      <c r="L30" s="14">
        <v>0</v>
      </c>
      <c r="M30" s="14">
        <v>0</v>
      </c>
      <c r="N30" s="14">
        <v>0</v>
      </c>
      <c r="O30" s="14">
        <v>487814390</v>
      </c>
      <c r="P30" s="25"/>
      <c r="Q30" s="25"/>
    </row>
    <row r="31" spans="1:17" x14ac:dyDescent="0.25">
      <c r="F31" s="14"/>
      <c r="G31" s="14"/>
      <c r="H31" s="14"/>
      <c r="I31" s="14"/>
      <c r="J31" s="14"/>
      <c r="K31" s="14"/>
      <c r="L31" s="14"/>
      <c r="M31" s="14"/>
      <c r="N31" s="14"/>
      <c r="O31" s="14" t="s">
        <v>179</v>
      </c>
    </row>
    <row r="32" spans="1:17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179</v>
      </c>
    </row>
    <row r="33" spans="1:17" x14ac:dyDescent="0.25">
      <c r="A33">
        <v>6</v>
      </c>
      <c r="B33" t="s">
        <v>83</v>
      </c>
      <c r="C33">
        <v>42</v>
      </c>
      <c r="D33" t="s">
        <v>188</v>
      </c>
      <c r="E33" t="s">
        <v>189</v>
      </c>
      <c r="F33" s="14">
        <v>562</v>
      </c>
      <c r="G33" s="14">
        <v>2053</v>
      </c>
      <c r="H33" s="14">
        <v>2898</v>
      </c>
      <c r="I33" s="14">
        <v>2579</v>
      </c>
      <c r="J33" s="14">
        <v>3172</v>
      </c>
      <c r="K33" s="14">
        <v>850</v>
      </c>
      <c r="L33" s="14">
        <v>2</v>
      </c>
      <c r="M33" s="14">
        <v>0</v>
      </c>
      <c r="N33" s="14">
        <v>0</v>
      </c>
      <c r="O33" s="14">
        <v>12116</v>
      </c>
      <c r="P33" s="25"/>
      <c r="Q33" s="25"/>
    </row>
    <row r="34" spans="1:17" x14ac:dyDescent="0.25">
      <c r="A34">
        <v>6</v>
      </c>
      <c r="B34" t="s">
        <v>203</v>
      </c>
      <c r="C34">
        <v>42</v>
      </c>
      <c r="F34" s="14">
        <v>22886034</v>
      </c>
      <c r="G34" s="14">
        <v>79477420</v>
      </c>
      <c r="H34" s="14">
        <v>114789280</v>
      </c>
      <c r="I34" s="14">
        <v>121988817</v>
      </c>
      <c r="J34" s="14">
        <v>168547710</v>
      </c>
      <c r="K34" s="14">
        <v>47662881</v>
      </c>
      <c r="L34" s="14">
        <v>70645</v>
      </c>
      <c r="M34" s="14">
        <v>0</v>
      </c>
      <c r="N34" s="14">
        <v>0</v>
      </c>
      <c r="O34" s="14">
        <v>555422789</v>
      </c>
      <c r="P34" s="25"/>
      <c r="Q34" s="25"/>
    </row>
    <row r="35" spans="1:17" x14ac:dyDescent="0.25">
      <c r="F35" s="14"/>
      <c r="G35" s="14"/>
      <c r="H35" s="14"/>
      <c r="I35" s="14"/>
      <c r="J35" s="14"/>
      <c r="K35" s="14"/>
      <c r="L35" s="14"/>
      <c r="M35" s="14"/>
      <c r="N35" s="14"/>
      <c r="O35" s="14" t="s">
        <v>179</v>
      </c>
    </row>
    <row r="36" spans="1:17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179</v>
      </c>
    </row>
    <row r="37" spans="1:17" x14ac:dyDescent="0.25">
      <c r="A37">
        <v>7</v>
      </c>
      <c r="B37" t="s">
        <v>83</v>
      </c>
      <c r="C37">
        <v>47</v>
      </c>
      <c r="D37" t="s">
        <v>190</v>
      </c>
      <c r="E37" t="s">
        <v>191</v>
      </c>
      <c r="F37" s="14">
        <v>400</v>
      </c>
      <c r="G37" s="14">
        <v>1630</v>
      </c>
      <c r="H37" s="14">
        <v>2477</v>
      </c>
      <c r="I37" s="14">
        <v>2077</v>
      </c>
      <c r="J37" s="14">
        <v>1997</v>
      </c>
      <c r="K37" s="14">
        <v>2294</v>
      </c>
      <c r="L37" s="14">
        <v>851</v>
      </c>
      <c r="M37" s="14">
        <v>2</v>
      </c>
      <c r="N37" s="14">
        <v>0</v>
      </c>
      <c r="O37" s="14">
        <v>11728</v>
      </c>
      <c r="P37" s="25"/>
      <c r="Q37" s="25"/>
    </row>
    <row r="38" spans="1:17" x14ac:dyDescent="0.25">
      <c r="A38">
        <v>7</v>
      </c>
      <c r="B38" t="s">
        <v>203</v>
      </c>
      <c r="C38">
        <v>47</v>
      </c>
      <c r="F38" s="14">
        <v>16092730</v>
      </c>
      <c r="G38" s="14">
        <v>62430900</v>
      </c>
      <c r="H38" s="14">
        <v>91331931</v>
      </c>
      <c r="I38" s="14">
        <v>85577304</v>
      </c>
      <c r="J38" s="14">
        <v>95929486</v>
      </c>
      <c r="K38" s="14">
        <v>126615282</v>
      </c>
      <c r="L38" s="14">
        <v>48077704</v>
      </c>
      <c r="M38" s="14">
        <v>82236</v>
      </c>
      <c r="N38" s="14">
        <v>0</v>
      </c>
      <c r="O38" s="14">
        <v>526137568</v>
      </c>
      <c r="P38" s="25"/>
      <c r="Q38" s="25"/>
    </row>
    <row r="39" spans="1:17" x14ac:dyDescent="0.25">
      <c r="F39" s="14"/>
      <c r="G39" s="14"/>
      <c r="H39" s="14"/>
      <c r="I39" s="14"/>
      <c r="J39" s="14"/>
      <c r="K39" s="14"/>
      <c r="L39" s="14"/>
      <c r="M39" s="14"/>
      <c r="N39" s="14"/>
      <c r="O39" s="14" t="s">
        <v>179</v>
      </c>
    </row>
    <row r="40" spans="1:17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179</v>
      </c>
    </row>
    <row r="41" spans="1:17" x14ac:dyDescent="0.25">
      <c r="A41">
        <v>8</v>
      </c>
      <c r="B41" t="s">
        <v>83</v>
      </c>
      <c r="C41">
        <v>52</v>
      </c>
      <c r="D41" t="s">
        <v>192</v>
      </c>
      <c r="E41" t="s">
        <v>193</v>
      </c>
      <c r="F41" s="14">
        <v>347</v>
      </c>
      <c r="G41" s="14">
        <v>1179</v>
      </c>
      <c r="H41" s="14">
        <v>1981</v>
      </c>
      <c r="I41" s="14">
        <v>1935</v>
      </c>
      <c r="J41" s="14">
        <v>2127</v>
      </c>
      <c r="K41" s="14">
        <v>1788</v>
      </c>
      <c r="L41" s="14">
        <v>1891</v>
      </c>
      <c r="M41" s="14">
        <v>94</v>
      </c>
      <c r="N41" s="14">
        <v>1</v>
      </c>
      <c r="O41" s="14">
        <v>11343</v>
      </c>
      <c r="P41" s="25"/>
      <c r="Q41" s="25"/>
    </row>
    <row r="42" spans="1:17" x14ac:dyDescent="0.25">
      <c r="A42">
        <v>8</v>
      </c>
      <c r="B42" t="s">
        <v>203</v>
      </c>
      <c r="C42">
        <v>52</v>
      </c>
      <c r="F42" s="14">
        <v>14230112</v>
      </c>
      <c r="G42" s="14">
        <v>44044190</v>
      </c>
      <c r="H42" s="14">
        <v>72560307</v>
      </c>
      <c r="I42" s="14">
        <v>75632456</v>
      </c>
      <c r="J42" s="14">
        <v>90884805</v>
      </c>
      <c r="K42" s="14">
        <v>89100360</v>
      </c>
      <c r="L42" s="14">
        <v>108184586</v>
      </c>
      <c r="M42" s="14">
        <v>5760965</v>
      </c>
      <c r="N42" s="14">
        <v>45038</v>
      </c>
      <c r="O42" s="14">
        <v>500442822</v>
      </c>
      <c r="P42" s="25"/>
      <c r="Q42" s="25"/>
    </row>
    <row r="43" spans="1:17" x14ac:dyDescent="0.25">
      <c r="F43" s="14"/>
      <c r="G43" s="14"/>
      <c r="H43" s="14"/>
      <c r="I43" s="14"/>
      <c r="J43" s="14"/>
      <c r="K43" s="14"/>
      <c r="L43" s="14"/>
      <c r="M43" s="14"/>
      <c r="N43" s="14"/>
      <c r="O43" s="14" t="s">
        <v>179</v>
      </c>
    </row>
    <row r="44" spans="1:17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179</v>
      </c>
    </row>
    <row r="45" spans="1:17" x14ac:dyDescent="0.25">
      <c r="A45">
        <v>9</v>
      </c>
      <c r="B45" t="s">
        <v>83</v>
      </c>
      <c r="C45">
        <v>57</v>
      </c>
      <c r="D45" t="s">
        <v>194</v>
      </c>
      <c r="E45" t="s">
        <v>195</v>
      </c>
      <c r="F45" s="14">
        <v>227</v>
      </c>
      <c r="G45" s="14">
        <v>899</v>
      </c>
      <c r="H45" s="14">
        <v>1555</v>
      </c>
      <c r="I45" s="14">
        <v>1568</v>
      </c>
      <c r="J45" s="14">
        <v>1817</v>
      </c>
      <c r="K45" s="14">
        <v>1781</v>
      </c>
      <c r="L45" s="14">
        <v>360</v>
      </c>
      <c r="M45" s="14">
        <v>175</v>
      </c>
      <c r="N45" s="14">
        <v>54</v>
      </c>
      <c r="O45" s="14">
        <v>8436</v>
      </c>
      <c r="P45" s="25"/>
      <c r="Q45" s="25"/>
    </row>
    <row r="46" spans="1:17" x14ac:dyDescent="0.25">
      <c r="A46">
        <v>9</v>
      </c>
      <c r="B46" t="s">
        <v>203</v>
      </c>
      <c r="C46">
        <v>57</v>
      </c>
      <c r="F46" s="14">
        <v>9644295</v>
      </c>
      <c r="G46" s="14">
        <v>34878674</v>
      </c>
      <c r="H46" s="14">
        <v>59085288</v>
      </c>
      <c r="I46" s="14">
        <v>63752889</v>
      </c>
      <c r="J46" s="14">
        <v>76150391</v>
      </c>
      <c r="K46" s="14">
        <v>83058606</v>
      </c>
      <c r="L46" s="14">
        <v>19729790</v>
      </c>
      <c r="M46" s="14">
        <v>12917849</v>
      </c>
      <c r="N46" s="14">
        <v>4228498</v>
      </c>
      <c r="O46" s="14">
        <v>363446280</v>
      </c>
      <c r="P46" s="25"/>
      <c r="Q46" s="25"/>
    </row>
    <row r="47" spans="1:17" x14ac:dyDescent="0.25">
      <c r="F47" s="14"/>
      <c r="G47" s="14"/>
      <c r="H47" s="14"/>
      <c r="I47" s="14"/>
      <c r="J47" s="14"/>
      <c r="K47" s="14"/>
      <c r="L47" s="14"/>
      <c r="M47" s="14"/>
      <c r="N47" s="14"/>
      <c r="O47" s="14" t="s">
        <v>179</v>
      </c>
    </row>
    <row r="48" spans="1:17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179</v>
      </c>
    </row>
    <row r="49" spans="1:17" x14ac:dyDescent="0.25">
      <c r="A49">
        <v>10</v>
      </c>
      <c r="B49" t="s">
        <v>83</v>
      </c>
      <c r="C49">
        <v>62</v>
      </c>
      <c r="D49" t="s">
        <v>196</v>
      </c>
      <c r="E49" t="s">
        <v>197</v>
      </c>
      <c r="F49" s="14">
        <v>119</v>
      </c>
      <c r="G49" s="14">
        <v>492</v>
      </c>
      <c r="H49" s="14">
        <v>935</v>
      </c>
      <c r="I49" s="14">
        <v>667</v>
      </c>
      <c r="J49" s="14">
        <v>841</v>
      </c>
      <c r="K49" s="14">
        <v>990</v>
      </c>
      <c r="L49" s="14">
        <v>282</v>
      </c>
      <c r="M49" s="14">
        <v>152</v>
      </c>
      <c r="N49" s="14">
        <v>70</v>
      </c>
      <c r="O49" s="14">
        <v>4548</v>
      </c>
      <c r="P49" s="25"/>
      <c r="Q49" s="25"/>
    </row>
    <row r="50" spans="1:17" x14ac:dyDescent="0.25">
      <c r="A50">
        <v>10</v>
      </c>
      <c r="B50" t="s">
        <v>203</v>
      </c>
      <c r="C50">
        <v>62</v>
      </c>
      <c r="F50" s="14">
        <v>5419384</v>
      </c>
      <c r="G50" s="14">
        <v>21997392</v>
      </c>
      <c r="H50" s="14">
        <v>37899247</v>
      </c>
      <c r="I50" s="14">
        <v>29769748</v>
      </c>
      <c r="J50" s="14">
        <v>37238531</v>
      </c>
      <c r="K50" s="14">
        <v>48244231</v>
      </c>
      <c r="L50" s="14">
        <v>16878132</v>
      </c>
      <c r="M50" s="14">
        <v>11911857</v>
      </c>
      <c r="N50" s="14">
        <v>5427932</v>
      </c>
      <c r="O50" s="14">
        <v>214786455</v>
      </c>
      <c r="P50" s="25"/>
      <c r="Q50" s="25"/>
    </row>
    <row r="51" spans="1:17" x14ac:dyDescent="0.25">
      <c r="F51" s="14"/>
      <c r="G51" s="14"/>
      <c r="H51" s="14"/>
      <c r="I51" s="14"/>
      <c r="J51" s="14"/>
      <c r="K51" s="14"/>
      <c r="L51" s="14"/>
      <c r="M51" s="14"/>
      <c r="N51" s="14"/>
      <c r="O51" s="14" t="s">
        <v>179</v>
      </c>
    </row>
    <row r="52" spans="1:17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179</v>
      </c>
    </row>
    <row r="53" spans="1:17" x14ac:dyDescent="0.25">
      <c r="A53">
        <v>11</v>
      </c>
      <c r="B53" t="s">
        <v>83</v>
      </c>
      <c r="C53">
        <v>67</v>
      </c>
      <c r="D53" t="s">
        <v>198</v>
      </c>
      <c r="E53" t="s">
        <v>199</v>
      </c>
      <c r="F53" s="14">
        <v>27</v>
      </c>
      <c r="G53" s="14">
        <v>155</v>
      </c>
      <c r="H53" s="14">
        <v>284</v>
      </c>
      <c r="I53" s="14">
        <v>222</v>
      </c>
      <c r="J53" s="14">
        <v>246</v>
      </c>
      <c r="K53" s="14">
        <v>250</v>
      </c>
      <c r="L53" s="14">
        <v>208</v>
      </c>
      <c r="M53" s="14">
        <v>103</v>
      </c>
      <c r="N53" s="14">
        <v>55</v>
      </c>
      <c r="O53" s="14">
        <v>1550</v>
      </c>
      <c r="P53" s="25"/>
      <c r="Q53" s="25"/>
    </row>
    <row r="54" spans="1:17" x14ac:dyDescent="0.25">
      <c r="A54">
        <v>11</v>
      </c>
      <c r="B54" t="s">
        <v>203</v>
      </c>
      <c r="C54">
        <v>67</v>
      </c>
      <c r="F54" s="14">
        <v>1349983</v>
      </c>
      <c r="G54" s="14">
        <v>6451177</v>
      </c>
      <c r="H54" s="14">
        <v>12085198</v>
      </c>
      <c r="I54" s="14">
        <v>10254762</v>
      </c>
      <c r="J54" s="14">
        <v>11215340</v>
      </c>
      <c r="K54" s="14">
        <v>12042769</v>
      </c>
      <c r="L54" s="14">
        <v>12267722</v>
      </c>
      <c r="M54" s="14">
        <v>8497255</v>
      </c>
      <c r="N54" s="14">
        <v>5287090</v>
      </c>
      <c r="O54" s="14">
        <v>79451296</v>
      </c>
      <c r="P54" s="25"/>
      <c r="Q54" s="25"/>
    </row>
    <row r="55" spans="1:17" x14ac:dyDescent="0.25">
      <c r="F55" s="14"/>
      <c r="G55" s="14"/>
      <c r="H55" s="14"/>
      <c r="I55" s="14"/>
      <c r="J55" s="14"/>
      <c r="K55" s="14"/>
      <c r="L55" s="14"/>
      <c r="M55" s="14"/>
      <c r="N55" s="14"/>
      <c r="O55" s="14" t="s">
        <v>179</v>
      </c>
    </row>
    <row r="56" spans="1:17" x14ac:dyDescent="0.25">
      <c r="F56" s="14"/>
      <c r="G56" s="14"/>
      <c r="H56" s="14"/>
      <c r="I56" s="14"/>
      <c r="J56" s="14"/>
      <c r="K56" s="14"/>
      <c r="L56" s="14"/>
      <c r="M56" s="14"/>
      <c r="N56" s="14"/>
      <c r="O56" s="14" t="s">
        <v>179</v>
      </c>
    </row>
    <row r="57" spans="1:17" x14ac:dyDescent="0.25">
      <c r="A57">
        <v>12</v>
      </c>
      <c r="B57" t="s">
        <v>83</v>
      </c>
      <c r="C57">
        <v>72</v>
      </c>
      <c r="D57" t="s">
        <v>200</v>
      </c>
      <c r="E57" t="s">
        <v>201</v>
      </c>
      <c r="F57" s="14">
        <v>8</v>
      </c>
      <c r="G57" s="14">
        <v>55</v>
      </c>
      <c r="H57" s="14">
        <v>87</v>
      </c>
      <c r="I57" s="14">
        <v>66</v>
      </c>
      <c r="J57" s="14">
        <v>54</v>
      </c>
      <c r="K57" s="14">
        <v>61</v>
      </c>
      <c r="L57" s="14">
        <v>65</v>
      </c>
      <c r="M57" s="14">
        <v>58</v>
      </c>
      <c r="N57" s="14">
        <v>54</v>
      </c>
      <c r="O57" s="14">
        <v>508</v>
      </c>
      <c r="P57" s="25"/>
      <c r="Q57" s="25"/>
    </row>
    <row r="58" spans="1:17" x14ac:dyDescent="0.25">
      <c r="A58">
        <v>12</v>
      </c>
      <c r="B58" t="s">
        <v>203</v>
      </c>
      <c r="C58">
        <v>72</v>
      </c>
      <c r="F58" s="14">
        <v>302898</v>
      </c>
      <c r="G58" s="14">
        <v>2303605</v>
      </c>
      <c r="H58" s="14">
        <v>3133278</v>
      </c>
      <c r="I58" s="14">
        <v>2968177</v>
      </c>
      <c r="J58" s="14">
        <v>2141543</v>
      </c>
      <c r="K58" s="14">
        <v>3667371</v>
      </c>
      <c r="L58" s="14">
        <v>4466366</v>
      </c>
      <c r="M58" s="14">
        <v>4146839</v>
      </c>
      <c r="N58" s="14">
        <v>4722974</v>
      </c>
      <c r="O58" s="14">
        <v>27853051</v>
      </c>
      <c r="P58" s="25"/>
      <c r="Q58" s="25"/>
    </row>
    <row r="59" spans="1:17" x14ac:dyDescent="0.25">
      <c r="F59" s="14"/>
      <c r="G59" s="14"/>
      <c r="H59" s="14"/>
      <c r="I59" s="14"/>
      <c r="J59" s="14"/>
      <c r="K59" s="14"/>
      <c r="L59" s="14"/>
      <c r="M59" s="14"/>
      <c r="N59" s="14"/>
      <c r="O59" s="14" t="s">
        <v>179</v>
      </c>
    </row>
    <row r="60" spans="1:17" x14ac:dyDescent="0.25">
      <c r="F60" s="14"/>
      <c r="G60" s="14"/>
      <c r="H60" s="14"/>
      <c r="I60" s="14"/>
      <c r="J60" s="14"/>
      <c r="K60" s="14"/>
      <c r="L60" s="14"/>
      <c r="M60" s="14"/>
      <c r="N60" s="14"/>
      <c r="O60" s="14" t="s">
        <v>179</v>
      </c>
    </row>
    <row r="61" spans="1:17" x14ac:dyDescent="0.25">
      <c r="A61">
        <v>13</v>
      </c>
      <c r="B61" t="s">
        <v>83</v>
      </c>
      <c r="C61" t="s">
        <v>120</v>
      </c>
      <c r="D61" t="s">
        <v>202</v>
      </c>
      <c r="F61" s="14">
        <v>5227</v>
      </c>
      <c r="G61" s="14">
        <v>17101</v>
      </c>
      <c r="H61" s="14">
        <v>20003</v>
      </c>
      <c r="I61" s="14">
        <v>13935</v>
      </c>
      <c r="J61" s="14">
        <v>11090</v>
      </c>
      <c r="K61" s="14">
        <v>8015</v>
      </c>
      <c r="L61" s="14">
        <v>3659</v>
      </c>
      <c r="M61" s="14">
        <v>584</v>
      </c>
      <c r="N61" s="14">
        <v>234</v>
      </c>
      <c r="O61" s="14">
        <v>79848</v>
      </c>
      <c r="P61" s="25"/>
      <c r="Q61" s="25"/>
    </row>
    <row r="62" spans="1:17" x14ac:dyDescent="0.25">
      <c r="A62">
        <v>13</v>
      </c>
      <c r="B62" t="s">
        <v>203</v>
      </c>
      <c r="C62" t="s">
        <v>120</v>
      </c>
      <c r="F62" s="14">
        <v>221975110</v>
      </c>
      <c r="G62" s="14">
        <v>679216742</v>
      </c>
      <c r="H62" s="14">
        <v>813999165</v>
      </c>
      <c r="I62" s="14">
        <v>628316077</v>
      </c>
      <c r="J62" s="14">
        <v>526326829</v>
      </c>
      <c r="K62" s="14">
        <v>410439799</v>
      </c>
      <c r="L62" s="14">
        <v>209674945</v>
      </c>
      <c r="M62" s="14">
        <v>43317001</v>
      </c>
      <c r="N62" s="14">
        <v>19711532</v>
      </c>
      <c r="O62" s="14">
        <v>3552977200</v>
      </c>
      <c r="P62" s="26"/>
      <c r="Q62" s="25"/>
    </row>
    <row r="63" spans="1:17" x14ac:dyDescent="0.25">
      <c r="D63" t="s">
        <v>179</v>
      </c>
      <c r="F63" s="14"/>
      <c r="G63" s="14"/>
      <c r="H63" s="14"/>
      <c r="I63" s="14"/>
      <c r="J63" s="14"/>
      <c r="K63" s="14"/>
      <c r="L63" s="14"/>
      <c r="M63" s="14"/>
      <c r="N63" s="14"/>
      <c r="O63" s="14" t="s">
        <v>179</v>
      </c>
    </row>
    <row r="64" spans="1:17" x14ac:dyDescent="0.25">
      <c r="D64" t="s">
        <v>171</v>
      </c>
      <c r="G64" t="s">
        <v>172</v>
      </c>
      <c r="H64">
        <v>44.36</v>
      </c>
    </row>
    <row r="65" spans="6:17" x14ac:dyDescent="0.25">
      <c r="G65" t="s">
        <v>173</v>
      </c>
      <c r="H65">
        <v>10.85</v>
      </c>
      <c r="P65" s="25"/>
      <c r="Q65" s="25"/>
    </row>
    <row r="66" spans="6:17" x14ac:dyDescent="0.25">
      <c r="G66" t="s">
        <v>174</v>
      </c>
      <c r="H66">
        <v>44497</v>
      </c>
      <c r="P66" s="25"/>
      <c r="Q66" s="25"/>
    </row>
    <row r="68" spans="6:17" x14ac:dyDescent="0.25">
      <c r="F68" s="25">
        <f>+SUM(F13,F17,F21,F25,F29,F33,F37,F41,F45,F49,F53,F57)</f>
        <v>5227</v>
      </c>
      <c r="G68" s="25">
        <f t="shared" ref="G68:O68" si="0">+SUM(G13,G17,G21,G25,G29,G33,G37,G41,G45,G49,G53,G57)</f>
        <v>17101</v>
      </c>
      <c r="H68" s="25">
        <f t="shared" si="0"/>
        <v>20003</v>
      </c>
      <c r="I68" s="25">
        <f t="shared" si="0"/>
        <v>13935</v>
      </c>
      <c r="J68" s="25">
        <f t="shared" si="0"/>
        <v>11090</v>
      </c>
      <c r="K68" s="25">
        <f t="shared" si="0"/>
        <v>8015</v>
      </c>
      <c r="L68" s="25">
        <f t="shared" si="0"/>
        <v>3659</v>
      </c>
      <c r="M68" s="25">
        <f t="shared" si="0"/>
        <v>584</v>
      </c>
      <c r="N68" s="25">
        <f t="shared" si="0"/>
        <v>234</v>
      </c>
      <c r="O68" s="25">
        <f t="shared" si="0"/>
        <v>79848</v>
      </c>
    </row>
    <row r="69" spans="6:17" x14ac:dyDescent="0.25">
      <c r="F69" s="25">
        <f>+SUM(F14,F18,F22,F26,F30,F34,F38,F42,F46,F50,F54,F58)</f>
        <v>221975110</v>
      </c>
      <c r="G69" s="25">
        <f t="shared" ref="G69:O69" si="1">+SUM(G14,G18,G22,G26,G30,G34,G38,G42,G46,G50,G54,G58)</f>
        <v>679216728</v>
      </c>
      <c r="H69" s="25">
        <f t="shared" si="1"/>
        <v>813999165</v>
      </c>
      <c r="I69" s="25">
        <f t="shared" si="1"/>
        <v>628316077</v>
      </c>
      <c r="J69" s="25">
        <f t="shared" si="1"/>
        <v>526326829</v>
      </c>
      <c r="K69" s="25">
        <f t="shared" si="1"/>
        <v>410439799</v>
      </c>
      <c r="L69" s="25">
        <f t="shared" si="1"/>
        <v>209674945</v>
      </c>
      <c r="M69" s="25">
        <f t="shared" si="1"/>
        <v>43317001</v>
      </c>
      <c r="N69" s="25">
        <f t="shared" si="1"/>
        <v>19711532</v>
      </c>
      <c r="O69" s="25">
        <f t="shared" si="1"/>
        <v>3552977201</v>
      </c>
      <c r="P69" s="26"/>
      <c r="Q69" s="25"/>
    </row>
    <row r="70" spans="6:17" x14ac:dyDescent="0.25">
      <c r="P70" s="25"/>
      <c r="Q70" s="25"/>
    </row>
    <row r="71" spans="6:17" x14ac:dyDescent="0.25">
      <c r="F71" s="25">
        <f>+F68-F61</f>
        <v>0</v>
      </c>
      <c r="G71" s="25">
        <f t="shared" ref="G71:O71" si="2">+G68-G61</f>
        <v>0</v>
      </c>
      <c r="H71" s="25">
        <f t="shared" si="2"/>
        <v>0</v>
      </c>
      <c r="I71" s="25">
        <f t="shared" si="2"/>
        <v>0</v>
      </c>
      <c r="J71" s="25">
        <f t="shared" si="2"/>
        <v>0</v>
      </c>
      <c r="K71" s="25">
        <f t="shared" si="2"/>
        <v>0</v>
      </c>
      <c r="L71" s="25">
        <f t="shared" si="2"/>
        <v>0</v>
      </c>
      <c r="M71" s="25">
        <f t="shared" si="2"/>
        <v>0</v>
      </c>
      <c r="N71" s="25">
        <f t="shared" si="2"/>
        <v>0</v>
      </c>
      <c r="O71" s="25">
        <f t="shared" si="2"/>
        <v>0</v>
      </c>
    </row>
    <row r="72" spans="6:17" x14ac:dyDescent="0.25">
      <c r="F72" s="25">
        <f>+F69-F62</f>
        <v>0</v>
      </c>
      <c r="G72" s="25">
        <f t="shared" ref="G72:O72" si="3">+G69-G62</f>
        <v>-14</v>
      </c>
      <c r="H72" s="25">
        <f t="shared" si="3"/>
        <v>0</v>
      </c>
      <c r="I72" s="25">
        <f t="shared" si="3"/>
        <v>0</v>
      </c>
      <c r="J72" s="25">
        <f t="shared" si="3"/>
        <v>0</v>
      </c>
      <c r="K72" s="25">
        <f t="shared" si="3"/>
        <v>0</v>
      </c>
      <c r="L72" s="25">
        <f t="shared" si="3"/>
        <v>0</v>
      </c>
      <c r="M72" s="25">
        <f t="shared" si="3"/>
        <v>0</v>
      </c>
      <c r="N72" s="25">
        <f t="shared" si="3"/>
        <v>0</v>
      </c>
      <c r="O72" s="25">
        <f t="shared" si="3"/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19" zoomScale="80" zoomScaleNormal="80" workbookViewId="0">
      <selection activeCell="O51" sqref="O51"/>
    </sheetView>
  </sheetViews>
  <sheetFormatPr defaultRowHeight="15" x14ac:dyDescent="0.25"/>
  <cols>
    <col min="6" max="6" width="14.28515625" bestFit="1" customWidth="1"/>
    <col min="7" max="7" width="15.28515625" bestFit="1" customWidth="1"/>
    <col min="8" max="10" width="14.28515625" bestFit="1" customWidth="1"/>
    <col min="11" max="14" width="15.28515625" bestFit="1" customWidth="1"/>
    <col min="15" max="15" width="16.85546875" bestFit="1" customWidth="1"/>
  </cols>
  <sheetData>
    <row r="1" spans="1:15" x14ac:dyDescent="0.25">
      <c r="A1" s="1" t="s">
        <v>8</v>
      </c>
    </row>
    <row r="4" spans="1:15" x14ac:dyDescent="0.25">
      <c r="D4" t="s">
        <v>175</v>
      </c>
      <c r="F4" t="s">
        <v>206</v>
      </c>
      <c r="G4" t="s">
        <v>207</v>
      </c>
      <c r="H4" t="s">
        <v>208</v>
      </c>
      <c r="I4" t="s">
        <v>209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176</v>
      </c>
    </row>
    <row r="5" spans="1:15" x14ac:dyDescent="0.25">
      <c r="A5" t="s">
        <v>125</v>
      </c>
      <c r="B5" t="s">
        <v>121</v>
      </c>
      <c r="C5" t="s">
        <v>123</v>
      </c>
      <c r="D5" t="s">
        <v>239</v>
      </c>
      <c r="E5" t="s">
        <v>238</v>
      </c>
      <c r="F5">
        <v>0</v>
      </c>
      <c r="G5">
        <v>1</v>
      </c>
      <c r="H5">
        <v>2</v>
      </c>
      <c r="I5">
        <v>3</v>
      </c>
      <c r="J5">
        <v>4</v>
      </c>
      <c r="K5">
        <v>7</v>
      </c>
      <c r="L5">
        <v>12</v>
      </c>
      <c r="M5">
        <v>13</v>
      </c>
      <c r="N5">
        <v>22</v>
      </c>
      <c r="O5" t="s">
        <v>120</v>
      </c>
    </row>
    <row r="6" spans="1:15" x14ac:dyDescent="0.25">
      <c r="A6">
        <v>1</v>
      </c>
      <c r="B6" t="s">
        <v>102</v>
      </c>
      <c r="C6">
        <v>39</v>
      </c>
      <c r="D6" t="s">
        <v>177</v>
      </c>
      <c r="E6" t="s">
        <v>187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</row>
    <row r="7" spans="1:15" x14ac:dyDescent="0.25">
      <c r="A7">
        <v>1</v>
      </c>
      <c r="B7" t="s">
        <v>237</v>
      </c>
      <c r="C7">
        <v>39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</row>
    <row r="8" spans="1:15" x14ac:dyDescent="0.25">
      <c r="F8" s="14"/>
      <c r="G8" s="14"/>
      <c r="H8" s="14"/>
      <c r="I8" s="14"/>
      <c r="J8" s="14"/>
      <c r="K8" s="14"/>
      <c r="L8" s="14"/>
      <c r="M8" s="14"/>
      <c r="N8" s="14"/>
      <c r="O8" s="14" t="s">
        <v>179</v>
      </c>
    </row>
    <row r="9" spans="1:15" x14ac:dyDescent="0.25">
      <c r="F9" s="14"/>
      <c r="G9" s="14"/>
      <c r="H9" s="14"/>
      <c r="I9" s="14"/>
      <c r="J9" s="14"/>
      <c r="K9" s="14"/>
      <c r="L9" s="14"/>
      <c r="M9" s="14"/>
      <c r="N9" s="14"/>
      <c r="O9" s="14" t="s">
        <v>179</v>
      </c>
    </row>
    <row r="10" spans="1:15" x14ac:dyDescent="0.25">
      <c r="A10">
        <v>2</v>
      </c>
      <c r="B10" t="s">
        <v>102</v>
      </c>
      <c r="C10">
        <v>42</v>
      </c>
      <c r="D10" t="s">
        <v>188</v>
      </c>
      <c r="E10" t="s">
        <v>189</v>
      </c>
      <c r="F10" s="14">
        <v>60</v>
      </c>
      <c r="G10" s="14">
        <v>28</v>
      </c>
      <c r="H10" s="14">
        <v>9</v>
      </c>
      <c r="I10" s="14">
        <v>1</v>
      </c>
      <c r="J10" s="14">
        <v>1</v>
      </c>
      <c r="K10" s="14">
        <v>0</v>
      </c>
      <c r="L10" s="14">
        <v>0</v>
      </c>
      <c r="M10" s="14">
        <v>0</v>
      </c>
      <c r="N10" s="14">
        <v>0</v>
      </c>
      <c r="O10" s="14">
        <v>99</v>
      </c>
    </row>
    <row r="11" spans="1:15" x14ac:dyDescent="0.25">
      <c r="A11">
        <v>2</v>
      </c>
      <c r="B11" t="s">
        <v>237</v>
      </c>
      <c r="C11">
        <v>42</v>
      </c>
      <c r="F11" s="14">
        <v>994200</v>
      </c>
      <c r="G11" s="14">
        <v>533280</v>
      </c>
      <c r="H11" s="14">
        <v>200556</v>
      </c>
      <c r="I11" s="14">
        <v>10968</v>
      </c>
      <c r="J11" s="14">
        <v>7944</v>
      </c>
      <c r="K11" s="14">
        <v>0</v>
      </c>
      <c r="L11" s="14">
        <v>0</v>
      </c>
      <c r="M11" s="14">
        <v>0</v>
      </c>
      <c r="N11" s="14">
        <v>0</v>
      </c>
      <c r="O11" s="14">
        <v>1746948</v>
      </c>
    </row>
    <row r="12" spans="1:15" x14ac:dyDescent="0.25">
      <c r="F12" s="14"/>
      <c r="G12" s="14"/>
      <c r="H12" s="14"/>
      <c r="I12" s="14"/>
      <c r="J12" s="14"/>
      <c r="K12" s="14"/>
      <c r="L12" s="14"/>
      <c r="M12" s="14"/>
      <c r="N12" s="14"/>
      <c r="O12" s="14" t="s">
        <v>179</v>
      </c>
    </row>
    <row r="13" spans="1:15" x14ac:dyDescent="0.25">
      <c r="F13" s="14"/>
      <c r="G13" s="14"/>
      <c r="H13" s="14"/>
      <c r="I13" s="14"/>
      <c r="J13" s="14"/>
      <c r="K13" s="14"/>
      <c r="L13" s="14"/>
      <c r="M13" s="14"/>
      <c r="N13" s="14"/>
      <c r="O13" s="14" t="s">
        <v>179</v>
      </c>
    </row>
    <row r="14" spans="1:15" x14ac:dyDescent="0.25">
      <c r="A14">
        <v>3</v>
      </c>
      <c r="B14" t="s">
        <v>102</v>
      </c>
      <c r="C14">
        <f>+C10+5</f>
        <v>47</v>
      </c>
      <c r="D14" t="s">
        <v>190</v>
      </c>
      <c r="E14" t="s">
        <v>191</v>
      </c>
      <c r="F14" s="14">
        <v>149</v>
      </c>
      <c r="G14" s="14">
        <v>105</v>
      </c>
      <c r="H14" s="14">
        <v>46</v>
      </c>
      <c r="I14" s="14">
        <v>38</v>
      </c>
      <c r="J14" s="14">
        <v>42</v>
      </c>
      <c r="K14" s="14">
        <v>66</v>
      </c>
      <c r="L14" s="14">
        <v>3</v>
      </c>
      <c r="M14" s="14">
        <v>0</v>
      </c>
      <c r="N14" s="14">
        <v>0</v>
      </c>
      <c r="O14" s="14">
        <v>449</v>
      </c>
    </row>
    <row r="15" spans="1:15" x14ac:dyDescent="0.25">
      <c r="A15">
        <v>3</v>
      </c>
      <c r="B15" t="s">
        <v>237</v>
      </c>
      <c r="C15">
        <f>+C11+5</f>
        <v>47</v>
      </c>
      <c r="F15" s="14">
        <v>2645424</v>
      </c>
      <c r="G15" s="14">
        <v>2450496</v>
      </c>
      <c r="H15" s="14">
        <v>971928</v>
      </c>
      <c r="I15" s="14">
        <v>784500</v>
      </c>
      <c r="J15" s="14">
        <v>823404</v>
      </c>
      <c r="K15" s="14">
        <v>1041372</v>
      </c>
      <c r="L15" s="14">
        <v>35880</v>
      </c>
      <c r="M15" s="14">
        <v>0</v>
      </c>
      <c r="N15" s="14">
        <v>0</v>
      </c>
      <c r="O15" s="14">
        <v>8753004</v>
      </c>
    </row>
    <row r="16" spans="1:15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179</v>
      </c>
    </row>
    <row r="17" spans="1:15" x14ac:dyDescent="0.25">
      <c r="F17" s="14"/>
      <c r="G17" s="14"/>
      <c r="H17" s="14"/>
      <c r="I17" s="14"/>
      <c r="J17" s="14"/>
      <c r="K17" s="14"/>
      <c r="L17" s="14"/>
      <c r="M17" s="14"/>
      <c r="N17" s="14"/>
      <c r="O17" s="14" t="s">
        <v>179</v>
      </c>
    </row>
    <row r="18" spans="1:15" x14ac:dyDescent="0.25">
      <c r="A18">
        <v>4</v>
      </c>
      <c r="B18" t="s">
        <v>102</v>
      </c>
      <c r="C18">
        <f>+C14+5</f>
        <v>52</v>
      </c>
      <c r="D18" t="s">
        <v>192</v>
      </c>
      <c r="E18" t="s">
        <v>193</v>
      </c>
      <c r="F18" s="14">
        <v>388</v>
      </c>
      <c r="G18" s="14">
        <v>173</v>
      </c>
      <c r="H18" s="14">
        <v>95</v>
      </c>
      <c r="I18" s="14">
        <v>77</v>
      </c>
      <c r="J18" s="14">
        <v>73</v>
      </c>
      <c r="K18" s="14">
        <v>368</v>
      </c>
      <c r="L18" s="14">
        <v>121</v>
      </c>
      <c r="M18" s="14">
        <v>1</v>
      </c>
      <c r="N18" s="14">
        <v>0</v>
      </c>
      <c r="O18" s="14">
        <v>1296</v>
      </c>
    </row>
    <row r="19" spans="1:15" x14ac:dyDescent="0.25">
      <c r="A19">
        <v>4</v>
      </c>
      <c r="B19" t="s">
        <v>237</v>
      </c>
      <c r="C19">
        <f>+C15+5</f>
        <v>52</v>
      </c>
      <c r="F19" s="14">
        <v>8236524</v>
      </c>
      <c r="G19" s="14">
        <v>4798872</v>
      </c>
      <c r="H19" s="14">
        <v>2555364</v>
      </c>
      <c r="I19" s="14">
        <v>1742064</v>
      </c>
      <c r="J19" s="14">
        <v>1492128</v>
      </c>
      <c r="K19" s="14">
        <v>6693648</v>
      </c>
      <c r="L19" s="14">
        <v>1591224</v>
      </c>
      <c r="M19" s="14">
        <v>8028</v>
      </c>
      <c r="N19" s="14">
        <v>0</v>
      </c>
      <c r="O19" s="14">
        <v>27117852</v>
      </c>
    </row>
    <row r="20" spans="1:15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179</v>
      </c>
    </row>
    <row r="21" spans="1:15" x14ac:dyDescent="0.25">
      <c r="F21" s="14"/>
      <c r="G21" s="14"/>
      <c r="H21" s="14"/>
      <c r="I21" s="14"/>
      <c r="J21" s="14"/>
      <c r="K21" s="14"/>
      <c r="L21" s="14"/>
      <c r="M21" s="14"/>
      <c r="N21" s="14"/>
      <c r="O21" s="14" t="s">
        <v>179</v>
      </c>
    </row>
    <row r="22" spans="1:15" x14ac:dyDescent="0.25">
      <c r="A22">
        <v>5</v>
      </c>
      <c r="B22" t="s">
        <v>102</v>
      </c>
      <c r="C22">
        <f>+C18+5</f>
        <v>57</v>
      </c>
      <c r="D22" t="s">
        <v>194</v>
      </c>
      <c r="E22" t="s">
        <v>195</v>
      </c>
      <c r="F22" s="14">
        <v>1179</v>
      </c>
      <c r="G22" s="14">
        <v>911</v>
      </c>
      <c r="H22" s="14">
        <v>587</v>
      </c>
      <c r="I22" s="14">
        <v>565</v>
      </c>
      <c r="J22" s="14">
        <v>380</v>
      </c>
      <c r="K22" s="14">
        <v>926</v>
      </c>
      <c r="L22" s="14">
        <v>573</v>
      </c>
      <c r="M22" s="14">
        <v>168</v>
      </c>
      <c r="N22" s="14">
        <v>6</v>
      </c>
      <c r="O22" s="14">
        <v>5295</v>
      </c>
    </row>
    <row r="23" spans="1:15" x14ac:dyDescent="0.25">
      <c r="A23">
        <v>5</v>
      </c>
      <c r="B23" t="s">
        <v>237</v>
      </c>
      <c r="C23">
        <f>+C19+5</f>
        <v>57</v>
      </c>
      <c r="F23" s="14">
        <v>34070520</v>
      </c>
      <c r="G23" s="14">
        <v>33281148</v>
      </c>
      <c r="H23" s="14">
        <v>20702328</v>
      </c>
      <c r="I23" s="14">
        <v>20005152</v>
      </c>
      <c r="J23" s="14">
        <v>12957828</v>
      </c>
      <c r="K23" s="14">
        <v>22808364</v>
      </c>
      <c r="L23" s="14">
        <v>8508144</v>
      </c>
      <c r="M23" s="14">
        <v>2066076</v>
      </c>
      <c r="N23" s="14">
        <v>39636</v>
      </c>
      <c r="O23" s="14">
        <v>154439196</v>
      </c>
    </row>
    <row r="24" spans="1:15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179</v>
      </c>
    </row>
    <row r="25" spans="1:15" x14ac:dyDescent="0.25">
      <c r="F25" s="14"/>
      <c r="G25" s="14"/>
      <c r="H25" s="14"/>
      <c r="I25" s="14"/>
      <c r="J25" s="14"/>
      <c r="K25" s="14"/>
      <c r="L25" s="14"/>
      <c r="M25" s="14"/>
      <c r="N25" s="14"/>
      <c r="O25" s="14" t="s">
        <v>179</v>
      </c>
    </row>
    <row r="26" spans="1:15" x14ac:dyDescent="0.25">
      <c r="A26">
        <v>6</v>
      </c>
      <c r="B26" t="s">
        <v>102</v>
      </c>
      <c r="C26">
        <f>+C22+5</f>
        <v>62</v>
      </c>
      <c r="D26" t="s">
        <v>196</v>
      </c>
      <c r="E26" t="s">
        <v>197</v>
      </c>
      <c r="F26" s="14">
        <v>1369</v>
      </c>
      <c r="G26" s="14">
        <v>1347</v>
      </c>
      <c r="H26" s="14">
        <v>1152</v>
      </c>
      <c r="I26" s="14">
        <v>1082</v>
      </c>
      <c r="J26" s="14">
        <v>1010</v>
      </c>
      <c r="K26" s="14">
        <v>4544</v>
      </c>
      <c r="L26" s="14">
        <v>914</v>
      </c>
      <c r="M26" s="14">
        <v>660</v>
      </c>
      <c r="N26" s="14">
        <v>234</v>
      </c>
      <c r="O26" s="14">
        <v>12312</v>
      </c>
    </row>
    <row r="27" spans="1:15" x14ac:dyDescent="0.25">
      <c r="A27">
        <v>6</v>
      </c>
      <c r="B27" t="s">
        <v>237</v>
      </c>
      <c r="C27">
        <f>+C23+5</f>
        <v>62</v>
      </c>
      <c r="F27" s="14">
        <v>31056996</v>
      </c>
      <c r="G27" s="14">
        <v>36078240</v>
      </c>
      <c r="H27" s="14">
        <v>31559076</v>
      </c>
      <c r="I27" s="14">
        <v>30425988</v>
      </c>
      <c r="J27" s="14">
        <v>29003964</v>
      </c>
      <c r="K27" s="14">
        <v>146507508</v>
      </c>
      <c r="L27" s="14">
        <v>19885932</v>
      </c>
      <c r="M27" s="14">
        <v>9423360</v>
      </c>
      <c r="N27" s="14">
        <v>3035556</v>
      </c>
      <c r="O27" s="14">
        <v>336976620</v>
      </c>
    </row>
    <row r="28" spans="1:15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179</v>
      </c>
    </row>
    <row r="29" spans="1:15" x14ac:dyDescent="0.25">
      <c r="F29" s="14"/>
      <c r="G29" s="14"/>
      <c r="H29" s="14"/>
      <c r="I29" s="14"/>
      <c r="J29" s="14"/>
      <c r="K29" s="14"/>
      <c r="L29" s="14"/>
      <c r="M29" s="14"/>
      <c r="N29" s="14"/>
      <c r="O29" s="14" t="s">
        <v>179</v>
      </c>
    </row>
    <row r="30" spans="1:15" x14ac:dyDescent="0.25">
      <c r="A30">
        <v>7</v>
      </c>
      <c r="B30" t="s">
        <v>102</v>
      </c>
      <c r="C30">
        <f>+C26+5</f>
        <v>67</v>
      </c>
      <c r="D30" t="s">
        <v>198</v>
      </c>
      <c r="E30" t="s">
        <v>199</v>
      </c>
      <c r="F30" s="14">
        <v>608</v>
      </c>
      <c r="G30" s="14">
        <v>637</v>
      </c>
      <c r="H30" s="14">
        <v>599</v>
      </c>
      <c r="I30" s="14">
        <v>635</v>
      </c>
      <c r="J30" s="14">
        <v>600</v>
      </c>
      <c r="K30" s="14">
        <v>5585</v>
      </c>
      <c r="L30" s="14">
        <v>3162</v>
      </c>
      <c r="M30" s="14">
        <v>636</v>
      </c>
      <c r="N30" s="14">
        <v>734</v>
      </c>
      <c r="O30" s="14">
        <v>13196</v>
      </c>
    </row>
    <row r="31" spans="1:15" x14ac:dyDescent="0.25">
      <c r="A31">
        <v>7</v>
      </c>
      <c r="B31" t="s">
        <v>237</v>
      </c>
      <c r="C31">
        <f>+C27+5</f>
        <v>67</v>
      </c>
      <c r="F31" s="14">
        <v>15124968</v>
      </c>
      <c r="G31" s="14">
        <v>17543988</v>
      </c>
      <c r="H31" s="14">
        <v>17207712</v>
      </c>
      <c r="I31" s="14">
        <v>16859604</v>
      </c>
      <c r="J31" s="14">
        <v>14934276</v>
      </c>
      <c r="K31" s="14">
        <v>137984676</v>
      </c>
      <c r="L31" s="14">
        <v>91117584</v>
      </c>
      <c r="M31" s="14">
        <v>12373488</v>
      </c>
      <c r="N31" s="14">
        <v>10740768</v>
      </c>
      <c r="O31" s="14">
        <v>333887064</v>
      </c>
    </row>
    <row r="32" spans="1:15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179</v>
      </c>
    </row>
    <row r="33" spans="1:15" x14ac:dyDescent="0.25">
      <c r="F33" s="14"/>
      <c r="G33" s="14"/>
      <c r="H33" s="14"/>
      <c r="I33" s="14"/>
      <c r="J33" s="14"/>
      <c r="K33" s="14"/>
      <c r="L33" s="14"/>
      <c r="M33" s="14"/>
      <c r="N33" s="14"/>
      <c r="O33" s="14" t="s">
        <v>179</v>
      </c>
    </row>
    <row r="34" spans="1:15" x14ac:dyDescent="0.25">
      <c r="A34">
        <v>8</v>
      </c>
      <c r="B34" t="s">
        <v>102</v>
      </c>
      <c r="C34">
        <f>+C30+5</f>
        <v>72</v>
      </c>
      <c r="D34" t="s">
        <v>200</v>
      </c>
      <c r="E34" t="s">
        <v>201</v>
      </c>
      <c r="F34" s="14">
        <v>122</v>
      </c>
      <c r="G34" s="14">
        <v>205</v>
      </c>
      <c r="H34" s="14">
        <v>182</v>
      </c>
      <c r="I34" s="14">
        <v>191</v>
      </c>
      <c r="J34" s="14">
        <v>216</v>
      </c>
      <c r="K34" s="14">
        <v>2396</v>
      </c>
      <c r="L34" s="14">
        <v>3900</v>
      </c>
      <c r="M34" s="14">
        <v>2015</v>
      </c>
      <c r="N34" s="14">
        <v>1217</v>
      </c>
      <c r="O34" s="14">
        <v>10444</v>
      </c>
    </row>
    <row r="35" spans="1:15" x14ac:dyDescent="0.25">
      <c r="A35">
        <v>8</v>
      </c>
      <c r="B35" t="s">
        <v>237</v>
      </c>
      <c r="C35">
        <f>+C31+5</f>
        <v>72</v>
      </c>
      <c r="F35" s="14">
        <v>3263064</v>
      </c>
      <c r="G35" s="14">
        <v>5688324</v>
      </c>
      <c r="H35" s="14">
        <v>5457708</v>
      </c>
      <c r="I35" s="14">
        <v>6204900</v>
      </c>
      <c r="J35" s="14">
        <v>5989992</v>
      </c>
      <c r="K35" s="14">
        <v>56977944</v>
      </c>
      <c r="L35" s="14">
        <v>88729344</v>
      </c>
      <c r="M35" s="14">
        <v>57538692</v>
      </c>
      <c r="N35" s="14">
        <v>22174404</v>
      </c>
      <c r="O35" s="14">
        <v>252024372</v>
      </c>
    </row>
    <row r="36" spans="1:15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179</v>
      </c>
    </row>
    <row r="37" spans="1:15" x14ac:dyDescent="0.25">
      <c r="F37" s="14"/>
      <c r="G37" s="14"/>
      <c r="H37" s="14"/>
      <c r="I37" s="14"/>
      <c r="J37" s="14"/>
      <c r="K37" s="14"/>
      <c r="L37" s="14"/>
      <c r="M37" s="14"/>
      <c r="N37" s="14"/>
      <c r="O37" s="14" t="s">
        <v>179</v>
      </c>
    </row>
    <row r="38" spans="1:15" x14ac:dyDescent="0.25">
      <c r="A38">
        <v>9</v>
      </c>
      <c r="B38" t="s">
        <v>102</v>
      </c>
      <c r="C38">
        <f>+C34+5</f>
        <v>77</v>
      </c>
      <c r="D38" t="s">
        <v>219</v>
      </c>
      <c r="E38" t="s">
        <v>220</v>
      </c>
      <c r="F38" s="14">
        <v>26</v>
      </c>
      <c r="G38" s="14">
        <v>35</v>
      </c>
      <c r="H38" s="14">
        <v>45</v>
      </c>
      <c r="I38" s="14">
        <v>56</v>
      </c>
      <c r="J38" s="14">
        <v>47</v>
      </c>
      <c r="K38" s="14">
        <v>713</v>
      </c>
      <c r="L38" s="14">
        <v>1761</v>
      </c>
      <c r="M38" s="14">
        <v>2472</v>
      </c>
      <c r="N38" s="14">
        <v>2571</v>
      </c>
      <c r="O38" s="14">
        <v>7726</v>
      </c>
    </row>
    <row r="39" spans="1:15" x14ac:dyDescent="0.25">
      <c r="A39">
        <v>9</v>
      </c>
      <c r="B39" t="s">
        <v>237</v>
      </c>
      <c r="C39">
        <f>+C35+5</f>
        <v>77</v>
      </c>
      <c r="F39" s="14">
        <v>741504</v>
      </c>
      <c r="G39" s="14">
        <v>1198476</v>
      </c>
      <c r="H39" s="14">
        <v>1332588</v>
      </c>
      <c r="I39" s="14">
        <v>1829604</v>
      </c>
      <c r="J39" s="14">
        <v>1823148</v>
      </c>
      <c r="K39" s="14">
        <v>19801440</v>
      </c>
      <c r="L39" s="14">
        <v>38724156</v>
      </c>
      <c r="M39" s="14">
        <v>57007980</v>
      </c>
      <c r="N39" s="14">
        <v>56340756</v>
      </c>
      <c r="O39" s="14">
        <v>178799652</v>
      </c>
    </row>
    <row r="40" spans="1:15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179</v>
      </c>
    </row>
    <row r="41" spans="1:15" x14ac:dyDescent="0.25">
      <c r="F41" s="14"/>
      <c r="G41" s="14"/>
      <c r="H41" s="14"/>
      <c r="I41" s="14"/>
      <c r="J41" s="14"/>
      <c r="K41" s="14"/>
      <c r="L41" s="14"/>
      <c r="M41" s="14"/>
      <c r="N41" s="14"/>
      <c r="O41" s="14" t="s">
        <v>179</v>
      </c>
    </row>
    <row r="42" spans="1:15" x14ac:dyDescent="0.25">
      <c r="A42">
        <v>10</v>
      </c>
      <c r="B42" t="s">
        <v>102</v>
      </c>
      <c r="C42">
        <f>+C38+5</f>
        <v>82</v>
      </c>
      <c r="D42" t="s">
        <v>221</v>
      </c>
      <c r="E42" t="s">
        <v>222</v>
      </c>
      <c r="F42" s="14">
        <v>8</v>
      </c>
      <c r="G42" s="14">
        <v>10</v>
      </c>
      <c r="H42" s="14">
        <v>17</v>
      </c>
      <c r="I42" s="14">
        <v>8</v>
      </c>
      <c r="J42" s="14">
        <v>19</v>
      </c>
      <c r="K42" s="14">
        <v>169</v>
      </c>
      <c r="L42" s="14">
        <v>484</v>
      </c>
      <c r="M42" s="14">
        <v>1256</v>
      </c>
      <c r="N42" s="14">
        <v>3539</v>
      </c>
      <c r="O42" s="14">
        <v>5510</v>
      </c>
    </row>
    <row r="43" spans="1:15" x14ac:dyDescent="0.25">
      <c r="A43">
        <v>10</v>
      </c>
      <c r="B43" t="s">
        <v>237</v>
      </c>
      <c r="C43">
        <f>+C39+5</f>
        <v>82</v>
      </c>
      <c r="F43" s="14">
        <v>225660</v>
      </c>
      <c r="G43" s="14">
        <v>605796</v>
      </c>
      <c r="H43" s="14">
        <v>580536</v>
      </c>
      <c r="I43" s="14">
        <v>124644</v>
      </c>
      <c r="J43" s="14">
        <v>603096</v>
      </c>
      <c r="K43" s="14">
        <v>5346996</v>
      </c>
      <c r="L43" s="14">
        <v>11731824</v>
      </c>
      <c r="M43" s="14">
        <v>29839272</v>
      </c>
      <c r="N43" s="14">
        <v>68859396</v>
      </c>
      <c r="O43" s="14">
        <v>117917220</v>
      </c>
    </row>
    <row r="44" spans="1:15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179</v>
      </c>
    </row>
    <row r="45" spans="1:15" x14ac:dyDescent="0.25">
      <c r="F45" s="14"/>
      <c r="G45" s="14"/>
      <c r="H45" s="14"/>
      <c r="I45" s="14"/>
      <c r="J45" s="14"/>
      <c r="K45" s="14"/>
      <c r="L45" s="14"/>
      <c r="M45" s="14"/>
      <c r="N45" s="14"/>
      <c r="O45" s="14" t="s">
        <v>179</v>
      </c>
    </row>
    <row r="46" spans="1:15" x14ac:dyDescent="0.25">
      <c r="A46">
        <v>11</v>
      </c>
      <c r="B46" t="s">
        <v>102</v>
      </c>
      <c r="C46">
        <f>+C42+5</f>
        <v>87</v>
      </c>
      <c r="D46" t="s">
        <v>223</v>
      </c>
      <c r="E46" t="s">
        <v>224</v>
      </c>
      <c r="F46" s="14">
        <v>1</v>
      </c>
      <c r="G46" s="14">
        <v>1</v>
      </c>
      <c r="H46" s="14">
        <v>2</v>
      </c>
      <c r="I46" s="14">
        <v>6</v>
      </c>
      <c r="J46" s="14">
        <v>2</v>
      </c>
      <c r="K46" s="14">
        <v>29</v>
      </c>
      <c r="L46" s="14">
        <v>82</v>
      </c>
      <c r="M46" s="14">
        <v>256</v>
      </c>
      <c r="N46" s="14">
        <v>2461</v>
      </c>
      <c r="O46" s="14">
        <v>2840</v>
      </c>
    </row>
    <row r="47" spans="1:15" x14ac:dyDescent="0.25">
      <c r="A47">
        <v>11</v>
      </c>
      <c r="B47" t="s">
        <v>237</v>
      </c>
      <c r="C47">
        <f>+C43+5</f>
        <v>87</v>
      </c>
      <c r="F47" s="14">
        <v>9108</v>
      </c>
      <c r="G47" s="14">
        <v>36420</v>
      </c>
      <c r="H47" s="14">
        <v>192480</v>
      </c>
      <c r="I47" s="14">
        <v>132444</v>
      </c>
      <c r="J47" s="14">
        <v>149424</v>
      </c>
      <c r="K47" s="14">
        <v>851928</v>
      </c>
      <c r="L47" s="14">
        <v>2267748</v>
      </c>
      <c r="M47" s="14">
        <v>6389136</v>
      </c>
      <c r="N47" s="14">
        <v>42573696</v>
      </c>
      <c r="O47" s="14">
        <v>52602384</v>
      </c>
    </row>
    <row r="48" spans="1:15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179</v>
      </c>
    </row>
    <row r="49" spans="1:15" x14ac:dyDescent="0.25">
      <c r="F49" s="14"/>
      <c r="G49" s="14"/>
      <c r="H49" s="14"/>
      <c r="I49" s="14"/>
      <c r="J49" s="14"/>
      <c r="K49" s="14"/>
      <c r="L49" s="14"/>
      <c r="M49" s="14"/>
      <c r="N49" s="14"/>
      <c r="O49" s="14" t="s">
        <v>179</v>
      </c>
    </row>
    <row r="50" spans="1:15" x14ac:dyDescent="0.25">
      <c r="A50">
        <v>12</v>
      </c>
      <c r="B50" t="s">
        <v>102</v>
      </c>
      <c r="C50">
        <f>+C46+5</f>
        <v>92</v>
      </c>
      <c r="D50" t="s">
        <v>225</v>
      </c>
      <c r="E50" t="s">
        <v>226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5</v>
      </c>
      <c r="L50" s="14">
        <v>11</v>
      </c>
      <c r="M50" s="14">
        <v>27</v>
      </c>
      <c r="N50" s="14">
        <v>1503</v>
      </c>
      <c r="O50" s="14">
        <v>1547</v>
      </c>
    </row>
    <row r="51" spans="1:15" x14ac:dyDescent="0.25">
      <c r="A51">
        <v>12</v>
      </c>
      <c r="B51" t="s">
        <v>237</v>
      </c>
      <c r="C51">
        <f>+C47+5</f>
        <v>92</v>
      </c>
      <c r="F51" s="14">
        <v>0</v>
      </c>
      <c r="G51" s="14">
        <v>4212</v>
      </c>
      <c r="H51" s="14">
        <v>0</v>
      </c>
      <c r="I51" s="14">
        <v>0</v>
      </c>
      <c r="J51" s="14">
        <v>0</v>
      </c>
      <c r="K51" s="14">
        <v>180708</v>
      </c>
      <c r="L51" s="14">
        <v>296952</v>
      </c>
      <c r="M51" s="14">
        <v>681012</v>
      </c>
      <c r="N51" s="14">
        <v>23404128</v>
      </c>
      <c r="O51" s="14">
        <v>24567012</v>
      </c>
    </row>
    <row r="52" spans="1:15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179</v>
      </c>
    </row>
    <row r="53" spans="1:15" x14ac:dyDescent="0.25">
      <c r="F53" s="14"/>
      <c r="G53" s="14"/>
      <c r="H53" s="14"/>
      <c r="I53" s="14"/>
      <c r="J53" s="14"/>
      <c r="K53" s="14"/>
      <c r="L53" s="14"/>
      <c r="M53" s="14"/>
      <c r="N53" s="14"/>
      <c r="O53" s="14" t="s">
        <v>179</v>
      </c>
    </row>
    <row r="54" spans="1:15" x14ac:dyDescent="0.25">
      <c r="A54">
        <v>13</v>
      </c>
      <c r="B54" t="s">
        <v>102</v>
      </c>
      <c r="C54" t="s">
        <v>120</v>
      </c>
      <c r="D54" t="s">
        <v>202</v>
      </c>
      <c r="F54" s="14">
        <v>3910</v>
      </c>
      <c r="G54" s="14">
        <v>3453</v>
      </c>
      <c r="H54" s="14">
        <v>2734</v>
      </c>
      <c r="I54" s="14">
        <v>2659</v>
      </c>
      <c r="J54" s="14">
        <v>2390</v>
      </c>
      <c r="K54" s="14">
        <v>14801</v>
      </c>
      <c r="L54" s="14">
        <v>11011</v>
      </c>
      <c r="M54" s="14">
        <v>7491</v>
      </c>
      <c r="N54" s="14">
        <v>12265</v>
      </c>
      <c r="O54" s="14">
        <v>60714</v>
      </c>
    </row>
    <row r="55" spans="1:15" x14ac:dyDescent="0.25">
      <c r="A55">
        <v>13</v>
      </c>
      <c r="B55" t="s">
        <v>237</v>
      </c>
      <c r="C55" t="s">
        <v>120</v>
      </c>
      <c r="F55" s="14">
        <v>96367968</v>
      </c>
      <c r="G55" s="14">
        <v>102219252</v>
      </c>
      <c r="H55" s="14">
        <v>80760276</v>
      </c>
      <c r="I55" s="14">
        <v>78119868</v>
      </c>
      <c r="J55" s="14">
        <v>67785204</v>
      </c>
      <c r="K55" s="14">
        <v>398194584</v>
      </c>
      <c r="L55" s="14">
        <v>262888788</v>
      </c>
      <c r="M55" s="14">
        <v>175327044</v>
      </c>
      <c r="N55" s="14">
        <v>227168340</v>
      </c>
      <c r="O55" s="14">
        <v>1488831324</v>
      </c>
    </row>
    <row r="57" spans="1:15" x14ac:dyDescent="0.25">
      <c r="D57" t="s">
        <v>179</v>
      </c>
    </row>
    <row r="59" spans="1:15" x14ac:dyDescent="0.25">
      <c r="D59" t="s">
        <v>215</v>
      </c>
    </row>
    <row r="60" spans="1:15" x14ac:dyDescent="0.25">
      <c r="D60" t="s">
        <v>216</v>
      </c>
    </row>
    <row r="61" spans="1:15" x14ac:dyDescent="0.25">
      <c r="D61" t="s">
        <v>217</v>
      </c>
    </row>
    <row r="63" spans="1:15" x14ac:dyDescent="0.25">
      <c r="D63" t="s">
        <v>218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J17" sqref="J17"/>
    </sheetView>
  </sheetViews>
  <sheetFormatPr defaultRowHeight="15" x14ac:dyDescent="0.25"/>
  <cols>
    <col min="2" max="2" width="9.140625" style="15"/>
  </cols>
  <sheetData>
    <row r="1" spans="1:2" x14ac:dyDescent="0.25">
      <c r="A1" s="1" t="s">
        <v>8</v>
      </c>
    </row>
    <row r="3" spans="1:2" x14ac:dyDescent="0.25">
      <c r="A3" t="s">
        <v>240</v>
      </c>
    </row>
    <row r="5" spans="1:2" x14ac:dyDescent="0.25">
      <c r="A5" s="3" t="s">
        <v>89</v>
      </c>
    </row>
    <row r="6" spans="1:2" x14ac:dyDescent="0.25">
      <c r="A6" t="s">
        <v>80</v>
      </c>
      <c r="B6" s="15" t="s">
        <v>101</v>
      </c>
    </row>
    <row r="7" spans="1:2" x14ac:dyDescent="0.25">
      <c r="A7">
        <v>0</v>
      </c>
      <c r="B7" s="15">
        <v>5.7500000000000002E-2</v>
      </c>
    </row>
    <row r="8" spans="1:2" x14ac:dyDescent="0.25">
      <c r="A8">
        <v>1</v>
      </c>
      <c r="B8" s="15">
        <v>5.7500000000000002E-2</v>
      </c>
    </row>
    <row r="9" spans="1:2" x14ac:dyDescent="0.25">
      <c r="A9">
        <v>2</v>
      </c>
      <c r="B9" s="15">
        <v>5.7500000000000002E-2</v>
      </c>
    </row>
    <row r="10" spans="1:2" x14ac:dyDescent="0.25">
      <c r="A10">
        <v>3</v>
      </c>
      <c r="B10" s="15">
        <v>5.7500000000000002E-2</v>
      </c>
    </row>
    <row r="11" spans="1:2" x14ac:dyDescent="0.25">
      <c r="A11">
        <v>4</v>
      </c>
      <c r="B11" s="15">
        <v>5.7500000000000002E-2</v>
      </c>
    </row>
    <row r="12" spans="1:2" x14ac:dyDescent="0.25">
      <c r="A12">
        <v>5</v>
      </c>
      <c r="B12" s="15">
        <v>0.05</v>
      </c>
    </row>
    <row r="13" spans="1:2" x14ac:dyDescent="0.25">
      <c r="A13">
        <v>6</v>
      </c>
      <c r="B13" s="15">
        <v>0.05</v>
      </c>
    </row>
    <row r="14" spans="1:2" x14ac:dyDescent="0.25">
      <c r="A14">
        <v>7</v>
      </c>
      <c r="B14" s="15">
        <v>0.05</v>
      </c>
    </row>
    <row r="15" spans="1:2" x14ac:dyDescent="0.25">
      <c r="A15">
        <v>8</v>
      </c>
      <c r="B15" s="15">
        <v>0.05</v>
      </c>
    </row>
    <row r="16" spans="1:2" x14ac:dyDescent="0.25">
      <c r="A16">
        <v>9</v>
      </c>
      <c r="B16" s="15">
        <v>0.05</v>
      </c>
    </row>
    <row r="17" spans="1:2" x14ac:dyDescent="0.25">
      <c r="A17">
        <v>10</v>
      </c>
      <c r="B17" s="15">
        <v>4.7500000000000001E-2</v>
      </c>
    </row>
    <row r="18" spans="1:2" x14ac:dyDescent="0.25">
      <c r="A18">
        <v>11</v>
      </c>
      <c r="B18" s="15">
        <v>4.7500000000000001E-2</v>
      </c>
    </row>
    <row r="19" spans="1:2" x14ac:dyDescent="0.25">
      <c r="A19">
        <v>12</v>
      </c>
      <c r="B19" s="15">
        <v>4.7500000000000001E-2</v>
      </c>
    </row>
    <row r="20" spans="1:2" x14ac:dyDescent="0.25">
      <c r="A20">
        <v>13</v>
      </c>
      <c r="B20" s="15">
        <v>4.7500000000000001E-2</v>
      </c>
    </row>
    <row r="21" spans="1:2" x14ac:dyDescent="0.25">
      <c r="A21">
        <v>14</v>
      </c>
      <c r="B21" s="15">
        <v>4.7500000000000001E-2</v>
      </c>
    </row>
    <row r="22" spans="1:2" x14ac:dyDescent="0.25">
      <c r="A22">
        <v>15</v>
      </c>
      <c r="B22" s="15">
        <v>4.4999999999999998E-2</v>
      </c>
    </row>
    <row r="23" spans="1:2" x14ac:dyDescent="0.25">
      <c r="A23">
        <v>16</v>
      </c>
      <c r="B23" s="15">
        <v>4.4999999999999998E-2</v>
      </c>
    </row>
    <row r="24" spans="1:2" x14ac:dyDescent="0.25">
      <c r="A24">
        <v>17</v>
      </c>
      <c r="B24" s="15">
        <v>4.4999999999999998E-2</v>
      </c>
    </row>
    <row r="25" spans="1:2" x14ac:dyDescent="0.25">
      <c r="A25">
        <v>18</v>
      </c>
      <c r="B25" s="15">
        <v>4.4999999999999998E-2</v>
      </c>
    </row>
    <row r="26" spans="1:2" x14ac:dyDescent="0.25">
      <c r="A26">
        <v>19</v>
      </c>
      <c r="B26" s="15">
        <v>4.4999999999999998E-2</v>
      </c>
    </row>
    <row r="27" spans="1:2" x14ac:dyDescent="0.25">
      <c r="A27">
        <v>20</v>
      </c>
      <c r="B27" s="15">
        <v>0.04</v>
      </c>
    </row>
    <row r="28" spans="1:2" x14ac:dyDescent="0.25">
      <c r="A28">
        <v>21</v>
      </c>
      <c r="B28" s="15">
        <v>0.04</v>
      </c>
    </row>
    <row r="29" spans="1:2" x14ac:dyDescent="0.25">
      <c r="A29">
        <v>22</v>
      </c>
      <c r="B29" s="15">
        <v>0.04</v>
      </c>
    </row>
    <row r="30" spans="1:2" x14ac:dyDescent="0.25">
      <c r="A30">
        <v>23</v>
      </c>
      <c r="B30" s="15">
        <v>0.04</v>
      </c>
    </row>
    <row r="31" spans="1:2" x14ac:dyDescent="0.25">
      <c r="A31">
        <v>24</v>
      </c>
      <c r="B31" s="15">
        <v>0.04</v>
      </c>
    </row>
    <row r="32" spans="1:2" x14ac:dyDescent="0.25">
      <c r="A32">
        <v>25</v>
      </c>
      <c r="B32" s="15">
        <v>3.7499999999999999E-2</v>
      </c>
    </row>
    <row r="33" spans="1:2" x14ac:dyDescent="0.25">
      <c r="A33">
        <v>26</v>
      </c>
      <c r="B33" s="15">
        <v>3.7499999999999999E-2</v>
      </c>
    </row>
    <row r="34" spans="1:2" x14ac:dyDescent="0.25">
      <c r="A34">
        <v>27</v>
      </c>
      <c r="B34" s="15">
        <v>3.7499999999999999E-2</v>
      </c>
    </row>
    <row r="35" spans="1:2" x14ac:dyDescent="0.25">
      <c r="A35">
        <v>28</v>
      </c>
      <c r="B35" s="15">
        <v>3.7499999999999999E-2</v>
      </c>
    </row>
    <row r="36" spans="1:2" x14ac:dyDescent="0.25">
      <c r="A36">
        <v>29</v>
      </c>
      <c r="B36" s="15">
        <v>3.7499999999999999E-2</v>
      </c>
    </row>
    <row r="37" spans="1:2" x14ac:dyDescent="0.25">
      <c r="A37">
        <v>30</v>
      </c>
      <c r="B37" s="15">
        <v>4.2500000000000003E-2</v>
      </c>
    </row>
    <row r="38" spans="1:2" x14ac:dyDescent="0.25">
      <c r="A38">
        <v>31</v>
      </c>
      <c r="B38" s="15">
        <v>4.2500000000000003E-2</v>
      </c>
    </row>
    <row r="39" spans="1:2" x14ac:dyDescent="0.25">
      <c r="A39">
        <v>32</v>
      </c>
      <c r="B39" s="15">
        <v>4.2500000000000003E-2</v>
      </c>
    </row>
    <row r="40" spans="1:2" x14ac:dyDescent="0.25">
      <c r="A40">
        <v>33</v>
      </c>
      <c r="B40" s="15">
        <v>4.2500000000000003E-2</v>
      </c>
    </row>
    <row r="41" spans="1:2" x14ac:dyDescent="0.25">
      <c r="A41">
        <v>34</v>
      </c>
      <c r="B41" s="15">
        <v>4.2500000000000003E-2</v>
      </c>
    </row>
    <row r="42" spans="1:2" x14ac:dyDescent="0.25">
      <c r="A42">
        <v>35</v>
      </c>
      <c r="B42" s="15">
        <v>4.2500000000000003E-2</v>
      </c>
    </row>
    <row r="43" spans="1:2" x14ac:dyDescent="0.25">
      <c r="A43">
        <v>36</v>
      </c>
      <c r="B43" s="15">
        <v>4.2500000000000003E-2</v>
      </c>
    </row>
    <row r="44" spans="1:2" x14ac:dyDescent="0.25">
      <c r="A44">
        <v>37</v>
      </c>
      <c r="B44" s="15">
        <v>4.2500000000000003E-2</v>
      </c>
    </row>
    <row r="45" spans="1:2" x14ac:dyDescent="0.25">
      <c r="A45">
        <v>38</v>
      </c>
      <c r="B45" s="15">
        <v>4.2500000000000003E-2</v>
      </c>
    </row>
    <row r="46" spans="1:2" x14ac:dyDescent="0.25">
      <c r="A46">
        <v>39</v>
      </c>
      <c r="B46" s="15">
        <v>4.2500000000000003E-2</v>
      </c>
    </row>
    <row r="47" spans="1:2" x14ac:dyDescent="0.25">
      <c r="A47">
        <v>40</v>
      </c>
      <c r="B47" s="15">
        <v>4.2500000000000003E-2</v>
      </c>
    </row>
    <row r="48" spans="1:2" x14ac:dyDescent="0.25">
      <c r="A48">
        <v>41</v>
      </c>
      <c r="B48" s="15">
        <v>4.2500000000000003E-2</v>
      </c>
    </row>
    <row r="49" spans="1:2" x14ac:dyDescent="0.25">
      <c r="A49">
        <v>42</v>
      </c>
      <c r="B49" s="15">
        <v>4.2500000000000003E-2</v>
      </c>
    </row>
    <row r="50" spans="1:2" x14ac:dyDescent="0.25">
      <c r="A50">
        <v>43</v>
      </c>
      <c r="B50" s="15">
        <v>4.2500000000000003E-2</v>
      </c>
    </row>
    <row r="51" spans="1:2" x14ac:dyDescent="0.25">
      <c r="A51">
        <v>44</v>
      </c>
      <c r="B51" s="15">
        <v>4.2500000000000003E-2</v>
      </c>
    </row>
    <row r="52" spans="1:2" x14ac:dyDescent="0.25">
      <c r="A52">
        <v>45</v>
      </c>
      <c r="B52" s="15">
        <v>4.2500000000000003E-2</v>
      </c>
    </row>
    <row r="53" spans="1:2" x14ac:dyDescent="0.25">
      <c r="A53">
        <v>46</v>
      </c>
      <c r="B53" s="15">
        <v>4.2500000000000003E-2</v>
      </c>
    </row>
    <row r="54" spans="1:2" x14ac:dyDescent="0.25">
      <c r="A54">
        <v>47</v>
      </c>
      <c r="B54" s="15">
        <v>4.2500000000000003E-2</v>
      </c>
    </row>
    <row r="55" spans="1:2" x14ac:dyDescent="0.25">
      <c r="A55">
        <v>48</v>
      </c>
      <c r="B55" s="15">
        <v>4.2500000000000003E-2</v>
      </c>
    </row>
    <row r="56" spans="1:2" x14ac:dyDescent="0.25">
      <c r="A56">
        <v>49</v>
      </c>
      <c r="B56" s="15">
        <v>4.2500000000000003E-2</v>
      </c>
    </row>
    <row r="57" spans="1:2" x14ac:dyDescent="0.25">
      <c r="A57">
        <v>50</v>
      </c>
      <c r="B57" s="15">
        <v>4.2500000000000003E-2</v>
      </c>
    </row>
    <row r="58" spans="1:2" x14ac:dyDescent="0.25">
      <c r="A58">
        <v>51</v>
      </c>
      <c r="B58" s="15">
        <v>4.2500000000000003E-2</v>
      </c>
    </row>
    <row r="59" spans="1:2" x14ac:dyDescent="0.25">
      <c r="A59">
        <v>52</v>
      </c>
      <c r="B59" s="15">
        <v>4.2500000000000003E-2</v>
      </c>
    </row>
    <row r="60" spans="1:2" x14ac:dyDescent="0.25">
      <c r="A60">
        <v>53</v>
      </c>
      <c r="B60" s="15">
        <v>4.2500000000000003E-2</v>
      </c>
    </row>
    <row r="61" spans="1:2" x14ac:dyDescent="0.25">
      <c r="A61">
        <v>54</v>
      </c>
      <c r="B61" s="15">
        <v>4.2500000000000003E-2</v>
      </c>
    </row>
    <row r="62" spans="1:2" x14ac:dyDescent="0.25">
      <c r="A62">
        <v>55</v>
      </c>
      <c r="B62" s="15">
        <v>4.2500000000000003E-2</v>
      </c>
    </row>
    <row r="63" spans="1:2" x14ac:dyDescent="0.25">
      <c r="A63">
        <v>56</v>
      </c>
      <c r="B63" s="15">
        <v>4.2500000000000003E-2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L45" activeCellId="1" sqref="A1 L45"/>
    </sheetView>
  </sheetViews>
  <sheetFormatPr defaultRowHeight="15" x14ac:dyDescent="0.25"/>
  <cols>
    <col min="5" max="5" width="15.42578125" bestFit="1" customWidth="1"/>
    <col min="6" max="11" width="15.28515625" bestFit="1" customWidth="1"/>
    <col min="12" max="13" width="14.28515625" bestFit="1" customWidth="1"/>
  </cols>
  <sheetData>
    <row r="1" spans="1:15" x14ac:dyDescent="0.25">
      <c r="A1" s="1" t="s">
        <v>8</v>
      </c>
    </row>
    <row r="2" spans="1:15" x14ac:dyDescent="0.25">
      <c r="E2" s="21" t="s">
        <v>133</v>
      </c>
      <c r="F2" s="21"/>
      <c r="G2" s="21"/>
      <c r="H2" s="21"/>
      <c r="I2" s="21"/>
      <c r="J2" s="21"/>
      <c r="K2" s="21"/>
    </row>
    <row r="3" spans="1:15" x14ac:dyDescent="0.25">
      <c r="A3" t="s">
        <v>81</v>
      </c>
    </row>
    <row r="4" spans="1:15" x14ac:dyDescent="0.25">
      <c r="E4" t="s">
        <v>55</v>
      </c>
      <c r="F4" s="7" t="s">
        <v>68</v>
      </c>
      <c r="G4" s="7" t="s">
        <v>69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</row>
    <row r="5" spans="1:15" x14ac:dyDescent="0.25">
      <c r="A5" s="17" t="s">
        <v>125</v>
      </c>
      <c r="B5" s="17" t="s">
        <v>121</v>
      </c>
      <c r="C5" s="17" t="s">
        <v>123</v>
      </c>
      <c r="D5" s="17" t="s">
        <v>122</v>
      </c>
      <c r="E5" s="17">
        <v>2</v>
      </c>
      <c r="F5" s="17">
        <v>7</v>
      </c>
      <c r="G5" s="17">
        <v>12</v>
      </c>
      <c r="H5" s="17">
        <v>17</v>
      </c>
      <c r="I5" s="17">
        <v>22</v>
      </c>
      <c r="J5" s="17">
        <v>27</v>
      </c>
      <c r="K5" s="17">
        <v>32</v>
      </c>
      <c r="L5" s="17">
        <v>37</v>
      </c>
      <c r="M5" s="17">
        <v>42</v>
      </c>
    </row>
    <row r="6" spans="1:15" x14ac:dyDescent="0.25">
      <c r="A6" s="17">
        <v>1</v>
      </c>
      <c r="B6" s="17" t="s">
        <v>83</v>
      </c>
      <c r="C6" s="17">
        <v>24</v>
      </c>
      <c r="D6" s="20" t="s">
        <v>128</v>
      </c>
      <c r="E6" s="18">
        <v>6983</v>
      </c>
      <c r="F6" s="17">
        <v>85</v>
      </c>
      <c r="G6" s="17"/>
      <c r="H6" s="17"/>
      <c r="I6" s="17"/>
      <c r="J6" s="17"/>
      <c r="K6" s="17"/>
      <c r="L6" s="17"/>
      <c r="M6" s="17"/>
      <c r="N6" s="8"/>
    </row>
    <row r="7" spans="1:15" x14ac:dyDescent="0.25">
      <c r="A7" s="17">
        <v>1</v>
      </c>
      <c r="B7" s="17" t="s">
        <v>84</v>
      </c>
      <c r="C7" s="17">
        <v>24</v>
      </c>
      <c r="D7" s="20" t="s">
        <v>128</v>
      </c>
      <c r="E7" s="19">
        <v>23980</v>
      </c>
      <c r="F7" s="19">
        <v>28988</v>
      </c>
      <c r="G7" s="17"/>
      <c r="H7" s="17"/>
      <c r="I7" s="17"/>
      <c r="J7" s="17"/>
      <c r="K7" s="17"/>
      <c r="L7" s="17"/>
      <c r="M7" s="17"/>
      <c r="O7" s="9"/>
    </row>
    <row r="8" spans="1:15" x14ac:dyDescent="0.25">
      <c r="A8" s="17">
        <v>2</v>
      </c>
      <c r="B8" s="17" t="s">
        <v>83</v>
      </c>
      <c r="C8" s="17">
        <v>27</v>
      </c>
      <c r="D8" s="17" t="s">
        <v>58</v>
      </c>
      <c r="E8" s="18">
        <v>17625</v>
      </c>
      <c r="F8" s="18">
        <v>8048</v>
      </c>
      <c r="G8" s="17">
        <v>38</v>
      </c>
      <c r="H8" s="17"/>
      <c r="I8" s="17"/>
      <c r="J8" s="17"/>
      <c r="K8" s="17"/>
      <c r="L8" s="17"/>
      <c r="M8" s="17"/>
      <c r="N8" s="8"/>
    </row>
    <row r="9" spans="1:15" x14ac:dyDescent="0.25">
      <c r="A9" s="17">
        <v>2</v>
      </c>
      <c r="B9" s="17" t="s">
        <v>84</v>
      </c>
      <c r="C9" s="17">
        <v>27</v>
      </c>
      <c r="D9" s="17" t="s">
        <v>58</v>
      </c>
      <c r="E9" s="19">
        <v>34770</v>
      </c>
      <c r="F9" s="19">
        <v>49961</v>
      </c>
      <c r="G9" s="19">
        <v>45164</v>
      </c>
      <c r="H9" s="17"/>
      <c r="I9" s="17"/>
      <c r="J9" s="17"/>
      <c r="K9" s="17"/>
      <c r="L9" s="17"/>
      <c r="M9" s="17"/>
      <c r="O9" s="9"/>
    </row>
    <row r="10" spans="1:15" x14ac:dyDescent="0.25">
      <c r="A10" s="17">
        <v>3</v>
      </c>
      <c r="B10" s="17" t="s">
        <v>83</v>
      </c>
      <c r="C10" s="17">
        <v>32</v>
      </c>
      <c r="D10" s="17" t="s">
        <v>59</v>
      </c>
      <c r="E10" s="18">
        <v>8260</v>
      </c>
      <c r="F10" s="18">
        <v>17685</v>
      </c>
      <c r="G10" s="18">
        <v>5157</v>
      </c>
      <c r="H10" s="17">
        <v>39</v>
      </c>
      <c r="I10" s="17"/>
      <c r="J10" s="17"/>
      <c r="K10" s="17"/>
      <c r="L10" s="17"/>
      <c r="M10" s="17"/>
      <c r="N10" s="8"/>
    </row>
    <row r="11" spans="1:15" x14ac:dyDescent="0.25">
      <c r="A11" s="17">
        <v>3</v>
      </c>
      <c r="B11" s="17" t="s">
        <v>84</v>
      </c>
      <c r="C11" s="17">
        <v>32</v>
      </c>
      <c r="D11" s="17" t="s">
        <v>59</v>
      </c>
      <c r="E11" s="19">
        <v>33022</v>
      </c>
      <c r="F11" s="19">
        <v>53801</v>
      </c>
      <c r="G11" s="19">
        <v>61797</v>
      </c>
      <c r="H11" s="19">
        <v>45332</v>
      </c>
      <c r="I11" s="17"/>
      <c r="J11" s="17"/>
      <c r="K11" s="17"/>
      <c r="L11" s="17"/>
      <c r="M11" s="17"/>
      <c r="O11" s="9"/>
    </row>
    <row r="12" spans="1:15" x14ac:dyDescent="0.25">
      <c r="A12" s="17">
        <v>4</v>
      </c>
      <c r="B12" s="17" t="s">
        <v>83</v>
      </c>
      <c r="C12" s="17">
        <v>37</v>
      </c>
      <c r="D12" s="17" t="s">
        <v>60</v>
      </c>
      <c r="E12" s="18">
        <v>6330</v>
      </c>
      <c r="F12" s="18">
        <v>7977</v>
      </c>
      <c r="G12" s="18">
        <v>12401</v>
      </c>
      <c r="H12" s="18">
        <v>3086</v>
      </c>
      <c r="I12" s="17">
        <v>37</v>
      </c>
      <c r="J12" s="17"/>
      <c r="K12" s="17"/>
      <c r="L12" s="17"/>
      <c r="M12" s="17"/>
      <c r="N12" s="8"/>
    </row>
    <row r="13" spans="1:15" x14ac:dyDescent="0.25">
      <c r="A13" s="17">
        <v>4</v>
      </c>
      <c r="B13" s="17" t="s">
        <v>84</v>
      </c>
      <c r="C13" s="17">
        <v>37</v>
      </c>
      <c r="D13" s="17" t="s">
        <v>60</v>
      </c>
      <c r="E13" s="19">
        <v>26501</v>
      </c>
      <c r="F13" s="19">
        <v>50810</v>
      </c>
      <c r="G13" s="19">
        <v>65319</v>
      </c>
      <c r="H13" s="19">
        <v>73152</v>
      </c>
      <c r="I13" s="19">
        <v>52417</v>
      </c>
      <c r="J13" s="17"/>
      <c r="K13" s="17"/>
      <c r="L13" s="17"/>
      <c r="M13" s="17"/>
      <c r="O13" s="9"/>
    </row>
    <row r="14" spans="1:15" x14ac:dyDescent="0.25">
      <c r="A14" s="17">
        <v>5</v>
      </c>
      <c r="B14" s="17" t="s">
        <v>83</v>
      </c>
      <c r="C14" s="17">
        <v>42</v>
      </c>
      <c r="D14" s="17" t="s">
        <v>63</v>
      </c>
      <c r="E14" s="18">
        <v>8227</v>
      </c>
      <c r="F14" s="18">
        <v>7423</v>
      </c>
      <c r="G14" s="18">
        <v>7890</v>
      </c>
      <c r="H14" s="18">
        <v>9878</v>
      </c>
      <c r="I14" s="18">
        <v>2469</v>
      </c>
      <c r="J14" s="17">
        <v>55</v>
      </c>
      <c r="K14" s="17"/>
      <c r="L14" s="17"/>
      <c r="M14" s="17"/>
      <c r="N14" s="8"/>
    </row>
    <row r="15" spans="1:15" x14ac:dyDescent="0.25">
      <c r="A15" s="17">
        <v>5</v>
      </c>
      <c r="B15" s="17" t="s">
        <v>84</v>
      </c>
      <c r="C15" s="17">
        <v>42</v>
      </c>
      <c r="D15" s="17" t="s">
        <v>63</v>
      </c>
      <c r="E15" s="19">
        <v>22021</v>
      </c>
      <c r="F15" s="19">
        <v>42132</v>
      </c>
      <c r="G15" s="19">
        <v>61343</v>
      </c>
      <c r="H15" s="19">
        <v>75476</v>
      </c>
      <c r="I15" s="19">
        <v>78915</v>
      </c>
      <c r="J15" s="19">
        <v>48611</v>
      </c>
      <c r="K15" s="17"/>
      <c r="L15" s="17"/>
      <c r="M15" s="17"/>
      <c r="O15" s="9"/>
    </row>
    <row r="16" spans="1:15" x14ac:dyDescent="0.25">
      <c r="A16" s="17">
        <v>6</v>
      </c>
      <c r="B16" s="17" t="s">
        <v>83</v>
      </c>
      <c r="C16" s="17">
        <v>47</v>
      </c>
      <c r="D16" s="17" t="s">
        <v>64</v>
      </c>
      <c r="E16" s="18">
        <v>8095</v>
      </c>
      <c r="F16" s="18">
        <v>8042</v>
      </c>
      <c r="G16" s="18">
        <v>6338</v>
      </c>
      <c r="H16" s="18">
        <v>4985</v>
      </c>
      <c r="I16" s="18">
        <v>5821</v>
      </c>
      <c r="J16" s="18">
        <v>2014</v>
      </c>
      <c r="K16" s="17">
        <v>76</v>
      </c>
      <c r="L16" s="17"/>
      <c r="M16" s="17"/>
      <c r="N16" s="8"/>
    </row>
    <row r="17" spans="1:15" x14ac:dyDescent="0.25">
      <c r="A17" s="17">
        <v>6</v>
      </c>
      <c r="B17" s="17" t="s">
        <v>84</v>
      </c>
      <c r="C17" s="17">
        <v>47</v>
      </c>
      <c r="D17" s="17" t="s">
        <v>64</v>
      </c>
      <c r="E17" s="19">
        <v>20041</v>
      </c>
      <c r="F17" s="19">
        <v>35033</v>
      </c>
      <c r="G17" s="19">
        <v>48710</v>
      </c>
      <c r="H17" s="19">
        <v>67014</v>
      </c>
      <c r="I17" s="19">
        <v>77439</v>
      </c>
      <c r="J17" s="19">
        <v>75501</v>
      </c>
      <c r="K17" s="19">
        <v>51824</v>
      </c>
      <c r="L17" s="17"/>
      <c r="M17" s="17"/>
      <c r="O17" s="9"/>
    </row>
    <row r="18" spans="1:15" x14ac:dyDescent="0.25">
      <c r="A18" s="17">
        <v>7</v>
      </c>
      <c r="B18" s="17" t="s">
        <v>83</v>
      </c>
      <c r="C18" s="17">
        <v>52</v>
      </c>
      <c r="D18" s="17" t="s">
        <v>65</v>
      </c>
      <c r="E18" s="18">
        <v>6565</v>
      </c>
      <c r="F18" s="18">
        <v>7849</v>
      </c>
      <c r="G18" s="18">
        <v>7857</v>
      </c>
      <c r="H18" s="18">
        <v>5195</v>
      </c>
      <c r="I18" s="18">
        <v>3817</v>
      </c>
      <c r="J18" s="18">
        <v>4646</v>
      </c>
      <c r="K18" s="18">
        <v>1804</v>
      </c>
      <c r="L18" s="17">
        <v>80</v>
      </c>
      <c r="M18" s="17"/>
      <c r="N18" s="8"/>
    </row>
    <row r="19" spans="1:15" x14ac:dyDescent="0.25">
      <c r="A19" s="17">
        <v>7</v>
      </c>
      <c r="B19" s="17" t="s">
        <v>84</v>
      </c>
      <c r="C19" s="17">
        <v>52</v>
      </c>
      <c r="D19" s="17" t="s">
        <v>65</v>
      </c>
      <c r="E19" s="19">
        <v>19696</v>
      </c>
      <c r="F19" s="19">
        <v>32259</v>
      </c>
      <c r="G19" s="19">
        <v>41249</v>
      </c>
      <c r="H19" s="19">
        <v>54147</v>
      </c>
      <c r="I19" s="19">
        <v>67945</v>
      </c>
      <c r="J19" s="19">
        <v>77166</v>
      </c>
      <c r="K19" s="19">
        <v>72154</v>
      </c>
      <c r="L19" s="19">
        <v>49319</v>
      </c>
      <c r="M19" s="17"/>
      <c r="O19" s="9"/>
    </row>
    <row r="20" spans="1:15" x14ac:dyDescent="0.25">
      <c r="A20" s="17">
        <v>8</v>
      </c>
      <c r="B20" s="17" t="s">
        <v>83</v>
      </c>
      <c r="C20" s="17">
        <v>57</v>
      </c>
      <c r="D20" s="17" t="s">
        <v>66</v>
      </c>
      <c r="E20" s="18">
        <v>4938</v>
      </c>
      <c r="F20" s="18">
        <v>5577</v>
      </c>
      <c r="G20" s="18">
        <v>6899</v>
      </c>
      <c r="H20" s="18">
        <v>6011</v>
      </c>
      <c r="I20" s="18">
        <v>4760</v>
      </c>
      <c r="J20" s="18">
        <v>3445</v>
      </c>
      <c r="K20" s="18">
        <v>3584</v>
      </c>
      <c r="L20" s="17">
        <v>999</v>
      </c>
      <c r="M20" s="17">
        <v>31</v>
      </c>
      <c r="N20" s="8"/>
    </row>
    <row r="21" spans="1:15" x14ac:dyDescent="0.25">
      <c r="A21" s="17">
        <v>8</v>
      </c>
      <c r="B21" s="17" t="s">
        <v>84</v>
      </c>
      <c r="C21" s="17">
        <v>57</v>
      </c>
      <c r="D21" s="17" t="s">
        <v>66</v>
      </c>
      <c r="E21" s="19">
        <v>19592</v>
      </c>
      <c r="F21" s="19">
        <v>31363</v>
      </c>
      <c r="G21" s="19">
        <v>40274</v>
      </c>
      <c r="H21" s="19">
        <v>49709</v>
      </c>
      <c r="I21" s="19">
        <v>60247</v>
      </c>
      <c r="J21" s="19">
        <v>69449</v>
      </c>
      <c r="K21" s="19">
        <v>79201</v>
      </c>
      <c r="L21" s="19">
        <v>77412</v>
      </c>
      <c r="M21" s="19">
        <v>45563</v>
      </c>
      <c r="O21" s="9"/>
    </row>
    <row r="22" spans="1:15" x14ac:dyDescent="0.25">
      <c r="A22" s="17">
        <v>9</v>
      </c>
      <c r="B22" s="17" t="s">
        <v>83</v>
      </c>
      <c r="C22" s="17">
        <v>62</v>
      </c>
      <c r="D22" s="17" t="s">
        <v>67</v>
      </c>
      <c r="E22" s="18">
        <v>2935</v>
      </c>
      <c r="F22" s="18">
        <v>3062</v>
      </c>
      <c r="G22" s="18">
        <v>3320</v>
      </c>
      <c r="H22" s="18">
        <v>3296</v>
      </c>
      <c r="I22" s="18">
        <v>3106</v>
      </c>
      <c r="J22" s="18">
        <v>2116</v>
      </c>
      <c r="K22" s="17">
        <v>920</v>
      </c>
      <c r="L22" s="17">
        <v>858</v>
      </c>
      <c r="M22" s="17">
        <v>246</v>
      </c>
      <c r="N22" s="8"/>
    </row>
    <row r="23" spans="1:15" x14ac:dyDescent="0.25">
      <c r="A23" s="17">
        <v>9</v>
      </c>
      <c r="B23" s="17" t="s">
        <v>84</v>
      </c>
      <c r="C23" s="17">
        <v>62</v>
      </c>
      <c r="D23" s="17" t="s">
        <v>67</v>
      </c>
      <c r="E23" s="19">
        <v>17676</v>
      </c>
      <c r="F23" s="19">
        <v>30031</v>
      </c>
      <c r="G23" s="19">
        <v>40120</v>
      </c>
      <c r="H23" s="19">
        <v>48476</v>
      </c>
      <c r="I23" s="19">
        <v>56096</v>
      </c>
      <c r="J23" s="19">
        <v>61493</v>
      </c>
      <c r="K23" s="19">
        <v>70392</v>
      </c>
      <c r="L23" s="19">
        <v>83806</v>
      </c>
      <c r="M23" s="19">
        <v>82504</v>
      </c>
      <c r="O23" s="9"/>
    </row>
    <row r="24" spans="1:15" x14ac:dyDescent="0.25">
      <c r="A24">
        <v>10</v>
      </c>
      <c r="B24" t="s">
        <v>83</v>
      </c>
      <c r="C24">
        <v>65</v>
      </c>
      <c r="D24" t="s">
        <v>70</v>
      </c>
      <c r="E24" s="8">
        <v>2408</v>
      </c>
      <c r="F24" s="8">
        <v>1786</v>
      </c>
      <c r="G24" s="8">
        <v>1350</v>
      </c>
      <c r="H24">
        <v>943</v>
      </c>
      <c r="I24">
        <v>763</v>
      </c>
      <c r="J24">
        <v>506</v>
      </c>
      <c r="K24">
        <v>312</v>
      </c>
      <c r="L24">
        <v>184</v>
      </c>
      <c r="M24">
        <v>196</v>
      </c>
      <c r="N24" s="8"/>
    </row>
    <row r="25" spans="1:15" x14ac:dyDescent="0.25">
      <c r="A25">
        <v>10</v>
      </c>
      <c r="B25" t="s">
        <v>84</v>
      </c>
      <c r="C25">
        <v>65</v>
      </c>
      <c r="D25" t="s">
        <v>70</v>
      </c>
      <c r="E25" s="9">
        <v>13116</v>
      </c>
      <c r="F25" s="9">
        <v>21663</v>
      </c>
      <c r="G25" s="9">
        <v>31242</v>
      </c>
      <c r="H25" s="9">
        <v>37245</v>
      </c>
      <c r="I25" s="9">
        <v>43669</v>
      </c>
      <c r="J25" s="9">
        <v>46410</v>
      </c>
      <c r="K25" s="9">
        <v>49287</v>
      </c>
      <c r="L25" s="9">
        <v>56566</v>
      </c>
      <c r="M25" s="9">
        <v>79232</v>
      </c>
      <c r="O25" s="9"/>
    </row>
    <row r="26" spans="1:15" x14ac:dyDescent="0.25">
      <c r="E26" s="8"/>
      <c r="F26" s="8"/>
      <c r="G26" s="8"/>
      <c r="H26" s="8"/>
      <c r="I26" s="8"/>
      <c r="J26" s="8"/>
      <c r="K26" s="8"/>
      <c r="L26" s="8"/>
      <c r="N26" s="8"/>
    </row>
    <row r="27" spans="1:15" x14ac:dyDescent="0.25">
      <c r="O27" s="8"/>
    </row>
    <row r="28" spans="1:15" x14ac:dyDescent="0.25">
      <c r="E28" s="9">
        <f>+E30*E31</f>
        <v>167452340</v>
      </c>
      <c r="F28" s="9">
        <f>+F30*F31</f>
        <v>2463980</v>
      </c>
      <c r="G28" s="9">
        <f>+E28+F28</f>
        <v>169916320</v>
      </c>
    </row>
    <row r="29" spans="1:15" x14ac:dyDescent="0.25">
      <c r="G29" s="22">
        <f>+G28/(E30+F30)</f>
        <v>24040.226372382571</v>
      </c>
    </row>
    <row r="30" spans="1:15" x14ac:dyDescent="0.25">
      <c r="E30" s="18">
        <v>6983</v>
      </c>
      <c r="F30" s="17">
        <v>85</v>
      </c>
      <c r="G30" s="8">
        <f>+E30+F30</f>
        <v>7068</v>
      </c>
    </row>
    <row r="31" spans="1:15" x14ac:dyDescent="0.25">
      <c r="E31" s="19">
        <v>23980</v>
      </c>
      <c r="F31" s="19">
        <v>28988</v>
      </c>
    </row>
  </sheetData>
  <sortState ref="D51:D69">
    <sortCondition ref="D51"/>
  </sortState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L45" activeCellId="1" sqref="A1 L45"/>
    </sheetView>
  </sheetViews>
  <sheetFormatPr defaultRowHeight="15" x14ac:dyDescent="0.25"/>
  <sheetData>
    <row r="1" spans="1:14" x14ac:dyDescent="0.25">
      <c r="A1" s="1" t="s">
        <v>8</v>
      </c>
    </row>
    <row r="2" spans="1:14" x14ac:dyDescent="0.25">
      <c r="E2" t="s">
        <v>80</v>
      </c>
    </row>
    <row r="3" spans="1:14" x14ac:dyDescent="0.25">
      <c r="E3" t="s">
        <v>55</v>
      </c>
      <c r="F3" s="7" t="s">
        <v>68</v>
      </c>
      <c r="G3" s="7" t="s">
        <v>69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</row>
    <row r="4" spans="1:14" x14ac:dyDescent="0.25">
      <c r="A4" s="17" t="s">
        <v>125</v>
      </c>
      <c r="B4" s="17" t="s">
        <v>121</v>
      </c>
      <c r="C4" s="17" t="s">
        <v>123</v>
      </c>
      <c r="D4" s="17" t="s">
        <v>122</v>
      </c>
      <c r="E4" s="17">
        <v>2</v>
      </c>
      <c r="F4" s="17">
        <v>7</v>
      </c>
      <c r="G4" s="17">
        <v>12</v>
      </c>
      <c r="H4" s="17">
        <v>17</v>
      </c>
      <c r="I4" s="17">
        <v>22</v>
      </c>
      <c r="J4" s="17">
        <v>27</v>
      </c>
      <c r="K4" s="17">
        <v>32</v>
      </c>
      <c r="L4" s="17">
        <v>37</v>
      </c>
      <c r="M4" s="17">
        <v>42</v>
      </c>
      <c r="N4" s="17" t="s">
        <v>120</v>
      </c>
    </row>
    <row r="5" spans="1:14" x14ac:dyDescent="0.25">
      <c r="A5" s="17">
        <v>1</v>
      </c>
      <c r="B5" s="17" t="s">
        <v>102</v>
      </c>
      <c r="C5" s="17">
        <v>48</v>
      </c>
      <c r="D5" s="17" t="s">
        <v>78</v>
      </c>
      <c r="E5" s="17"/>
      <c r="F5" s="18">
        <v>3719</v>
      </c>
      <c r="G5" s="18">
        <v>1301</v>
      </c>
      <c r="H5" s="17">
        <v>362</v>
      </c>
      <c r="I5" s="17">
        <v>105</v>
      </c>
      <c r="J5" s="17">
        <v>18</v>
      </c>
      <c r="K5" s="17"/>
      <c r="L5" s="17"/>
      <c r="M5" s="17"/>
      <c r="N5" s="18">
        <v>5505</v>
      </c>
    </row>
    <row r="6" spans="1:14" x14ac:dyDescent="0.25">
      <c r="A6" s="17">
        <v>1</v>
      </c>
      <c r="B6" s="17" t="s">
        <v>103</v>
      </c>
      <c r="C6" s="17">
        <v>48</v>
      </c>
      <c r="D6" s="17" t="s">
        <v>78</v>
      </c>
      <c r="E6" s="17"/>
      <c r="F6" s="19">
        <v>860</v>
      </c>
      <c r="G6" s="19">
        <v>2441</v>
      </c>
      <c r="H6" s="19">
        <v>6133</v>
      </c>
      <c r="I6" s="19">
        <v>12404</v>
      </c>
      <c r="J6" s="19">
        <v>15970</v>
      </c>
      <c r="K6" s="17"/>
      <c r="L6" s="17"/>
      <c r="M6" s="17"/>
      <c r="N6" s="19">
        <v>1850</v>
      </c>
    </row>
    <row r="7" spans="1:14" x14ac:dyDescent="0.25">
      <c r="A7" s="17">
        <v>2</v>
      </c>
      <c r="B7" s="17" t="s">
        <v>102</v>
      </c>
      <c r="C7" s="17">
        <v>52</v>
      </c>
      <c r="D7" s="17" t="s">
        <v>65</v>
      </c>
      <c r="E7" s="17"/>
      <c r="F7" s="18">
        <v>1254</v>
      </c>
      <c r="G7" s="18">
        <v>1020</v>
      </c>
      <c r="H7" s="17">
        <v>416</v>
      </c>
      <c r="I7" s="17">
        <v>253</v>
      </c>
      <c r="J7" s="17">
        <v>142</v>
      </c>
      <c r="K7" s="17">
        <v>67</v>
      </c>
      <c r="L7" s="17">
        <v>12</v>
      </c>
      <c r="M7" s="17"/>
      <c r="N7" s="18">
        <v>3164</v>
      </c>
    </row>
    <row r="8" spans="1:14" x14ac:dyDescent="0.25">
      <c r="A8" s="17">
        <v>2</v>
      </c>
      <c r="B8" s="17" t="s">
        <v>103</v>
      </c>
      <c r="C8" s="17">
        <v>52</v>
      </c>
      <c r="D8" s="17" t="s">
        <v>65</v>
      </c>
      <c r="E8" s="17"/>
      <c r="F8" s="19">
        <v>1234</v>
      </c>
      <c r="G8" s="19">
        <v>2350</v>
      </c>
      <c r="H8" s="19">
        <v>5610</v>
      </c>
      <c r="I8" s="19">
        <v>11350</v>
      </c>
      <c r="J8" s="19">
        <v>22070</v>
      </c>
      <c r="K8" s="19">
        <v>32095</v>
      </c>
      <c r="L8" s="19">
        <v>35647</v>
      </c>
      <c r="M8" s="17"/>
      <c r="N8" s="19">
        <v>4697</v>
      </c>
    </row>
    <row r="9" spans="1:14" x14ac:dyDescent="0.25">
      <c r="A9" s="17">
        <v>3</v>
      </c>
      <c r="B9" s="17" t="s">
        <v>102</v>
      </c>
      <c r="C9" s="17">
        <v>57</v>
      </c>
      <c r="D9" s="17" t="s">
        <v>66</v>
      </c>
      <c r="E9" s="17"/>
      <c r="F9" s="18">
        <v>1179</v>
      </c>
      <c r="G9" s="18">
        <v>1527</v>
      </c>
      <c r="H9" s="17">
        <v>949</v>
      </c>
      <c r="I9" s="17">
        <v>677</v>
      </c>
      <c r="J9" s="17">
        <v>993</v>
      </c>
      <c r="K9" s="18">
        <v>3055</v>
      </c>
      <c r="L9" s="18">
        <v>1730</v>
      </c>
      <c r="M9" s="17">
        <v>8</v>
      </c>
      <c r="N9" s="18">
        <v>10118</v>
      </c>
    </row>
    <row r="10" spans="1:14" x14ac:dyDescent="0.25">
      <c r="A10" s="17">
        <v>3</v>
      </c>
      <c r="B10" s="17" t="s">
        <v>103</v>
      </c>
      <c r="C10" s="17">
        <v>57</v>
      </c>
      <c r="D10" s="17" t="s">
        <v>66</v>
      </c>
      <c r="E10" s="17"/>
      <c r="F10" s="19">
        <v>1786</v>
      </c>
      <c r="G10" s="19">
        <v>2894</v>
      </c>
      <c r="H10" s="19">
        <v>7143</v>
      </c>
      <c r="I10" s="19">
        <v>13950</v>
      </c>
      <c r="J10" s="19">
        <v>31545</v>
      </c>
      <c r="K10" s="19">
        <v>48705</v>
      </c>
      <c r="L10" s="19">
        <v>58011</v>
      </c>
      <c r="M10" s="19">
        <v>39977</v>
      </c>
      <c r="N10" s="19">
        <v>30000</v>
      </c>
    </row>
    <row r="11" spans="1:14" x14ac:dyDescent="0.25">
      <c r="A11" s="17">
        <v>4</v>
      </c>
      <c r="B11" s="17" t="s">
        <v>102</v>
      </c>
      <c r="C11" s="17">
        <v>62</v>
      </c>
      <c r="D11" s="17" t="s">
        <v>67</v>
      </c>
      <c r="E11" s="17">
        <v>185</v>
      </c>
      <c r="F11" s="18">
        <v>1556</v>
      </c>
      <c r="G11" s="18">
        <v>3529</v>
      </c>
      <c r="H11" s="18">
        <v>2617</v>
      </c>
      <c r="I11" s="18">
        <v>2669</v>
      </c>
      <c r="J11" s="18">
        <v>4039</v>
      </c>
      <c r="K11" s="18">
        <v>10655</v>
      </c>
      <c r="L11" s="18">
        <v>10356</v>
      </c>
      <c r="M11" s="17">
        <v>500</v>
      </c>
      <c r="N11" s="18">
        <v>36106</v>
      </c>
    </row>
    <row r="12" spans="1:14" x14ac:dyDescent="0.25">
      <c r="A12" s="17">
        <v>4</v>
      </c>
      <c r="B12" s="17" t="s">
        <v>103</v>
      </c>
      <c r="C12" s="17">
        <v>62</v>
      </c>
      <c r="D12" s="17" t="s">
        <v>67</v>
      </c>
      <c r="E12" s="19">
        <v>3129</v>
      </c>
      <c r="F12" s="19">
        <v>3304</v>
      </c>
      <c r="G12" s="19">
        <v>4569</v>
      </c>
      <c r="H12" s="19">
        <v>11101</v>
      </c>
      <c r="I12" s="19">
        <v>20948</v>
      </c>
      <c r="J12" s="19">
        <v>33018</v>
      </c>
      <c r="K12" s="19">
        <v>46250</v>
      </c>
      <c r="L12" s="19">
        <v>58566</v>
      </c>
      <c r="M12" s="19">
        <v>67232</v>
      </c>
      <c r="N12" s="19">
        <v>38029</v>
      </c>
    </row>
    <row r="13" spans="1:14" x14ac:dyDescent="0.25">
      <c r="A13" s="17">
        <v>5</v>
      </c>
      <c r="B13" s="17" t="s">
        <v>102</v>
      </c>
      <c r="C13" s="17">
        <v>67</v>
      </c>
      <c r="D13" s="17" t="s">
        <v>72</v>
      </c>
      <c r="E13" s="17">
        <v>809</v>
      </c>
      <c r="F13" s="18">
        <v>2243</v>
      </c>
      <c r="G13" s="18">
        <v>4832</v>
      </c>
      <c r="H13" s="18">
        <v>3990</v>
      </c>
      <c r="I13" s="18">
        <v>4033</v>
      </c>
      <c r="J13" s="18">
        <v>5091</v>
      </c>
      <c r="K13" s="18">
        <v>13045</v>
      </c>
      <c r="L13" s="18">
        <v>10140</v>
      </c>
      <c r="M13" s="18">
        <v>1165</v>
      </c>
      <c r="N13" s="18">
        <v>45348</v>
      </c>
    </row>
    <row r="14" spans="1:14" x14ac:dyDescent="0.25">
      <c r="A14" s="17">
        <v>5</v>
      </c>
      <c r="B14" s="17" t="s">
        <v>103</v>
      </c>
      <c r="C14" s="17">
        <v>67</v>
      </c>
      <c r="D14" s="17" t="s">
        <v>72</v>
      </c>
      <c r="E14" s="19">
        <v>1390</v>
      </c>
      <c r="F14" s="19">
        <v>3755</v>
      </c>
      <c r="G14" s="19">
        <v>4856</v>
      </c>
      <c r="H14" s="19">
        <v>10880</v>
      </c>
      <c r="I14" s="19">
        <v>18883</v>
      </c>
      <c r="J14" s="19">
        <v>29109</v>
      </c>
      <c r="K14" s="19">
        <v>39631</v>
      </c>
      <c r="L14" s="19">
        <v>53953</v>
      </c>
      <c r="M14" s="19">
        <v>67105</v>
      </c>
      <c r="N14" s="19">
        <v>31821</v>
      </c>
    </row>
    <row r="15" spans="1:14" x14ac:dyDescent="0.25">
      <c r="A15" s="17">
        <v>6</v>
      </c>
      <c r="B15" s="17" t="s">
        <v>102</v>
      </c>
      <c r="C15" s="17">
        <v>72</v>
      </c>
      <c r="D15" s="17" t="s">
        <v>73</v>
      </c>
      <c r="E15" s="18">
        <v>1001</v>
      </c>
      <c r="F15" s="18">
        <v>1620</v>
      </c>
      <c r="G15" s="18">
        <v>3322</v>
      </c>
      <c r="H15" s="18">
        <v>3405</v>
      </c>
      <c r="I15" s="18">
        <v>3271</v>
      </c>
      <c r="J15" s="18">
        <v>3881</v>
      </c>
      <c r="K15" s="18">
        <v>8318</v>
      </c>
      <c r="L15" s="18">
        <v>5815</v>
      </c>
      <c r="M15" s="17">
        <v>937</v>
      </c>
      <c r="N15" s="18">
        <v>31570</v>
      </c>
    </row>
    <row r="16" spans="1:14" x14ac:dyDescent="0.25">
      <c r="A16" s="17">
        <v>6</v>
      </c>
      <c r="B16" s="17" t="s">
        <v>103</v>
      </c>
      <c r="C16" s="17">
        <v>72</v>
      </c>
      <c r="D16" s="17" t="s">
        <v>73</v>
      </c>
      <c r="E16" s="19">
        <v>1058</v>
      </c>
      <c r="F16" s="19">
        <v>3040</v>
      </c>
      <c r="G16" s="19">
        <v>4604</v>
      </c>
      <c r="H16" s="19">
        <v>9070</v>
      </c>
      <c r="I16" s="19">
        <v>15402</v>
      </c>
      <c r="J16" s="19">
        <v>23513</v>
      </c>
      <c r="K16" s="19">
        <v>33714</v>
      </c>
      <c r="L16" s="19">
        <v>43945</v>
      </c>
      <c r="M16" s="19">
        <v>58730</v>
      </c>
      <c r="N16" s="19">
        <v>24857</v>
      </c>
    </row>
    <row r="17" spans="1:14" x14ac:dyDescent="0.25">
      <c r="A17" s="17">
        <v>7</v>
      </c>
      <c r="B17" s="17" t="s">
        <v>102</v>
      </c>
      <c r="C17" s="17">
        <v>77</v>
      </c>
      <c r="D17" s="17" t="s">
        <v>74</v>
      </c>
      <c r="E17" s="17">
        <v>778</v>
      </c>
      <c r="F17" s="18">
        <v>1168</v>
      </c>
      <c r="G17" s="18">
        <v>2647</v>
      </c>
      <c r="H17" s="18">
        <v>2511</v>
      </c>
      <c r="I17" s="18">
        <v>2983</v>
      </c>
      <c r="J17" s="18">
        <v>3238</v>
      </c>
      <c r="K17" s="18">
        <v>4522</v>
      </c>
      <c r="L17" s="18">
        <v>3199</v>
      </c>
      <c r="M17" s="17">
        <v>991</v>
      </c>
      <c r="N17" s="18">
        <v>22037</v>
      </c>
    </row>
    <row r="18" spans="1:14" x14ac:dyDescent="0.25">
      <c r="A18" s="17">
        <v>7</v>
      </c>
      <c r="B18" s="17" t="s">
        <v>103</v>
      </c>
      <c r="C18" s="17">
        <v>77</v>
      </c>
      <c r="D18" s="17" t="s">
        <v>74</v>
      </c>
      <c r="E18" s="19">
        <v>774</v>
      </c>
      <c r="F18" s="19">
        <v>2377</v>
      </c>
      <c r="G18" s="19">
        <v>3844</v>
      </c>
      <c r="H18" s="19">
        <v>7145</v>
      </c>
      <c r="I18" s="19">
        <v>11914</v>
      </c>
      <c r="J18" s="19">
        <v>19428</v>
      </c>
      <c r="K18" s="19">
        <v>28993</v>
      </c>
      <c r="L18" s="19">
        <v>37189</v>
      </c>
      <c r="M18" s="19">
        <v>45339</v>
      </c>
      <c r="N18" s="19">
        <v>19283</v>
      </c>
    </row>
    <row r="19" spans="1:14" x14ac:dyDescent="0.25">
      <c r="A19" s="17">
        <v>8</v>
      </c>
      <c r="B19" s="17" t="s">
        <v>102</v>
      </c>
      <c r="C19" s="17">
        <v>82</v>
      </c>
      <c r="D19" s="17" t="s">
        <v>75</v>
      </c>
      <c r="E19" s="17">
        <v>568</v>
      </c>
      <c r="F19" s="17">
        <v>903</v>
      </c>
      <c r="G19" s="18">
        <v>2207</v>
      </c>
      <c r="H19" s="18">
        <v>2221</v>
      </c>
      <c r="I19" s="18">
        <v>2487</v>
      </c>
      <c r="J19" s="18">
        <v>2779</v>
      </c>
      <c r="K19" s="18">
        <v>2983</v>
      </c>
      <c r="L19" s="18">
        <v>2126</v>
      </c>
      <c r="M19" s="17">
        <v>938</v>
      </c>
      <c r="N19" s="18">
        <v>17212</v>
      </c>
    </row>
    <row r="20" spans="1:14" x14ac:dyDescent="0.25">
      <c r="A20" s="17">
        <v>8</v>
      </c>
      <c r="B20" s="17" t="s">
        <v>103</v>
      </c>
      <c r="C20" s="17">
        <v>82</v>
      </c>
      <c r="D20" s="17" t="s">
        <v>75</v>
      </c>
      <c r="E20" s="19">
        <v>712</v>
      </c>
      <c r="F20" s="19">
        <v>1889</v>
      </c>
      <c r="G20" s="19">
        <v>3451</v>
      </c>
      <c r="H20" s="19">
        <v>6215</v>
      </c>
      <c r="I20" s="19">
        <v>11104</v>
      </c>
      <c r="J20" s="19">
        <v>17263</v>
      </c>
      <c r="K20" s="19">
        <v>25193</v>
      </c>
      <c r="L20" s="19">
        <v>35025</v>
      </c>
      <c r="M20" s="19">
        <v>41551</v>
      </c>
      <c r="N20" s="19">
        <v>16715</v>
      </c>
    </row>
    <row r="21" spans="1:14" x14ac:dyDescent="0.25">
      <c r="A21" s="17">
        <v>9</v>
      </c>
      <c r="B21" s="17" t="s">
        <v>102</v>
      </c>
      <c r="C21" s="17">
        <v>87</v>
      </c>
      <c r="D21" s="17" t="s">
        <v>76</v>
      </c>
      <c r="E21" s="17">
        <v>419</v>
      </c>
      <c r="F21" s="17">
        <v>668</v>
      </c>
      <c r="G21" s="18">
        <v>1644</v>
      </c>
      <c r="H21" s="18">
        <v>1855</v>
      </c>
      <c r="I21" s="18">
        <v>1961</v>
      </c>
      <c r="J21" s="18">
        <v>1761</v>
      </c>
      <c r="K21" s="18">
        <v>1411</v>
      </c>
      <c r="L21" s="18">
        <v>1210</v>
      </c>
      <c r="M21" s="17">
        <v>562</v>
      </c>
      <c r="N21" s="18">
        <v>11491</v>
      </c>
    </row>
    <row r="22" spans="1:14" x14ac:dyDescent="0.25">
      <c r="A22" s="17">
        <v>9</v>
      </c>
      <c r="B22" s="17" t="s">
        <v>103</v>
      </c>
      <c r="C22" s="17">
        <v>87</v>
      </c>
      <c r="D22" s="17" t="s">
        <v>76</v>
      </c>
      <c r="E22" s="19">
        <v>816</v>
      </c>
      <c r="F22" s="19">
        <v>1641</v>
      </c>
      <c r="G22" s="19">
        <v>3312</v>
      </c>
      <c r="H22" s="19">
        <v>6358</v>
      </c>
      <c r="I22" s="19">
        <v>10759</v>
      </c>
      <c r="J22" s="19">
        <v>16314</v>
      </c>
      <c r="K22" s="19">
        <v>22055</v>
      </c>
      <c r="L22" s="19">
        <v>28162</v>
      </c>
      <c r="M22" s="19">
        <v>39014</v>
      </c>
      <c r="N22" s="19">
        <v>13543</v>
      </c>
    </row>
    <row r="23" spans="1:14" x14ac:dyDescent="0.25">
      <c r="A23" s="17">
        <v>10</v>
      </c>
      <c r="B23" s="17" t="s">
        <v>102</v>
      </c>
      <c r="C23" s="17">
        <v>90</v>
      </c>
      <c r="D23" s="17" t="s">
        <v>77</v>
      </c>
      <c r="E23" s="17">
        <v>291</v>
      </c>
      <c r="F23" s="17">
        <v>447</v>
      </c>
      <c r="G23" s="18">
        <v>1066</v>
      </c>
      <c r="H23" s="18">
        <v>1173</v>
      </c>
      <c r="I23" s="18">
        <v>1067</v>
      </c>
      <c r="J23" s="17">
        <v>955</v>
      </c>
      <c r="K23" s="17">
        <v>648</v>
      </c>
      <c r="L23" s="17">
        <v>689</v>
      </c>
      <c r="M23" s="17">
        <v>283</v>
      </c>
      <c r="N23" s="18">
        <v>6619</v>
      </c>
    </row>
    <row r="24" spans="1:14" x14ac:dyDescent="0.25">
      <c r="A24" s="17">
        <v>10</v>
      </c>
      <c r="B24" s="17" t="s">
        <v>103</v>
      </c>
      <c r="C24" s="17">
        <v>90</v>
      </c>
      <c r="D24" s="17" t="s">
        <v>77</v>
      </c>
      <c r="E24" s="19">
        <v>1445</v>
      </c>
      <c r="F24" s="19">
        <v>1700</v>
      </c>
      <c r="G24" s="19">
        <v>3474</v>
      </c>
      <c r="H24" s="19">
        <v>6294</v>
      </c>
      <c r="I24" s="19">
        <v>10021</v>
      </c>
      <c r="J24" s="19">
        <v>14187</v>
      </c>
      <c r="K24" s="19">
        <v>18510</v>
      </c>
      <c r="L24" s="19">
        <v>23076</v>
      </c>
      <c r="M24" s="19">
        <v>29362</v>
      </c>
      <c r="N24" s="19">
        <v>10985</v>
      </c>
    </row>
    <row r="25" spans="1:14" x14ac:dyDescent="0.25">
      <c r="A25">
        <v>11</v>
      </c>
      <c r="B25" t="s">
        <v>102</v>
      </c>
      <c r="C25" t="s">
        <v>120</v>
      </c>
      <c r="D25" t="s">
        <v>62</v>
      </c>
      <c r="E25" s="8">
        <v>4051</v>
      </c>
      <c r="F25" s="8">
        <v>14757</v>
      </c>
      <c r="G25" s="8">
        <v>23095</v>
      </c>
      <c r="H25" s="8">
        <v>19499</v>
      </c>
      <c r="I25" s="8">
        <v>19506</v>
      </c>
      <c r="J25" s="8">
        <v>22897</v>
      </c>
      <c r="K25" s="8">
        <v>44704</v>
      </c>
      <c r="L25" s="8">
        <v>35277</v>
      </c>
      <c r="M25" s="8">
        <v>5384</v>
      </c>
      <c r="N25" s="8">
        <v>189170</v>
      </c>
    </row>
    <row r="26" spans="1:14" x14ac:dyDescent="0.25">
      <c r="A26">
        <v>11</v>
      </c>
      <c r="B26" t="s">
        <v>103</v>
      </c>
      <c r="C26" t="s">
        <v>120</v>
      </c>
      <c r="D26" t="s">
        <v>62</v>
      </c>
      <c r="E26" s="9">
        <v>1119</v>
      </c>
      <c r="F26" s="9">
        <v>2147</v>
      </c>
      <c r="G26" s="9">
        <v>3975</v>
      </c>
      <c r="H26" s="9">
        <v>8493</v>
      </c>
      <c r="I26" s="9">
        <v>14919</v>
      </c>
      <c r="J26" s="9">
        <v>24488</v>
      </c>
      <c r="K26" s="9">
        <v>37816</v>
      </c>
      <c r="L26" s="9">
        <v>49702</v>
      </c>
      <c r="M26" s="9">
        <v>52245</v>
      </c>
      <c r="N26" s="9">
        <v>25746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" sqref="A3:B4"/>
    </sheetView>
  </sheetViews>
  <sheetFormatPr defaultRowHeight="15" x14ac:dyDescent="0.25"/>
  <sheetData>
    <row r="1" spans="1:2" x14ac:dyDescent="0.25">
      <c r="A1" s="1" t="s">
        <v>8</v>
      </c>
    </row>
    <row r="3" spans="1:2" x14ac:dyDescent="0.25">
      <c r="A3" s="3" t="s">
        <v>89</v>
      </c>
    </row>
    <row r="4" spans="1:2" x14ac:dyDescent="0.25">
      <c r="A4" t="s">
        <v>79</v>
      </c>
      <c r="B4" t="s">
        <v>101</v>
      </c>
    </row>
    <row r="5" spans="1:2" x14ac:dyDescent="0.25">
      <c r="A5">
        <v>20</v>
      </c>
      <c r="B5">
        <v>0.1075</v>
      </c>
    </row>
    <row r="6" spans="1:2" x14ac:dyDescent="0.25">
      <c r="A6">
        <v>30</v>
      </c>
      <c r="B6">
        <v>8.2500000000000004E-2</v>
      </c>
    </row>
    <row r="7" spans="1:2" x14ac:dyDescent="0.25">
      <c r="A7">
        <v>40</v>
      </c>
      <c r="B7">
        <v>6.25E-2</v>
      </c>
    </row>
    <row r="8" spans="1:2" x14ac:dyDescent="0.25">
      <c r="A8">
        <v>50</v>
      </c>
      <c r="B8">
        <v>4.2500000000000003E-2</v>
      </c>
    </row>
    <row r="9" spans="1:2" x14ac:dyDescent="0.25">
      <c r="A9">
        <v>55</v>
      </c>
      <c r="B9">
        <v>3.7499999999999999E-2</v>
      </c>
    </row>
    <row r="10" spans="1:2" x14ac:dyDescent="0.25">
      <c r="A10">
        <v>60</v>
      </c>
      <c r="B10">
        <v>3.7499999999999999E-2</v>
      </c>
    </row>
    <row r="11" spans="1:2" x14ac:dyDescent="0.25">
      <c r="A11">
        <v>65</v>
      </c>
      <c r="B11">
        <v>3.7499999999999999E-2</v>
      </c>
    </row>
    <row r="12" spans="1:2" x14ac:dyDescent="0.25">
      <c r="A12">
        <v>70</v>
      </c>
      <c r="B12">
        <v>3.7499999999999999E-2</v>
      </c>
    </row>
    <row r="15" spans="1:2" x14ac:dyDescent="0.25">
      <c r="A15" s="3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82</v>
      </c>
      <c r="B3" t="s">
        <v>79</v>
      </c>
      <c r="C3" t="s">
        <v>83</v>
      </c>
      <c r="D3" t="s">
        <v>84</v>
      </c>
      <c r="J3" s="10"/>
    </row>
    <row r="4" spans="1:10" x14ac:dyDescent="0.25">
      <c r="A4">
        <v>20</v>
      </c>
      <c r="B4">
        <v>20</v>
      </c>
      <c r="C4">
        <v>100</v>
      </c>
      <c r="J4" s="11"/>
    </row>
    <row r="5" spans="1:10" x14ac:dyDescent="0.25">
      <c r="A5">
        <v>20</v>
      </c>
      <c r="B5">
        <v>40</v>
      </c>
      <c r="C5">
        <v>100</v>
      </c>
      <c r="J5" s="11"/>
    </row>
    <row r="6" spans="1:10" x14ac:dyDescent="0.25">
      <c r="A6">
        <v>20</v>
      </c>
      <c r="B6">
        <v>64</v>
      </c>
      <c r="C6">
        <v>100</v>
      </c>
      <c r="J6" s="11"/>
    </row>
    <row r="7" spans="1:10" x14ac:dyDescent="0.25">
      <c r="J7" s="11"/>
    </row>
    <row r="9" spans="1:10" x14ac:dyDescent="0.25">
      <c r="B9">
        <v>65</v>
      </c>
      <c r="C9">
        <v>100</v>
      </c>
    </row>
    <row r="10" spans="1:10" x14ac:dyDescent="0.25">
      <c r="B10">
        <v>85</v>
      </c>
      <c r="C10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26" sqref="F26"/>
    </sheetView>
  </sheetViews>
  <sheetFormatPr defaultRowHeight="15" x14ac:dyDescent="0.25"/>
  <cols>
    <col min="1" max="1" width="17.85546875" customWidth="1"/>
  </cols>
  <sheetData>
    <row r="1" spans="1:2" x14ac:dyDescent="0.25">
      <c r="A1" s="1" t="s">
        <v>8</v>
      </c>
    </row>
    <row r="6" spans="1:2" x14ac:dyDescent="0.25">
      <c r="A6" t="s">
        <v>1</v>
      </c>
    </row>
    <row r="7" spans="1:2" x14ac:dyDescent="0.25">
      <c r="A7" t="s">
        <v>3</v>
      </c>
      <c r="B7" s="1" t="s">
        <v>2</v>
      </c>
    </row>
    <row r="8" spans="1:2" x14ac:dyDescent="0.25">
      <c r="A8" t="s">
        <v>5</v>
      </c>
      <c r="B8" s="1" t="s">
        <v>4</v>
      </c>
    </row>
    <row r="10" spans="1:2" x14ac:dyDescent="0.25">
      <c r="A10" t="s">
        <v>0</v>
      </c>
    </row>
    <row r="12" spans="1:2" x14ac:dyDescent="0.25">
      <c r="A12" t="s">
        <v>85</v>
      </c>
      <c r="B12" t="s">
        <v>86</v>
      </c>
    </row>
    <row r="13" spans="1:2" x14ac:dyDescent="0.25">
      <c r="A13" t="s">
        <v>87</v>
      </c>
      <c r="B13" t="s">
        <v>88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 t="s">
        <v>8</v>
      </c>
    </row>
    <row r="4" spans="1:4" x14ac:dyDescent="0.25">
      <c r="A4" t="s">
        <v>6</v>
      </c>
      <c r="B4" t="s">
        <v>7</v>
      </c>
    </row>
    <row r="5" spans="1:4" x14ac:dyDescent="0.25">
      <c r="A5">
        <v>1</v>
      </c>
      <c r="B5">
        <v>64</v>
      </c>
      <c r="D5" t="s">
        <v>13</v>
      </c>
    </row>
    <row r="6" spans="1:4" x14ac:dyDescent="0.25">
      <c r="A6">
        <v>2</v>
      </c>
      <c r="B6">
        <v>45</v>
      </c>
    </row>
    <row r="7" spans="1:4" x14ac:dyDescent="0.25">
      <c r="A7">
        <v>3</v>
      </c>
      <c r="B7">
        <v>22</v>
      </c>
      <c r="D7" t="s">
        <v>12</v>
      </c>
    </row>
    <row r="8" spans="1:4" x14ac:dyDescent="0.25">
      <c r="A8">
        <v>4</v>
      </c>
      <c r="B8">
        <v>7</v>
      </c>
      <c r="D8" t="s">
        <v>9</v>
      </c>
    </row>
    <row r="9" spans="1:4" x14ac:dyDescent="0.25">
      <c r="A9">
        <v>5</v>
      </c>
      <c r="B9">
        <v>5</v>
      </c>
      <c r="D9" t="s">
        <v>10</v>
      </c>
    </row>
    <row r="10" spans="1:4" x14ac:dyDescent="0.25">
      <c r="A10">
        <v>6</v>
      </c>
      <c r="B10">
        <v>2</v>
      </c>
      <c r="D10" t="s">
        <v>11</v>
      </c>
    </row>
    <row r="11" spans="1:4" x14ac:dyDescent="0.25">
      <c r="A11">
        <v>8</v>
      </c>
      <c r="B11">
        <v>2</v>
      </c>
    </row>
    <row r="12" spans="1:4" x14ac:dyDescent="0.25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G34" sqref="G34"/>
    </sheetView>
  </sheetViews>
  <sheetFormatPr defaultRowHeight="15" x14ac:dyDescent="0.25"/>
  <cols>
    <col min="2" max="2" width="31" customWidth="1"/>
    <col min="3" max="8" width="9.28515625" bestFit="1" customWidth="1"/>
    <col min="9" max="9" width="9.7109375" bestFit="1" customWidth="1"/>
    <col min="10" max="12" width="9.28515625" bestFit="1" customWidth="1"/>
    <col min="13" max="13" width="18.140625" customWidth="1"/>
    <col min="14" max="14" width="13.7109375" customWidth="1"/>
  </cols>
  <sheetData>
    <row r="1" spans="1:14" x14ac:dyDescent="0.25">
      <c r="A1" s="1" t="s">
        <v>8</v>
      </c>
    </row>
    <row r="4" spans="1:14" x14ac:dyDescent="0.25">
      <c r="A4" t="s">
        <v>14</v>
      </c>
    </row>
    <row r="5" spans="1:14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25">
      <c r="A6">
        <v>-4</v>
      </c>
      <c r="B6" t="s">
        <v>29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30</v>
      </c>
      <c r="N6" t="s">
        <v>30</v>
      </c>
    </row>
    <row r="7" spans="1:14" x14ac:dyDescent="0.25">
      <c r="A7">
        <v>145</v>
      </c>
      <c r="B7" t="s">
        <v>31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32</v>
      </c>
      <c r="N7" t="s">
        <v>33</v>
      </c>
    </row>
    <row r="8" spans="1:14" x14ac:dyDescent="0.25">
      <c r="A8" s="5">
        <v>92</v>
      </c>
      <c r="B8" s="5" t="s">
        <v>34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35</v>
      </c>
      <c r="N8" s="5" t="s">
        <v>36</v>
      </c>
    </row>
    <row r="9" spans="1:14" x14ac:dyDescent="0.25">
      <c r="A9">
        <v>11</v>
      </c>
      <c r="B9" t="s">
        <v>37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35</v>
      </c>
      <c r="N9" t="s">
        <v>38</v>
      </c>
    </row>
    <row r="10" spans="1:14" x14ac:dyDescent="0.25">
      <c r="A10">
        <v>73</v>
      </c>
      <c r="B10" t="s">
        <v>39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35</v>
      </c>
      <c r="N10" t="s">
        <v>36</v>
      </c>
    </row>
    <row r="11" spans="1:14" x14ac:dyDescent="0.25">
      <c r="A11">
        <v>93</v>
      </c>
      <c r="B11" t="s">
        <v>40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30</v>
      </c>
      <c r="N11" t="s">
        <v>36</v>
      </c>
    </row>
    <row r="12" spans="1:14" x14ac:dyDescent="0.25">
      <c r="A12">
        <v>146</v>
      </c>
      <c r="B12" t="s">
        <v>41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42</v>
      </c>
      <c r="N12" t="s">
        <v>33</v>
      </c>
    </row>
    <row r="13" spans="1:14" x14ac:dyDescent="0.25">
      <c r="A13">
        <v>41</v>
      </c>
      <c r="B13" t="s">
        <v>43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32</v>
      </c>
      <c r="N13" t="s">
        <v>36</v>
      </c>
    </row>
    <row r="16" spans="1:14" x14ac:dyDescent="0.25">
      <c r="B16" t="s">
        <v>52</v>
      </c>
    </row>
    <row r="17" spans="2:2" x14ac:dyDescent="0.25">
      <c r="B17" s="1" t="s">
        <v>53</v>
      </c>
    </row>
    <row r="18" spans="2:2" x14ac:dyDescent="0.25">
      <c r="B18" t="s">
        <v>54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D8" sqref="D8:M8"/>
    </sheetView>
  </sheetViews>
  <sheetFormatPr defaultRowHeight="15" x14ac:dyDescent="0.25"/>
  <cols>
    <col min="5" max="12" width="10.5703125" bestFit="1" customWidth="1"/>
    <col min="13" max="13" width="11.5703125" bestFit="1" customWidth="1"/>
  </cols>
  <sheetData>
    <row r="1" spans="1:13" x14ac:dyDescent="0.25">
      <c r="A1" s="1" t="s">
        <v>8</v>
      </c>
      <c r="B1" s="1"/>
      <c r="C1" s="1"/>
    </row>
    <row r="2" spans="1:13" x14ac:dyDescent="0.25">
      <c r="D2" s="21" t="s">
        <v>134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D3" t="s">
        <v>114</v>
      </c>
    </row>
    <row r="4" spans="1:13" x14ac:dyDescent="0.25">
      <c r="D4" t="s">
        <v>115</v>
      </c>
    </row>
    <row r="5" spans="1:13" x14ac:dyDescent="0.25">
      <c r="D5" t="s">
        <v>116</v>
      </c>
    </row>
    <row r="6" spans="1:13" x14ac:dyDescent="0.25">
      <c r="D6" t="s">
        <v>117</v>
      </c>
    </row>
    <row r="7" spans="1:13" x14ac:dyDescent="0.25">
      <c r="A7" t="s">
        <v>124</v>
      </c>
      <c r="D7" t="s">
        <v>91</v>
      </c>
    </row>
    <row r="8" spans="1:13" x14ac:dyDescent="0.25">
      <c r="A8" t="s">
        <v>125</v>
      </c>
      <c r="B8" t="s">
        <v>121</v>
      </c>
      <c r="C8" t="s">
        <v>123</v>
      </c>
      <c r="D8" t="s">
        <v>122</v>
      </c>
      <c r="E8">
        <v>2</v>
      </c>
      <c r="F8">
        <v>7</v>
      </c>
      <c r="G8">
        <v>12</v>
      </c>
      <c r="H8">
        <v>17</v>
      </c>
      <c r="I8">
        <v>22</v>
      </c>
      <c r="J8">
        <v>27</v>
      </c>
      <c r="K8">
        <v>32</v>
      </c>
      <c r="L8">
        <v>36</v>
      </c>
      <c r="M8" t="s">
        <v>120</v>
      </c>
    </row>
    <row r="9" spans="1:13" x14ac:dyDescent="0.25">
      <c r="A9">
        <v>1</v>
      </c>
      <c r="B9" t="s">
        <v>83</v>
      </c>
      <c r="C9">
        <v>20</v>
      </c>
      <c r="D9" t="s">
        <v>118</v>
      </c>
      <c r="E9" s="14">
        <v>459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459</v>
      </c>
    </row>
    <row r="10" spans="1:13" x14ac:dyDescent="0.25">
      <c r="A10">
        <v>1</v>
      </c>
      <c r="B10" t="s">
        <v>84</v>
      </c>
      <c r="C10">
        <v>20</v>
      </c>
      <c r="E10" s="14">
        <v>12409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12409</v>
      </c>
    </row>
    <row r="11" spans="1:13" x14ac:dyDescent="0.25">
      <c r="A11">
        <v>2</v>
      </c>
      <c r="B11" t="s">
        <v>83</v>
      </c>
      <c r="C11">
        <v>22</v>
      </c>
      <c r="D11" t="s">
        <v>57</v>
      </c>
      <c r="E11" s="14">
        <v>6827</v>
      </c>
      <c r="F11" s="14">
        <v>279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7106</v>
      </c>
    </row>
    <row r="12" spans="1:13" x14ac:dyDescent="0.25">
      <c r="A12">
        <v>2</v>
      </c>
      <c r="B12" t="s">
        <v>84</v>
      </c>
      <c r="C12">
        <v>22</v>
      </c>
      <c r="E12" s="14">
        <v>25284</v>
      </c>
      <c r="F12" s="14">
        <v>22603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25179</v>
      </c>
    </row>
    <row r="13" spans="1:13" x14ac:dyDescent="0.25">
      <c r="A13">
        <v>3</v>
      </c>
      <c r="B13" t="s">
        <v>83</v>
      </c>
      <c r="C13">
        <v>27</v>
      </c>
      <c r="D13" t="s">
        <v>58</v>
      </c>
      <c r="E13" s="14">
        <v>11551</v>
      </c>
      <c r="F13" s="14">
        <v>4781</v>
      </c>
      <c r="G13" s="14">
        <v>133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16465</v>
      </c>
    </row>
    <row r="14" spans="1:13" x14ac:dyDescent="0.25">
      <c r="A14">
        <v>3</v>
      </c>
      <c r="B14" t="s">
        <v>84</v>
      </c>
      <c r="C14">
        <v>27</v>
      </c>
      <c r="E14" s="14">
        <v>33668</v>
      </c>
      <c r="F14" s="14">
        <v>38121</v>
      </c>
      <c r="G14" s="14">
        <v>37372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34991</v>
      </c>
    </row>
    <row r="15" spans="1:13" x14ac:dyDescent="0.25">
      <c r="A15">
        <v>4</v>
      </c>
      <c r="B15" t="s">
        <v>83</v>
      </c>
      <c r="C15">
        <v>32</v>
      </c>
      <c r="D15" t="s">
        <v>59</v>
      </c>
      <c r="E15" s="14">
        <v>8665</v>
      </c>
      <c r="F15" s="14">
        <v>9570</v>
      </c>
      <c r="G15" s="14">
        <v>2598</v>
      </c>
      <c r="H15" s="14">
        <v>85</v>
      </c>
      <c r="I15" s="14">
        <v>0</v>
      </c>
      <c r="J15" s="14">
        <v>0</v>
      </c>
      <c r="K15" s="14">
        <v>0</v>
      </c>
      <c r="L15" s="14">
        <v>0</v>
      </c>
      <c r="M15" s="14">
        <v>20918</v>
      </c>
    </row>
    <row r="16" spans="1:13" x14ac:dyDescent="0.25">
      <c r="A16">
        <v>4</v>
      </c>
      <c r="B16" t="s">
        <v>84</v>
      </c>
      <c r="C16">
        <v>32</v>
      </c>
      <c r="E16" s="14">
        <v>35356</v>
      </c>
      <c r="F16" s="14">
        <v>43254</v>
      </c>
      <c r="G16" s="14">
        <v>45764</v>
      </c>
      <c r="H16" s="14">
        <v>44839</v>
      </c>
      <c r="I16" s="14">
        <v>0</v>
      </c>
      <c r="J16" s="14">
        <v>0</v>
      </c>
      <c r="K16" s="14">
        <v>0</v>
      </c>
      <c r="L16" s="14">
        <v>0</v>
      </c>
      <c r="M16" s="14">
        <v>40301</v>
      </c>
    </row>
    <row r="17" spans="1:13" x14ac:dyDescent="0.25">
      <c r="A17">
        <v>5</v>
      </c>
      <c r="B17" t="s">
        <v>83</v>
      </c>
      <c r="C17">
        <v>37</v>
      </c>
      <c r="D17" t="s">
        <v>60</v>
      </c>
      <c r="E17" s="14">
        <v>7652</v>
      </c>
      <c r="F17" s="14">
        <v>7405</v>
      </c>
      <c r="G17" s="14">
        <v>5774</v>
      </c>
      <c r="H17" s="14">
        <v>1437</v>
      </c>
      <c r="I17" s="14">
        <v>22</v>
      </c>
      <c r="J17" s="14">
        <v>0</v>
      </c>
      <c r="K17" s="14">
        <v>0</v>
      </c>
      <c r="L17" s="14">
        <v>0</v>
      </c>
      <c r="M17" s="14">
        <v>22290</v>
      </c>
    </row>
    <row r="18" spans="1:13" x14ac:dyDescent="0.25">
      <c r="A18">
        <v>5</v>
      </c>
      <c r="B18" t="s">
        <v>84</v>
      </c>
      <c r="C18">
        <v>37</v>
      </c>
      <c r="E18" s="14">
        <v>34164</v>
      </c>
      <c r="F18" s="14">
        <v>44196</v>
      </c>
      <c r="G18" s="14">
        <v>50516</v>
      </c>
      <c r="H18" s="14">
        <v>53321</v>
      </c>
      <c r="I18" s="14">
        <v>56403</v>
      </c>
      <c r="J18" s="14">
        <v>0</v>
      </c>
      <c r="K18" s="14">
        <v>0</v>
      </c>
      <c r="L18" s="14">
        <v>0</v>
      </c>
      <c r="M18" s="14">
        <v>42990</v>
      </c>
    </row>
    <row r="19" spans="1:13" x14ac:dyDescent="0.25">
      <c r="A19">
        <v>6</v>
      </c>
      <c r="B19" t="s">
        <v>83</v>
      </c>
      <c r="C19">
        <v>42</v>
      </c>
      <c r="D19" t="s">
        <v>63</v>
      </c>
      <c r="E19" s="14">
        <v>7662</v>
      </c>
      <c r="F19" s="14">
        <v>7536</v>
      </c>
      <c r="G19" s="14">
        <v>5567</v>
      </c>
      <c r="H19" s="14">
        <v>4343</v>
      </c>
      <c r="I19" s="14">
        <v>1049</v>
      </c>
      <c r="J19" s="14">
        <v>44</v>
      </c>
      <c r="K19" s="14">
        <v>1</v>
      </c>
      <c r="L19" s="14">
        <v>0</v>
      </c>
      <c r="M19" s="14">
        <v>26202</v>
      </c>
    </row>
    <row r="20" spans="1:13" x14ac:dyDescent="0.25">
      <c r="A20">
        <v>6</v>
      </c>
      <c r="B20" t="s">
        <v>84</v>
      </c>
      <c r="C20">
        <v>42</v>
      </c>
      <c r="E20" s="14">
        <v>33833</v>
      </c>
      <c r="F20" s="14">
        <v>41794</v>
      </c>
      <c r="G20" s="14">
        <v>50464</v>
      </c>
      <c r="H20" s="14">
        <v>57581</v>
      </c>
      <c r="I20" s="14">
        <v>60009</v>
      </c>
      <c r="J20" s="14">
        <v>56248</v>
      </c>
      <c r="K20" s="14">
        <v>59328</v>
      </c>
      <c r="L20" s="14">
        <v>0</v>
      </c>
      <c r="M20" s="14">
        <v>44679</v>
      </c>
    </row>
    <row r="21" spans="1:13" x14ac:dyDescent="0.25">
      <c r="A21">
        <v>7</v>
      </c>
      <c r="B21" t="s">
        <v>83</v>
      </c>
      <c r="C21">
        <v>47</v>
      </c>
      <c r="D21" t="s">
        <v>64</v>
      </c>
      <c r="E21" s="14">
        <v>6708</v>
      </c>
      <c r="F21" s="14">
        <v>7218</v>
      </c>
      <c r="G21" s="14">
        <v>5343</v>
      </c>
      <c r="H21" s="14">
        <v>4117</v>
      </c>
      <c r="I21" s="14">
        <v>3012</v>
      </c>
      <c r="J21" s="14">
        <v>1087</v>
      </c>
      <c r="K21" s="14">
        <v>55</v>
      </c>
      <c r="L21" s="14">
        <v>0</v>
      </c>
      <c r="M21" s="14">
        <v>27540</v>
      </c>
    </row>
    <row r="22" spans="1:13" x14ac:dyDescent="0.25">
      <c r="A22">
        <v>7</v>
      </c>
      <c r="B22" t="s">
        <v>84</v>
      </c>
      <c r="C22">
        <v>47</v>
      </c>
      <c r="E22" s="14">
        <v>32867</v>
      </c>
      <c r="F22" s="14">
        <v>40538</v>
      </c>
      <c r="G22" s="14">
        <v>46833</v>
      </c>
      <c r="H22" s="14">
        <v>54714</v>
      </c>
      <c r="I22" s="14">
        <v>61847</v>
      </c>
      <c r="J22" s="14">
        <v>63211</v>
      </c>
      <c r="K22" s="14">
        <v>62104</v>
      </c>
      <c r="L22" s="14">
        <v>0</v>
      </c>
      <c r="M22" s="14">
        <v>45279</v>
      </c>
    </row>
    <row r="23" spans="1:13" x14ac:dyDescent="0.25">
      <c r="A23">
        <v>8</v>
      </c>
      <c r="B23" t="s">
        <v>83</v>
      </c>
      <c r="C23">
        <v>52</v>
      </c>
      <c r="D23" t="s">
        <v>65</v>
      </c>
      <c r="E23" s="14">
        <v>6316</v>
      </c>
      <c r="F23" s="14">
        <v>6866</v>
      </c>
      <c r="G23" s="14">
        <v>6121</v>
      </c>
      <c r="H23" s="14">
        <v>4538</v>
      </c>
      <c r="I23" s="14">
        <v>3544</v>
      </c>
      <c r="J23" s="14">
        <v>2806</v>
      </c>
      <c r="K23" s="14">
        <v>504</v>
      </c>
      <c r="L23" s="14">
        <v>12</v>
      </c>
      <c r="M23" s="14">
        <v>30707</v>
      </c>
    </row>
    <row r="24" spans="1:13" x14ac:dyDescent="0.25">
      <c r="A24">
        <v>8</v>
      </c>
      <c r="B24" t="s">
        <v>84</v>
      </c>
      <c r="C24">
        <v>52</v>
      </c>
      <c r="E24" s="14">
        <v>34033</v>
      </c>
      <c r="F24" s="14">
        <v>39670</v>
      </c>
      <c r="G24" s="14">
        <v>44535</v>
      </c>
      <c r="H24" s="14">
        <v>51555</v>
      </c>
      <c r="I24" s="14">
        <v>59501</v>
      </c>
      <c r="J24" s="14">
        <v>65953</v>
      </c>
      <c r="K24" s="14">
        <v>65096</v>
      </c>
      <c r="L24" s="14">
        <v>67514</v>
      </c>
      <c r="M24" s="14">
        <v>46355</v>
      </c>
    </row>
    <row r="25" spans="1:13" x14ac:dyDescent="0.25">
      <c r="A25">
        <v>9</v>
      </c>
      <c r="B25" t="s">
        <v>83</v>
      </c>
      <c r="C25">
        <v>57</v>
      </c>
      <c r="D25" t="s">
        <v>66</v>
      </c>
      <c r="E25" s="14">
        <v>4896</v>
      </c>
      <c r="F25" s="14">
        <v>5969</v>
      </c>
      <c r="G25" s="14">
        <v>5152</v>
      </c>
      <c r="H25" s="14">
        <v>4589</v>
      </c>
      <c r="I25" s="14">
        <v>3427</v>
      </c>
      <c r="J25" s="14">
        <v>2020</v>
      </c>
      <c r="K25" s="14">
        <v>806</v>
      </c>
      <c r="L25" s="14">
        <v>209</v>
      </c>
      <c r="M25" s="14">
        <v>27068</v>
      </c>
    </row>
    <row r="26" spans="1:13" x14ac:dyDescent="0.25">
      <c r="A26">
        <v>9</v>
      </c>
      <c r="B26" t="s">
        <v>84</v>
      </c>
      <c r="C26">
        <v>57</v>
      </c>
      <c r="E26" s="14">
        <v>34787</v>
      </c>
      <c r="F26" s="14">
        <v>41124</v>
      </c>
      <c r="G26" s="14">
        <v>45696</v>
      </c>
      <c r="H26" s="14">
        <v>49480</v>
      </c>
      <c r="I26" s="14">
        <v>55929</v>
      </c>
      <c r="J26" s="14">
        <v>64108</v>
      </c>
      <c r="K26" s="14">
        <v>68428</v>
      </c>
      <c r="L26" s="14">
        <v>61556</v>
      </c>
      <c r="M26" s="14">
        <v>46825</v>
      </c>
    </row>
    <row r="27" spans="1:13" x14ac:dyDescent="0.25">
      <c r="A27">
        <v>10</v>
      </c>
      <c r="B27" t="s">
        <v>83</v>
      </c>
      <c r="C27">
        <v>62</v>
      </c>
      <c r="D27" t="s">
        <v>67</v>
      </c>
      <c r="E27" s="14">
        <v>3020</v>
      </c>
      <c r="F27" s="14">
        <v>3998</v>
      </c>
      <c r="G27" s="14">
        <v>3270</v>
      </c>
      <c r="H27" s="14">
        <v>2618</v>
      </c>
      <c r="I27" s="14">
        <v>1882</v>
      </c>
      <c r="J27" s="14">
        <v>1318</v>
      </c>
      <c r="K27" s="14">
        <v>507</v>
      </c>
      <c r="L27" s="14">
        <v>332</v>
      </c>
      <c r="M27" s="14">
        <v>16945</v>
      </c>
    </row>
    <row r="28" spans="1:13" x14ac:dyDescent="0.25">
      <c r="A28">
        <v>10</v>
      </c>
      <c r="B28" t="s">
        <v>84</v>
      </c>
      <c r="C28">
        <v>62</v>
      </c>
      <c r="E28" s="14">
        <v>33809</v>
      </c>
      <c r="F28" s="14">
        <v>41100</v>
      </c>
      <c r="G28" s="14">
        <v>45668</v>
      </c>
      <c r="H28" s="14">
        <v>50357</v>
      </c>
      <c r="I28" s="14">
        <v>55457</v>
      </c>
      <c r="J28" s="14">
        <v>62421</v>
      </c>
      <c r="K28" s="14">
        <v>66195</v>
      </c>
      <c r="L28" s="14">
        <v>70542</v>
      </c>
      <c r="M28" s="14">
        <v>46693</v>
      </c>
    </row>
    <row r="29" spans="1:13" x14ac:dyDescent="0.25">
      <c r="A29">
        <v>11</v>
      </c>
      <c r="B29" t="s">
        <v>83</v>
      </c>
      <c r="C29">
        <v>67</v>
      </c>
      <c r="D29" t="s">
        <v>72</v>
      </c>
      <c r="E29" s="14">
        <v>1119</v>
      </c>
      <c r="F29" s="14">
        <v>1420</v>
      </c>
      <c r="G29" s="14">
        <v>981</v>
      </c>
      <c r="H29" s="14">
        <v>598</v>
      </c>
      <c r="I29" s="14">
        <v>433</v>
      </c>
      <c r="J29" s="14">
        <v>292</v>
      </c>
      <c r="K29" s="14">
        <v>112</v>
      </c>
      <c r="L29" s="14">
        <v>145</v>
      </c>
      <c r="M29" s="14">
        <v>5100</v>
      </c>
    </row>
    <row r="30" spans="1:13" x14ac:dyDescent="0.25">
      <c r="A30">
        <v>11</v>
      </c>
      <c r="B30" t="s">
        <v>84</v>
      </c>
      <c r="C30">
        <v>67</v>
      </c>
      <c r="E30" s="14">
        <v>30538</v>
      </c>
      <c r="F30" s="14">
        <v>38794</v>
      </c>
      <c r="G30" s="14">
        <v>46012</v>
      </c>
      <c r="H30" s="14">
        <v>51098</v>
      </c>
      <c r="I30" s="14">
        <v>59309</v>
      </c>
      <c r="J30" s="14">
        <v>67311</v>
      </c>
      <c r="K30" s="14">
        <v>66313</v>
      </c>
      <c r="L30" s="14">
        <v>75315</v>
      </c>
      <c r="M30" s="14">
        <v>44831</v>
      </c>
    </row>
    <row r="31" spans="1:13" x14ac:dyDescent="0.25">
      <c r="A31">
        <v>12</v>
      </c>
      <c r="B31" t="s">
        <v>83</v>
      </c>
      <c r="C31">
        <v>72</v>
      </c>
      <c r="D31" t="s">
        <v>119</v>
      </c>
      <c r="E31" s="14">
        <v>435</v>
      </c>
      <c r="F31" s="14">
        <v>604</v>
      </c>
      <c r="G31" s="14">
        <v>363</v>
      </c>
      <c r="H31" s="14">
        <v>196</v>
      </c>
      <c r="I31" s="14">
        <v>127</v>
      </c>
      <c r="J31" s="14">
        <v>84</v>
      </c>
      <c r="K31" s="14">
        <v>28</v>
      </c>
      <c r="L31" s="14">
        <v>56</v>
      </c>
      <c r="M31" s="14">
        <v>1893</v>
      </c>
    </row>
    <row r="32" spans="1:13" x14ac:dyDescent="0.25">
      <c r="A32">
        <v>12</v>
      </c>
      <c r="B32" t="s">
        <v>84</v>
      </c>
      <c r="C32">
        <v>72</v>
      </c>
      <c r="E32" s="14">
        <v>21530</v>
      </c>
      <c r="F32" s="14">
        <v>26557</v>
      </c>
      <c r="G32" s="14">
        <v>33866</v>
      </c>
      <c r="H32" s="14">
        <v>38802</v>
      </c>
      <c r="I32" s="14">
        <v>51921</v>
      </c>
      <c r="J32" s="14">
        <v>55266</v>
      </c>
      <c r="K32" s="14">
        <v>52583</v>
      </c>
      <c r="L32" s="14">
        <v>78162</v>
      </c>
      <c r="M32" s="14">
        <v>32958</v>
      </c>
    </row>
    <row r="33" spans="1:13" x14ac:dyDescent="0.25">
      <c r="A33">
        <v>13</v>
      </c>
      <c r="B33" t="s">
        <v>83</v>
      </c>
      <c r="C33" t="s">
        <v>120</v>
      </c>
      <c r="D33" t="s">
        <v>95</v>
      </c>
      <c r="E33" s="14">
        <v>65310</v>
      </c>
      <c r="F33" s="14">
        <v>55646</v>
      </c>
      <c r="G33" s="14">
        <v>35302</v>
      </c>
      <c r="H33" s="14">
        <v>22521</v>
      </c>
      <c r="I33" s="14">
        <v>13496</v>
      </c>
      <c r="J33" s="14">
        <v>7651</v>
      </c>
      <c r="K33" s="14">
        <v>2013</v>
      </c>
      <c r="L33" s="14">
        <v>754</v>
      </c>
      <c r="M33" s="14">
        <v>202693</v>
      </c>
    </row>
    <row r="34" spans="1:13" x14ac:dyDescent="0.25">
      <c r="A34">
        <v>13</v>
      </c>
      <c r="B34" t="s">
        <v>84</v>
      </c>
      <c r="C34" t="s">
        <v>120</v>
      </c>
      <c r="E34" s="14">
        <v>32853</v>
      </c>
      <c r="F34" s="14">
        <v>41164</v>
      </c>
      <c r="G34" s="14">
        <v>47065</v>
      </c>
      <c r="H34" s="14">
        <v>52697</v>
      </c>
      <c r="I34" s="14">
        <v>58511</v>
      </c>
      <c r="J34" s="14">
        <v>64347</v>
      </c>
      <c r="K34" s="14">
        <v>66516</v>
      </c>
      <c r="L34" s="14">
        <v>69487</v>
      </c>
      <c r="M34" s="14">
        <v>43182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9" sqref="A9:D9"/>
    </sheetView>
  </sheetViews>
  <sheetFormatPr defaultRowHeight="15" x14ac:dyDescent="0.25"/>
  <sheetData>
    <row r="1" spans="1:15" x14ac:dyDescent="0.25">
      <c r="A1" s="1" t="s">
        <v>8</v>
      </c>
    </row>
    <row r="2" spans="1:15" x14ac:dyDescent="0.25">
      <c r="D2" s="21" t="s">
        <v>129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D3" s="3" t="s">
        <v>96</v>
      </c>
    </row>
    <row r="4" spans="1:15" x14ac:dyDescent="0.25">
      <c r="D4" t="s">
        <v>97</v>
      </c>
    </row>
    <row r="5" spans="1:15" x14ac:dyDescent="0.25">
      <c r="D5" t="s">
        <v>98</v>
      </c>
    </row>
    <row r="6" spans="1:15" x14ac:dyDescent="0.25">
      <c r="D6" t="s">
        <v>99</v>
      </c>
    </row>
    <row r="7" spans="1:15" x14ac:dyDescent="0.25">
      <c r="D7" t="s">
        <v>90</v>
      </c>
    </row>
    <row r="8" spans="1:15" x14ac:dyDescent="0.25">
      <c r="D8" t="s">
        <v>91</v>
      </c>
    </row>
    <row r="9" spans="1:15" x14ac:dyDescent="0.25">
      <c r="A9" t="s">
        <v>125</v>
      </c>
      <c r="B9" t="s">
        <v>121</v>
      </c>
      <c r="C9" t="s">
        <v>123</v>
      </c>
      <c r="D9" t="s">
        <v>122</v>
      </c>
      <c r="E9">
        <v>2</v>
      </c>
      <c r="F9">
        <v>7</v>
      </c>
      <c r="G9">
        <v>12</v>
      </c>
      <c r="H9">
        <v>17</v>
      </c>
      <c r="I9">
        <v>22</v>
      </c>
      <c r="J9">
        <v>27</v>
      </c>
      <c r="K9">
        <v>32</v>
      </c>
      <c r="L9">
        <v>37</v>
      </c>
      <c r="M9">
        <v>42</v>
      </c>
      <c r="N9">
        <v>46</v>
      </c>
      <c r="O9" t="s">
        <v>120</v>
      </c>
    </row>
    <row r="10" spans="1:15" x14ac:dyDescent="0.25">
      <c r="A10">
        <v>1</v>
      </c>
      <c r="B10" t="s">
        <v>102</v>
      </c>
      <c r="C10">
        <v>54</v>
      </c>
      <c r="D10" t="s">
        <v>92</v>
      </c>
      <c r="E10">
        <v>20</v>
      </c>
      <c r="F10">
        <v>238</v>
      </c>
      <c r="G10">
        <v>373</v>
      </c>
      <c r="H10">
        <v>301</v>
      </c>
      <c r="I10">
        <v>268</v>
      </c>
      <c r="J10">
        <v>786</v>
      </c>
      <c r="K10">
        <v>859</v>
      </c>
      <c r="L10">
        <v>20</v>
      </c>
      <c r="M10">
        <v>7</v>
      </c>
      <c r="N10">
        <v>0</v>
      </c>
      <c r="O10">
        <v>2872</v>
      </c>
    </row>
    <row r="11" spans="1:15" x14ac:dyDescent="0.25">
      <c r="A11">
        <v>1</v>
      </c>
      <c r="B11" t="s">
        <v>103</v>
      </c>
      <c r="C11">
        <v>54</v>
      </c>
      <c r="E11">
        <v>111</v>
      </c>
      <c r="F11">
        <v>216</v>
      </c>
      <c r="G11">
        <v>435</v>
      </c>
      <c r="H11">
        <v>608</v>
      </c>
      <c r="I11">
        <v>1061</v>
      </c>
      <c r="J11">
        <v>2594</v>
      </c>
      <c r="K11">
        <v>3417</v>
      </c>
      <c r="L11">
        <v>1978</v>
      </c>
      <c r="M11">
        <v>1739</v>
      </c>
      <c r="N11">
        <v>0</v>
      </c>
      <c r="O11">
        <v>1988</v>
      </c>
    </row>
    <row r="12" spans="1:15" x14ac:dyDescent="0.25">
      <c r="A12">
        <v>2</v>
      </c>
      <c r="B12" t="s">
        <v>102</v>
      </c>
      <c r="C12">
        <v>57</v>
      </c>
      <c r="D12" t="s">
        <v>66</v>
      </c>
      <c r="E12">
        <v>13</v>
      </c>
      <c r="F12">
        <v>819</v>
      </c>
      <c r="G12">
        <v>1077</v>
      </c>
      <c r="H12">
        <v>763</v>
      </c>
      <c r="I12">
        <v>1636</v>
      </c>
      <c r="J12">
        <v>2843</v>
      </c>
      <c r="K12">
        <v>3175</v>
      </c>
      <c r="L12">
        <v>149</v>
      </c>
      <c r="M12">
        <v>5</v>
      </c>
      <c r="N12">
        <v>0</v>
      </c>
      <c r="O12">
        <v>10480</v>
      </c>
    </row>
    <row r="13" spans="1:15" x14ac:dyDescent="0.25">
      <c r="A13">
        <v>2</v>
      </c>
      <c r="B13" t="s">
        <v>103</v>
      </c>
      <c r="C13">
        <v>57</v>
      </c>
      <c r="E13">
        <v>149</v>
      </c>
      <c r="F13">
        <v>268</v>
      </c>
      <c r="G13">
        <v>567</v>
      </c>
      <c r="H13">
        <v>828</v>
      </c>
      <c r="I13">
        <v>1715</v>
      </c>
      <c r="J13">
        <v>2654</v>
      </c>
      <c r="K13">
        <v>3629</v>
      </c>
      <c r="L13">
        <v>3969</v>
      </c>
      <c r="M13">
        <v>4523</v>
      </c>
      <c r="N13">
        <v>0</v>
      </c>
      <c r="O13">
        <v>2285</v>
      </c>
    </row>
    <row r="14" spans="1:15" x14ac:dyDescent="0.25">
      <c r="A14">
        <v>3</v>
      </c>
      <c r="B14" t="s">
        <v>102</v>
      </c>
      <c r="C14">
        <v>62</v>
      </c>
      <c r="D14" t="s">
        <v>67</v>
      </c>
      <c r="E14">
        <v>17</v>
      </c>
      <c r="F14">
        <v>2534</v>
      </c>
      <c r="G14">
        <v>3295</v>
      </c>
      <c r="H14">
        <v>2745</v>
      </c>
      <c r="I14">
        <v>4735</v>
      </c>
      <c r="J14">
        <v>4551</v>
      </c>
      <c r="K14">
        <v>5153</v>
      </c>
      <c r="L14">
        <v>653</v>
      </c>
      <c r="M14">
        <v>54</v>
      </c>
      <c r="N14">
        <v>3</v>
      </c>
      <c r="O14">
        <v>23740</v>
      </c>
    </row>
    <row r="15" spans="1:15" x14ac:dyDescent="0.25">
      <c r="A15">
        <v>3</v>
      </c>
      <c r="B15" t="s">
        <v>103</v>
      </c>
      <c r="C15">
        <v>62</v>
      </c>
      <c r="E15">
        <v>347</v>
      </c>
      <c r="F15">
        <v>330</v>
      </c>
      <c r="G15">
        <v>712</v>
      </c>
      <c r="H15">
        <v>1100</v>
      </c>
      <c r="I15">
        <v>1736</v>
      </c>
      <c r="J15">
        <v>2509</v>
      </c>
      <c r="K15">
        <v>3542</v>
      </c>
      <c r="L15">
        <v>4395</v>
      </c>
      <c r="M15">
        <v>5456</v>
      </c>
      <c r="N15">
        <v>5761</v>
      </c>
      <c r="O15">
        <v>1992</v>
      </c>
    </row>
    <row r="16" spans="1:15" x14ac:dyDescent="0.25">
      <c r="A16">
        <v>4</v>
      </c>
      <c r="B16" t="s">
        <v>102</v>
      </c>
      <c r="C16">
        <v>67</v>
      </c>
      <c r="D16" t="s">
        <v>72</v>
      </c>
      <c r="E16">
        <v>2014</v>
      </c>
      <c r="F16">
        <v>4644</v>
      </c>
      <c r="G16">
        <v>5011</v>
      </c>
      <c r="H16">
        <v>4075</v>
      </c>
      <c r="I16">
        <v>5098</v>
      </c>
      <c r="J16">
        <v>4641</v>
      </c>
      <c r="K16">
        <v>3932</v>
      </c>
      <c r="L16">
        <v>1005</v>
      </c>
      <c r="M16">
        <v>150</v>
      </c>
      <c r="N16">
        <v>11</v>
      </c>
      <c r="O16">
        <v>30581</v>
      </c>
    </row>
    <row r="17" spans="1:15" x14ac:dyDescent="0.25">
      <c r="A17">
        <v>4</v>
      </c>
      <c r="B17" t="s">
        <v>103</v>
      </c>
      <c r="C17">
        <v>67</v>
      </c>
      <c r="E17">
        <v>136</v>
      </c>
      <c r="F17">
        <v>358</v>
      </c>
      <c r="G17">
        <v>732</v>
      </c>
      <c r="H17">
        <v>1125</v>
      </c>
      <c r="I17">
        <v>1693</v>
      </c>
      <c r="J17">
        <v>2466</v>
      </c>
      <c r="K17">
        <v>3361</v>
      </c>
      <c r="L17">
        <v>4202</v>
      </c>
      <c r="M17">
        <v>4776</v>
      </c>
      <c r="N17">
        <v>4940</v>
      </c>
      <c r="O17">
        <v>1585</v>
      </c>
    </row>
    <row r="18" spans="1:15" x14ac:dyDescent="0.25">
      <c r="A18">
        <v>5</v>
      </c>
      <c r="B18" t="s">
        <v>102</v>
      </c>
      <c r="C18">
        <v>72</v>
      </c>
      <c r="D18" t="s">
        <v>73</v>
      </c>
      <c r="E18">
        <v>1635</v>
      </c>
      <c r="F18">
        <v>3518</v>
      </c>
      <c r="G18">
        <v>4021</v>
      </c>
      <c r="H18">
        <v>3266</v>
      </c>
      <c r="I18">
        <v>3690</v>
      </c>
      <c r="J18">
        <v>2827</v>
      </c>
      <c r="K18">
        <v>1939</v>
      </c>
      <c r="L18">
        <v>648</v>
      </c>
      <c r="M18">
        <v>154</v>
      </c>
      <c r="N18">
        <v>17</v>
      </c>
      <c r="O18">
        <v>21715</v>
      </c>
    </row>
    <row r="19" spans="1:15" x14ac:dyDescent="0.25">
      <c r="A19">
        <v>5</v>
      </c>
      <c r="B19" t="s">
        <v>103</v>
      </c>
      <c r="C19">
        <v>72</v>
      </c>
      <c r="E19">
        <v>113</v>
      </c>
      <c r="F19">
        <v>339</v>
      </c>
      <c r="G19">
        <v>702</v>
      </c>
      <c r="H19">
        <v>1096</v>
      </c>
      <c r="I19">
        <v>1660</v>
      </c>
      <c r="J19">
        <v>2343</v>
      </c>
      <c r="K19">
        <v>3188</v>
      </c>
      <c r="L19">
        <v>3930</v>
      </c>
      <c r="M19">
        <v>4693</v>
      </c>
      <c r="N19">
        <v>5303</v>
      </c>
      <c r="O19">
        <v>1385</v>
      </c>
    </row>
    <row r="20" spans="1:15" x14ac:dyDescent="0.25">
      <c r="A20">
        <v>6</v>
      </c>
      <c r="B20" t="s">
        <v>102</v>
      </c>
      <c r="C20">
        <v>77</v>
      </c>
      <c r="D20" t="s">
        <v>74</v>
      </c>
      <c r="E20">
        <v>915</v>
      </c>
      <c r="F20">
        <v>2333</v>
      </c>
      <c r="G20">
        <v>2849</v>
      </c>
      <c r="H20">
        <v>2315</v>
      </c>
      <c r="I20">
        <v>2281</v>
      </c>
      <c r="J20">
        <v>1759</v>
      </c>
      <c r="K20">
        <v>1150</v>
      </c>
      <c r="L20">
        <v>287</v>
      </c>
      <c r="M20">
        <v>76</v>
      </c>
      <c r="N20">
        <v>14</v>
      </c>
      <c r="O20">
        <v>13979</v>
      </c>
    </row>
    <row r="21" spans="1:15" x14ac:dyDescent="0.25">
      <c r="A21">
        <v>6</v>
      </c>
      <c r="B21" t="s">
        <v>103</v>
      </c>
      <c r="C21">
        <v>77</v>
      </c>
      <c r="E21">
        <v>110</v>
      </c>
      <c r="F21">
        <v>343</v>
      </c>
      <c r="G21">
        <v>735</v>
      </c>
      <c r="H21">
        <v>1153</v>
      </c>
      <c r="I21">
        <v>1721</v>
      </c>
      <c r="J21">
        <v>2404</v>
      </c>
      <c r="K21">
        <v>3115</v>
      </c>
      <c r="L21">
        <v>3840</v>
      </c>
      <c r="M21">
        <v>4921</v>
      </c>
      <c r="N21">
        <v>4902</v>
      </c>
      <c r="O21">
        <v>1355</v>
      </c>
    </row>
    <row r="22" spans="1:15" x14ac:dyDescent="0.25">
      <c r="A22">
        <v>7</v>
      </c>
      <c r="B22" t="s">
        <v>102</v>
      </c>
      <c r="C22">
        <v>82</v>
      </c>
      <c r="D22" t="s">
        <v>75</v>
      </c>
      <c r="E22">
        <v>517</v>
      </c>
      <c r="F22">
        <v>1694</v>
      </c>
      <c r="G22">
        <v>1974</v>
      </c>
      <c r="H22">
        <v>1632</v>
      </c>
      <c r="I22">
        <v>1482</v>
      </c>
      <c r="J22">
        <v>1209</v>
      </c>
      <c r="K22">
        <v>761</v>
      </c>
      <c r="L22">
        <v>170</v>
      </c>
      <c r="M22">
        <v>28</v>
      </c>
      <c r="N22">
        <v>9</v>
      </c>
      <c r="O22">
        <v>9476</v>
      </c>
    </row>
    <row r="23" spans="1:15" x14ac:dyDescent="0.25">
      <c r="A23">
        <v>7</v>
      </c>
      <c r="B23" t="s">
        <v>103</v>
      </c>
      <c r="C23">
        <v>82</v>
      </c>
      <c r="E23">
        <v>126</v>
      </c>
      <c r="F23">
        <v>359</v>
      </c>
      <c r="G23">
        <v>778</v>
      </c>
      <c r="H23">
        <v>1204</v>
      </c>
      <c r="I23">
        <v>1746</v>
      </c>
      <c r="J23">
        <v>2430</v>
      </c>
      <c r="K23">
        <v>3019</v>
      </c>
      <c r="L23">
        <v>3585</v>
      </c>
      <c r="M23">
        <v>4795</v>
      </c>
      <c r="N23">
        <v>4925</v>
      </c>
      <c r="O23">
        <v>1349</v>
      </c>
    </row>
    <row r="24" spans="1:15" x14ac:dyDescent="0.25">
      <c r="A24">
        <v>8</v>
      </c>
      <c r="B24" t="s">
        <v>102</v>
      </c>
      <c r="C24">
        <v>87</v>
      </c>
      <c r="D24" t="s">
        <v>76</v>
      </c>
      <c r="E24">
        <v>214</v>
      </c>
      <c r="F24">
        <v>965</v>
      </c>
      <c r="G24">
        <v>1201</v>
      </c>
      <c r="H24">
        <v>960</v>
      </c>
      <c r="I24">
        <v>870</v>
      </c>
      <c r="J24">
        <v>645</v>
      </c>
      <c r="K24">
        <v>341</v>
      </c>
      <c r="L24">
        <v>119</v>
      </c>
      <c r="M24">
        <v>11</v>
      </c>
      <c r="N24">
        <v>4</v>
      </c>
      <c r="O24">
        <v>5330</v>
      </c>
    </row>
    <row r="25" spans="1:15" x14ac:dyDescent="0.25">
      <c r="A25">
        <v>8</v>
      </c>
      <c r="B25" t="s">
        <v>103</v>
      </c>
      <c r="C25">
        <v>87</v>
      </c>
      <c r="E25">
        <v>148</v>
      </c>
      <c r="F25">
        <v>375</v>
      </c>
      <c r="G25">
        <v>811</v>
      </c>
      <c r="H25">
        <v>1234</v>
      </c>
      <c r="I25">
        <v>1684</v>
      </c>
      <c r="J25">
        <v>2225</v>
      </c>
      <c r="K25">
        <v>2789</v>
      </c>
      <c r="L25">
        <v>3307</v>
      </c>
      <c r="M25">
        <v>5816</v>
      </c>
      <c r="N25">
        <v>7204</v>
      </c>
      <c r="O25">
        <v>1293</v>
      </c>
    </row>
    <row r="26" spans="1:15" x14ac:dyDescent="0.25">
      <c r="A26">
        <v>9</v>
      </c>
      <c r="B26" t="s">
        <v>102</v>
      </c>
      <c r="C26">
        <v>92</v>
      </c>
      <c r="D26" t="s">
        <v>93</v>
      </c>
      <c r="E26">
        <v>62</v>
      </c>
      <c r="F26">
        <v>403</v>
      </c>
      <c r="G26">
        <v>486</v>
      </c>
      <c r="H26">
        <v>474</v>
      </c>
      <c r="I26">
        <v>394</v>
      </c>
      <c r="J26">
        <v>214</v>
      </c>
      <c r="K26">
        <v>112</v>
      </c>
      <c r="L26">
        <v>56</v>
      </c>
      <c r="M26">
        <v>8</v>
      </c>
      <c r="N26">
        <v>2</v>
      </c>
      <c r="O26">
        <v>2211</v>
      </c>
    </row>
    <row r="27" spans="1:15" x14ac:dyDescent="0.25">
      <c r="A27">
        <v>9</v>
      </c>
      <c r="B27" t="s">
        <v>103</v>
      </c>
      <c r="C27">
        <v>92</v>
      </c>
      <c r="E27">
        <v>150</v>
      </c>
      <c r="F27">
        <v>389</v>
      </c>
      <c r="G27">
        <v>817</v>
      </c>
      <c r="H27">
        <v>1212</v>
      </c>
      <c r="I27">
        <v>1569</v>
      </c>
      <c r="J27">
        <v>1974</v>
      </c>
      <c r="K27">
        <v>2570</v>
      </c>
      <c r="L27">
        <v>2650</v>
      </c>
      <c r="M27">
        <v>4423</v>
      </c>
      <c r="N27">
        <v>4361</v>
      </c>
      <c r="O27">
        <v>1202</v>
      </c>
    </row>
    <row r="28" spans="1:15" x14ac:dyDescent="0.25">
      <c r="A28">
        <v>10</v>
      </c>
      <c r="B28" t="s">
        <v>102</v>
      </c>
      <c r="C28">
        <v>96</v>
      </c>
      <c r="D28" t="s">
        <v>94</v>
      </c>
      <c r="E28">
        <v>15</v>
      </c>
      <c r="F28">
        <v>75</v>
      </c>
      <c r="G28">
        <v>119</v>
      </c>
      <c r="H28">
        <v>106</v>
      </c>
      <c r="I28">
        <v>86</v>
      </c>
      <c r="J28">
        <v>47</v>
      </c>
      <c r="K28">
        <v>26</v>
      </c>
      <c r="L28">
        <v>14</v>
      </c>
      <c r="M28">
        <v>2</v>
      </c>
      <c r="N28">
        <v>1</v>
      </c>
      <c r="O28">
        <v>491</v>
      </c>
    </row>
    <row r="29" spans="1:15" x14ac:dyDescent="0.25">
      <c r="A29">
        <v>10</v>
      </c>
      <c r="B29" t="s">
        <v>103</v>
      </c>
      <c r="C29">
        <v>96</v>
      </c>
      <c r="E29">
        <v>175</v>
      </c>
      <c r="F29">
        <v>415</v>
      </c>
      <c r="G29">
        <v>848</v>
      </c>
      <c r="H29">
        <v>1127</v>
      </c>
      <c r="I29">
        <v>1436</v>
      </c>
      <c r="J29">
        <v>1713</v>
      </c>
      <c r="K29">
        <v>1972</v>
      </c>
      <c r="L29">
        <v>2145</v>
      </c>
      <c r="M29">
        <v>2206</v>
      </c>
      <c r="N29">
        <v>6675</v>
      </c>
      <c r="O29">
        <v>1121</v>
      </c>
    </row>
    <row r="30" spans="1:15" x14ac:dyDescent="0.25">
      <c r="A30">
        <v>11</v>
      </c>
      <c r="B30" t="s">
        <v>102</v>
      </c>
      <c r="C30" t="s">
        <v>120</v>
      </c>
      <c r="D30" t="s">
        <v>95</v>
      </c>
      <c r="E30">
        <v>5422</v>
      </c>
      <c r="F30">
        <v>17223</v>
      </c>
      <c r="G30">
        <v>20406</v>
      </c>
      <c r="H30">
        <v>16637</v>
      </c>
      <c r="I30">
        <v>20540</v>
      </c>
      <c r="J30">
        <v>19522</v>
      </c>
      <c r="K30">
        <v>17448</v>
      </c>
      <c r="L30">
        <v>3121</v>
      </c>
      <c r="M30">
        <v>495</v>
      </c>
      <c r="N30">
        <v>61</v>
      </c>
      <c r="O30" s="8">
        <v>120875</v>
      </c>
    </row>
    <row r="31" spans="1:15" x14ac:dyDescent="0.25">
      <c r="A31">
        <v>11</v>
      </c>
      <c r="B31" t="s">
        <v>103</v>
      </c>
      <c r="C31" t="s">
        <v>120</v>
      </c>
      <c r="E31">
        <v>125</v>
      </c>
      <c r="F31">
        <v>344</v>
      </c>
      <c r="G31">
        <v>721</v>
      </c>
      <c r="H31">
        <v>1113</v>
      </c>
      <c r="I31">
        <v>1694</v>
      </c>
      <c r="J31">
        <v>2468</v>
      </c>
      <c r="K31">
        <v>3397</v>
      </c>
      <c r="L31">
        <v>4022</v>
      </c>
      <c r="M31">
        <v>4809</v>
      </c>
      <c r="N31">
        <v>5229</v>
      </c>
      <c r="O31">
        <v>1632</v>
      </c>
    </row>
    <row r="33" spans="4:4" x14ac:dyDescent="0.25">
      <c r="D33" t="s">
        <v>100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3" sqref="B3:C4"/>
    </sheetView>
  </sheetViews>
  <sheetFormatPr defaultRowHeight="15" x14ac:dyDescent="0.25"/>
  <sheetData>
    <row r="1" spans="1:3" x14ac:dyDescent="0.25">
      <c r="A1" s="1" t="s">
        <v>8</v>
      </c>
    </row>
    <row r="3" spans="1:3" x14ac:dyDescent="0.25">
      <c r="B3" s="3" t="s">
        <v>89</v>
      </c>
    </row>
    <row r="4" spans="1:3" x14ac:dyDescent="0.25">
      <c r="B4" t="s">
        <v>80</v>
      </c>
      <c r="C4" t="s">
        <v>101</v>
      </c>
    </row>
    <row r="5" spans="1:3" x14ac:dyDescent="0.25">
      <c r="B5" s="16" t="s">
        <v>46</v>
      </c>
      <c r="C5" s="15">
        <v>6.7500000000000004E-2</v>
      </c>
    </row>
    <row r="6" spans="1:3" x14ac:dyDescent="0.25">
      <c r="B6" s="16" t="s">
        <v>48</v>
      </c>
      <c r="C6" s="15">
        <v>0.06</v>
      </c>
    </row>
    <row r="7" spans="1:3" x14ac:dyDescent="0.25">
      <c r="B7" s="16" t="s">
        <v>50</v>
      </c>
      <c r="C7" s="15">
        <v>4.9000000000000002E-2</v>
      </c>
    </row>
    <row r="8" spans="1:3" x14ac:dyDescent="0.25">
      <c r="B8" s="16" t="s">
        <v>71</v>
      </c>
      <c r="C8" s="15">
        <v>4.3499999999999997E-2</v>
      </c>
    </row>
    <row r="9" spans="1:3" x14ac:dyDescent="0.25">
      <c r="B9" s="16" t="s">
        <v>105</v>
      </c>
      <c r="C9" s="15">
        <v>4.0500000000000001E-2</v>
      </c>
    </row>
    <row r="10" spans="1:3" x14ac:dyDescent="0.25">
      <c r="B10" s="16" t="s">
        <v>107</v>
      </c>
      <c r="C10" s="15">
        <v>3.95E-2</v>
      </c>
    </row>
    <row r="11" spans="1:3" x14ac:dyDescent="0.25">
      <c r="B11" s="16" t="s">
        <v>109</v>
      </c>
      <c r="C11" s="15">
        <v>3.7499999999999999E-2</v>
      </c>
    </row>
    <row r="12" spans="1:3" x14ac:dyDescent="0.25">
      <c r="B12" s="16" t="s">
        <v>110</v>
      </c>
      <c r="C12" s="15">
        <v>3.5999999999999997E-2</v>
      </c>
    </row>
    <row r="13" spans="1:3" x14ac:dyDescent="0.25">
      <c r="B13" s="16" t="s">
        <v>111</v>
      </c>
      <c r="C13" s="15">
        <v>3.5999999999999997E-2</v>
      </c>
    </row>
    <row r="14" spans="1:3" x14ac:dyDescent="0.25">
      <c r="B14" s="16" t="s">
        <v>112</v>
      </c>
      <c r="C14" s="15">
        <v>3.4000000000000002E-2</v>
      </c>
    </row>
    <row r="15" spans="1:3" x14ac:dyDescent="0.25">
      <c r="B15" s="12" t="s">
        <v>126</v>
      </c>
      <c r="C15" s="15">
        <v>3.2000000000000001E-2</v>
      </c>
    </row>
    <row r="16" spans="1:3" x14ac:dyDescent="0.25">
      <c r="B16" s="13" t="s">
        <v>127</v>
      </c>
      <c r="C16" s="15">
        <v>0.03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5" sqref="A5:C7"/>
    </sheetView>
  </sheetViews>
  <sheetFormatPr defaultRowHeight="15" x14ac:dyDescent="0.25"/>
  <cols>
    <col min="5" max="5" width="11.5703125" bestFit="1" customWidth="1"/>
    <col min="6" max="11" width="10.5703125" bestFit="1" customWidth="1"/>
    <col min="12" max="12" width="11.5703125" bestFit="1" customWidth="1"/>
    <col min="13" max="13" width="10.5703125" bestFit="1" customWidth="1"/>
  </cols>
  <sheetData>
    <row r="1" spans="1:13" x14ac:dyDescent="0.25">
      <c r="A1" s="1" t="s">
        <v>8</v>
      </c>
      <c r="B1" s="1"/>
    </row>
    <row r="4" spans="1:13" x14ac:dyDescent="0.25"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62</v>
      </c>
    </row>
    <row r="5" spans="1:13" x14ac:dyDescent="0.25">
      <c r="A5" t="s">
        <v>125</v>
      </c>
      <c r="B5" t="s">
        <v>121</v>
      </c>
      <c r="C5" t="s">
        <v>123</v>
      </c>
      <c r="D5" t="s">
        <v>122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>
        <v>36</v>
      </c>
      <c r="M5" t="s">
        <v>120</v>
      </c>
    </row>
    <row r="6" spans="1:13" x14ac:dyDescent="0.25">
      <c r="A6">
        <v>1</v>
      </c>
      <c r="B6" t="s">
        <v>83</v>
      </c>
      <c r="C6">
        <v>24</v>
      </c>
      <c r="D6" t="s">
        <v>128</v>
      </c>
      <c r="E6" s="14">
        <v>578</v>
      </c>
      <c r="F6" s="14"/>
      <c r="G6" s="14"/>
      <c r="H6" s="14"/>
      <c r="I6" s="14"/>
      <c r="J6" s="14"/>
      <c r="K6" s="14"/>
      <c r="L6" s="14"/>
      <c r="M6" s="14">
        <v>578</v>
      </c>
    </row>
    <row r="7" spans="1:13" x14ac:dyDescent="0.25">
      <c r="A7">
        <v>1</v>
      </c>
      <c r="B7" t="s">
        <v>84</v>
      </c>
      <c r="C7">
        <v>24</v>
      </c>
      <c r="D7" t="s">
        <v>144</v>
      </c>
      <c r="E7" s="14">
        <v>44590</v>
      </c>
      <c r="F7" s="14"/>
      <c r="G7" s="14"/>
      <c r="H7" s="14"/>
      <c r="I7" s="14"/>
      <c r="J7" s="14"/>
      <c r="K7" s="14"/>
      <c r="L7" s="14"/>
      <c r="M7" s="14">
        <v>44590</v>
      </c>
    </row>
    <row r="8" spans="1:13" x14ac:dyDescent="0.25">
      <c r="A8">
        <v>2</v>
      </c>
      <c r="B8" t="s">
        <v>83</v>
      </c>
      <c r="C8">
        <v>27</v>
      </c>
      <c r="D8" t="s">
        <v>141</v>
      </c>
      <c r="E8" s="14">
        <v>4066</v>
      </c>
      <c r="F8" s="14">
        <v>710</v>
      </c>
      <c r="G8" s="14"/>
      <c r="H8" s="14"/>
      <c r="I8" s="14"/>
      <c r="J8" s="14"/>
      <c r="K8" s="14"/>
      <c r="L8" s="14"/>
      <c r="M8" s="14">
        <v>4776</v>
      </c>
    </row>
    <row r="9" spans="1:13" x14ac:dyDescent="0.25">
      <c r="A9">
        <v>2</v>
      </c>
      <c r="B9" t="s">
        <v>84</v>
      </c>
      <c r="C9">
        <v>27</v>
      </c>
      <c r="D9" t="s">
        <v>144</v>
      </c>
      <c r="E9" s="14">
        <v>48808</v>
      </c>
      <c r="F9" s="14">
        <v>54573</v>
      </c>
      <c r="G9" s="14"/>
      <c r="H9" s="14"/>
      <c r="I9" s="14"/>
      <c r="J9" s="14"/>
      <c r="K9" s="14"/>
      <c r="L9" s="14"/>
      <c r="M9" s="14">
        <v>49665</v>
      </c>
    </row>
    <row r="10" spans="1:13" x14ac:dyDescent="0.25">
      <c r="A10">
        <v>3</v>
      </c>
      <c r="B10" t="s">
        <v>83</v>
      </c>
      <c r="C10">
        <f>+C8+5</f>
        <v>32</v>
      </c>
      <c r="D10" t="s">
        <v>142</v>
      </c>
      <c r="E10" s="14">
        <v>2114</v>
      </c>
      <c r="F10" s="14">
        <v>4260</v>
      </c>
      <c r="G10" s="14">
        <v>738</v>
      </c>
      <c r="H10" s="14">
        <v>1</v>
      </c>
      <c r="I10" s="14"/>
      <c r="J10" s="14"/>
      <c r="K10" s="14"/>
      <c r="L10" s="14"/>
      <c r="M10" s="14">
        <v>7113</v>
      </c>
    </row>
    <row r="11" spans="1:13" x14ac:dyDescent="0.25">
      <c r="A11">
        <v>3</v>
      </c>
      <c r="B11" t="s">
        <v>84</v>
      </c>
      <c r="C11">
        <f t="shared" ref="C11:C27" si="0">+C9+5</f>
        <v>32</v>
      </c>
      <c r="D11" t="s">
        <v>144</v>
      </c>
      <c r="E11" s="14">
        <v>52049</v>
      </c>
      <c r="F11" s="14">
        <v>60300</v>
      </c>
      <c r="G11" s="14">
        <v>69882</v>
      </c>
      <c r="H11" s="14">
        <v>83715</v>
      </c>
      <c r="I11" s="14"/>
      <c r="J11" s="14"/>
      <c r="K11" s="14"/>
      <c r="L11" s="14"/>
      <c r="M11" s="14">
        <v>58845</v>
      </c>
    </row>
    <row r="12" spans="1:13" x14ac:dyDescent="0.25">
      <c r="A12">
        <v>4</v>
      </c>
      <c r="B12" t="s">
        <v>83</v>
      </c>
      <c r="C12">
        <f t="shared" si="0"/>
        <v>37</v>
      </c>
      <c r="D12" t="s">
        <v>145</v>
      </c>
      <c r="E12" s="14">
        <v>952</v>
      </c>
      <c r="F12" s="14">
        <v>2172</v>
      </c>
      <c r="G12" s="14">
        <v>3457</v>
      </c>
      <c r="H12" s="14">
        <v>480</v>
      </c>
      <c r="I12" s="14"/>
      <c r="J12" s="14"/>
      <c r="K12" s="14"/>
      <c r="L12" s="14"/>
      <c r="M12" s="14">
        <v>7061</v>
      </c>
    </row>
    <row r="13" spans="1:13" x14ac:dyDescent="0.25">
      <c r="A13">
        <v>4</v>
      </c>
      <c r="B13" t="s">
        <v>84</v>
      </c>
      <c r="C13">
        <f t="shared" si="0"/>
        <v>37</v>
      </c>
      <c r="D13" t="s">
        <v>144</v>
      </c>
      <c r="E13" s="14">
        <v>56156</v>
      </c>
      <c r="F13" s="14">
        <v>65075</v>
      </c>
      <c r="G13" s="14">
        <v>75140</v>
      </c>
      <c r="H13" s="14">
        <v>86265</v>
      </c>
      <c r="I13" s="14"/>
      <c r="J13" s="14"/>
      <c r="K13" s="14"/>
      <c r="L13" s="14"/>
      <c r="M13" s="14">
        <v>70241</v>
      </c>
    </row>
    <row r="14" spans="1:13" x14ac:dyDescent="0.25">
      <c r="A14">
        <v>5</v>
      </c>
      <c r="B14" t="s">
        <v>83</v>
      </c>
      <c r="C14">
        <f t="shared" si="0"/>
        <v>42</v>
      </c>
      <c r="D14" t="s">
        <v>146</v>
      </c>
      <c r="E14" s="14">
        <v>670</v>
      </c>
      <c r="F14" s="14">
        <v>1228</v>
      </c>
      <c r="G14" s="14">
        <v>2305</v>
      </c>
      <c r="H14" s="14">
        <v>2576</v>
      </c>
      <c r="I14" s="14">
        <v>218</v>
      </c>
      <c r="J14" s="14"/>
      <c r="K14" s="14"/>
      <c r="L14" s="14"/>
      <c r="M14" s="14">
        <v>6997</v>
      </c>
    </row>
    <row r="15" spans="1:13" x14ac:dyDescent="0.25">
      <c r="A15">
        <v>5</v>
      </c>
      <c r="B15" t="s">
        <v>84</v>
      </c>
      <c r="C15">
        <f t="shared" si="0"/>
        <v>42</v>
      </c>
      <c r="D15" t="s">
        <v>144</v>
      </c>
      <c r="E15" s="14">
        <v>57377</v>
      </c>
      <c r="F15" s="14">
        <v>67518</v>
      </c>
      <c r="G15" s="14">
        <v>78420</v>
      </c>
      <c r="H15" s="14">
        <v>88364</v>
      </c>
      <c r="I15" s="14">
        <v>94069</v>
      </c>
      <c r="J15" s="14"/>
      <c r="K15" s="14"/>
      <c r="L15" s="14"/>
      <c r="M15" s="14">
        <v>78640</v>
      </c>
    </row>
    <row r="16" spans="1:13" x14ac:dyDescent="0.25">
      <c r="A16">
        <v>6</v>
      </c>
      <c r="B16" t="s">
        <v>83</v>
      </c>
      <c r="C16">
        <f t="shared" si="0"/>
        <v>47</v>
      </c>
      <c r="D16" t="s">
        <v>147</v>
      </c>
      <c r="E16" s="14">
        <v>603</v>
      </c>
      <c r="F16" s="14">
        <v>996</v>
      </c>
      <c r="G16" s="14">
        <v>1439</v>
      </c>
      <c r="H16" s="14">
        <v>1805</v>
      </c>
      <c r="I16" s="14">
        <v>1178</v>
      </c>
      <c r="J16" s="14">
        <v>247</v>
      </c>
      <c r="K16" s="14"/>
      <c r="L16" s="14"/>
      <c r="M16" s="14">
        <v>6268</v>
      </c>
    </row>
    <row r="17" spans="1:13" x14ac:dyDescent="0.25">
      <c r="A17">
        <v>6</v>
      </c>
      <c r="B17" t="s">
        <v>84</v>
      </c>
      <c r="C17">
        <f t="shared" si="0"/>
        <v>47</v>
      </c>
      <c r="D17" t="s">
        <v>144</v>
      </c>
      <c r="E17" s="14">
        <v>57314</v>
      </c>
      <c r="F17" s="14">
        <v>67325</v>
      </c>
      <c r="G17" s="14">
        <v>78260</v>
      </c>
      <c r="H17" s="14">
        <v>87912</v>
      </c>
      <c r="I17" s="14">
        <v>93178</v>
      </c>
      <c r="J17" s="14">
        <v>91363</v>
      </c>
      <c r="K17" s="14"/>
      <c r="L17" s="14"/>
      <c r="M17" s="14">
        <v>80607</v>
      </c>
    </row>
    <row r="18" spans="1:13" x14ac:dyDescent="0.25">
      <c r="A18">
        <v>7</v>
      </c>
      <c r="B18" t="s">
        <v>83</v>
      </c>
      <c r="C18">
        <f t="shared" si="0"/>
        <v>52</v>
      </c>
      <c r="D18" t="s">
        <v>148</v>
      </c>
      <c r="E18" s="14">
        <v>439</v>
      </c>
      <c r="F18" s="14">
        <v>785</v>
      </c>
      <c r="G18" s="14">
        <v>1221</v>
      </c>
      <c r="H18" s="14">
        <v>1033</v>
      </c>
      <c r="I18" s="14">
        <v>758</v>
      </c>
      <c r="J18" s="14">
        <v>1208</v>
      </c>
      <c r="K18" s="14">
        <v>248</v>
      </c>
      <c r="L18" s="14"/>
      <c r="M18" s="14">
        <v>5692</v>
      </c>
    </row>
    <row r="19" spans="1:13" x14ac:dyDescent="0.25">
      <c r="A19">
        <v>7</v>
      </c>
      <c r="B19" t="s">
        <v>84</v>
      </c>
      <c r="C19">
        <f t="shared" si="0"/>
        <v>52</v>
      </c>
      <c r="D19" t="s">
        <v>144</v>
      </c>
      <c r="E19" s="14">
        <v>56178</v>
      </c>
      <c r="F19" s="14">
        <v>66356</v>
      </c>
      <c r="G19" s="14">
        <v>77349</v>
      </c>
      <c r="H19" s="14">
        <v>87627</v>
      </c>
      <c r="I19" s="14">
        <v>90906</v>
      </c>
      <c r="J19" s="14">
        <v>92147</v>
      </c>
      <c r="K19" s="14">
        <v>92431</v>
      </c>
      <c r="L19" s="14"/>
      <c r="M19" s="14">
        <v>81668</v>
      </c>
    </row>
    <row r="20" spans="1:13" x14ac:dyDescent="0.25">
      <c r="A20">
        <v>8</v>
      </c>
      <c r="B20" t="s">
        <v>83</v>
      </c>
      <c r="C20">
        <f t="shared" si="0"/>
        <v>57</v>
      </c>
      <c r="D20" t="s">
        <v>149</v>
      </c>
      <c r="E20" s="14">
        <v>224</v>
      </c>
      <c r="F20" s="14">
        <v>563</v>
      </c>
      <c r="G20" s="14">
        <v>1008</v>
      </c>
      <c r="H20" s="14">
        <v>1088</v>
      </c>
      <c r="I20" s="14">
        <v>700</v>
      </c>
      <c r="J20" s="14">
        <v>996</v>
      </c>
      <c r="K20" s="14">
        <v>1049</v>
      </c>
      <c r="L20" s="14">
        <v>381</v>
      </c>
      <c r="M20" s="14">
        <v>6009</v>
      </c>
    </row>
    <row r="21" spans="1:13" x14ac:dyDescent="0.25">
      <c r="A21">
        <v>8</v>
      </c>
      <c r="B21" t="s">
        <v>84</v>
      </c>
      <c r="C21">
        <f t="shared" si="0"/>
        <v>57</v>
      </c>
      <c r="D21" t="s">
        <v>144</v>
      </c>
      <c r="E21" s="14">
        <v>59802</v>
      </c>
      <c r="F21" s="14">
        <v>68154</v>
      </c>
      <c r="G21" s="14">
        <v>77973</v>
      </c>
      <c r="H21" s="14">
        <v>86939</v>
      </c>
      <c r="I21" s="14">
        <v>91545</v>
      </c>
      <c r="J21" s="14">
        <v>91083</v>
      </c>
      <c r="K21" s="14">
        <v>92970</v>
      </c>
      <c r="L21" s="14">
        <v>97115</v>
      </c>
      <c r="M21" s="14">
        <v>85585</v>
      </c>
    </row>
    <row r="22" spans="1:13" x14ac:dyDescent="0.25">
      <c r="A22">
        <v>9</v>
      </c>
      <c r="B22" t="s">
        <v>83</v>
      </c>
      <c r="C22">
        <f t="shared" si="0"/>
        <v>62</v>
      </c>
      <c r="D22" t="s">
        <v>150</v>
      </c>
      <c r="E22" s="14">
        <v>122</v>
      </c>
      <c r="F22" s="14">
        <v>263</v>
      </c>
      <c r="G22" s="14">
        <v>639</v>
      </c>
      <c r="H22" s="14">
        <v>847</v>
      </c>
      <c r="I22" s="14">
        <v>740</v>
      </c>
      <c r="J22" s="14">
        <v>812</v>
      </c>
      <c r="K22" s="14">
        <v>554</v>
      </c>
      <c r="L22" s="14">
        <v>972</v>
      </c>
      <c r="M22" s="14">
        <v>4949</v>
      </c>
    </row>
    <row r="23" spans="1:13" x14ac:dyDescent="0.25">
      <c r="A23">
        <v>9</v>
      </c>
      <c r="B23" t="s">
        <v>84</v>
      </c>
      <c r="C23">
        <f t="shared" si="0"/>
        <v>62</v>
      </c>
      <c r="D23" t="s">
        <v>144</v>
      </c>
      <c r="E23" s="14">
        <v>71782</v>
      </c>
      <c r="F23" s="14">
        <v>71833</v>
      </c>
      <c r="G23" s="14">
        <v>79683</v>
      </c>
      <c r="H23" s="14">
        <v>85520</v>
      </c>
      <c r="I23" s="14">
        <v>91168</v>
      </c>
      <c r="J23" s="14">
        <v>91383</v>
      </c>
      <c r="K23" s="14">
        <v>92776</v>
      </c>
      <c r="L23" s="14">
        <v>95043</v>
      </c>
      <c r="M23" s="14">
        <v>88189</v>
      </c>
    </row>
    <row r="24" spans="1:13" x14ac:dyDescent="0.25">
      <c r="A24">
        <v>10</v>
      </c>
      <c r="B24" t="s">
        <v>83</v>
      </c>
      <c r="C24">
        <f t="shared" si="0"/>
        <v>67</v>
      </c>
      <c r="D24" t="s">
        <v>151</v>
      </c>
      <c r="E24" s="14">
        <v>20</v>
      </c>
      <c r="F24" s="14">
        <v>66</v>
      </c>
      <c r="G24" s="14">
        <v>206</v>
      </c>
      <c r="H24" s="14">
        <v>246</v>
      </c>
      <c r="I24" s="14">
        <v>279</v>
      </c>
      <c r="J24" s="14">
        <v>283</v>
      </c>
      <c r="K24" s="14">
        <v>226</v>
      </c>
      <c r="L24" s="14">
        <v>374</v>
      </c>
      <c r="M24" s="14">
        <v>1700</v>
      </c>
    </row>
    <row r="25" spans="1:13" x14ac:dyDescent="0.25">
      <c r="A25">
        <v>10</v>
      </c>
      <c r="B25" t="s">
        <v>84</v>
      </c>
      <c r="C25">
        <f t="shared" si="0"/>
        <v>67</v>
      </c>
      <c r="D25" t="s">
        <v>144</v>
      </c>
      <c r="E25" s="14">
        <v>66151</v>
      </c>
      <c r="F25" s="14">
        <v>84579</v>
      </c>
      <c r="G25" s="14">
        <v>85350</v>
      </c>
      <c r="H25" s="14">
        <v>89682</v>
      </c>
      <c r="I25" s="14">
        <v>92259</v>
      </c>
      <c r="J25" s="14">
        <v>93138</v>
      </c>
      <c r="K25" s="14">
        <v>93815</v>
      </c>
      <c r="L25" s="14">
        <v>96449</v>
      </c>
      <c r="M25" s="14">
        <v>91719</v>
      </c>
    </row>
    <row r="26" spans="1:13" x14ac:dyDescent="0.25">
      <c r="A26">
        <v>11</v>
      </c>
      <c r="B26" t="s">
        <v>83</v>
      </c>
      <c r="C26">
        <f t="shared" si="0"/>
        <v>72</v>
      </c>
      <c r="D26" t="s">
        <v>152</v>
      </c>
      <c r="E26" s="14">
        <v>4</v>
      </c>
      <c r="F26" s="14">
        <v>6</v>
      </c>
      <c r="G26" s="14">
        <v>22</v>
      </c>
      <c r="H26" s="14">
        <v>41</v>
      </c>
      <c r="I26" s="14">
        <v>33</v>
      </c>
      <c r="J26" s="14">
        <v>51</v>
      </c>
      <c r="K26" s="14">
        <v>46</v>
      </c>
      <c r="L26" s="14">
        <v>87</v>
      </c>
      <c r="M26" s="14">
        <v>290</v>
      </c>
    </row>
    <row r="27" spans="1:13" x14ac:dyDescent="0.25">
      <c r="A27">
        <v>11</v>
      </c>
      <c r="B27" t="s">
        <v>84</v>
      </c>
      <c r="C27">
        <f t="shared" si="0"/>
        <v>72</v>
      </c>
      <c r="D27" t="s">
        <v>144</v>
      </c>
      <c r="E27" s="14">
        <v>109766</v>
      </c>
      <c r="F27" s="14">
        <v>79661</v>
      </c>
      <c r="G27" s="14">
        <v>79108</v>
      </c>
      <c r="H27" s="14">
        <v>88672</v>
      </c>
      <c r="I27" s="14">
        <v>99400</v>
      </c>
      <c r="J27" s="14">
        <v>91283</v>
      </c>
      <c r="K27" s="14">
        <v>90438</v>
      </c>
      <c r="L27" s="14">
        <v>100393</v>
      </c>
      <c r="M27" s="14">
        <v>93527</v>
      </c>
    </row>
    <row r="28" spans="1:13" x14ac:dyDescent="0.25">
      <c r="A28">
        <v>13</v>
      </c>
      <c r="B28" t="s">
        <v>83</v>
      </c>
      <c r="C28" t="s">
        <v>120</v>
      </c>
      <c r="D28" t="s">
        <v>62</v>
      </c>
      <c r="E28" s="14">
        <v>9792</v>
      </c>
      <c r="F28" s="14">
        <v>11049</v>
      </c>
      <c r="G28" s="14">
        <v>11035</v>
      </c>
      <c r="H28" s="14">
        <v>8117</v>
      </c>
      <c r="I28" s="14">
        <v>3906</v>
      </c>
      <c r="J28" s="14">
        <v>3597</v>
      </c>
      <c r="K28" s="14">
        <v>2123</v>
      </c>
      <c r="L28" s="14">
        <v>1814</v>
      </c>
      <c r="M28" s="14">
        <v>51433</v>
      </c>
    </row>
    <row r="29" spans="1:13" x14ac:dyDescent="0.25">
      <c r="A29">
        <v>13</v>
      </c>
      <c r="B29" t="s">
        <v>84</v>
      </c>
      <c r="C29" t="s">
        <v>120</v>
      </c>
      <c r="D29" t="s">
        <v>144</v>
      </c>
      <c r="E29" s="14">
        <v>52011</v>
      </c>
      <c r="F29" s="14">
        <v>63567</v>
      </c>
      <c r="G29" s="14">
        <v>76845</v>
      </c>
      <c r="H29" s="14">
        <v>87599</v>
      </c>
      <c r="I29" s="14">
        <v>92100</v>
      </c>
      <c r="J29" s="14">
        <v>91692</v>
      </c>
      <c r="K29" s="14">
        <v>92892</v>
      </c>
      <c r="L29" s="14">
        <v>96024</v>
      </c>
      <c r="M29" s="14">
        <v>74497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18" sqref="G18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t="s">
        <v>158</v>
      </c>
    </row>
    <row r="3" spans="1:1" x14ac:dyDescent="0.25">
      <c r="A3" t="s">
        <v>153</v>
      </c>
    </row>
    <row r="4" spans="1:1" x14ac:dyDescent="0.25">
      <c r="A4" t="s">
        <v>154</v>
      </c>
    </row>
    <row r="5" spans="1:1" x14ac:dyDescent="0.25">
      <c r="A5" t="s">
        <v>155</v>
      </c>
    </row>
    <row r="6" spans="1:1" x14ac:dyDescent="0.25">
      <c r="A6" t="s">
        <v>156</v>
      </c>
    </row>
    <row r="7" spans="1:1" x14ac:dyDescent="0.25">
      <c r="A7" t="s">
        <v>157</v>
      </c>
    </row>
    <row r="8" spans="1:1" x14ac:dyDescent="0.25">
      <c r="A8" t="s">
        <v>159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Notes</vt:lpstr>
      <vt:lpstr>ClusterNotes</vt:lpstr>
      <vt:lpstr>4 PoorlyFundedHighOutflow</vt:lpstr>
      <vt:lpstr>AZ-SERS.Actives</vt:lpstr>
      <vt:lpstr>AZ-SERS.Retirees</vt:lpstr>
      <vt:lpstr>AZ-SERS.SalGrowHist</vt:lpstr>
      <vt:lpstr>CT-TRS.Actives</vt:lpstr>
      <vt:lpstr>CT-TRS.Retirees</vt:lpstr>
      <vt:lpstr>CT-TRS.SalGrowHist</vt:lpstr>
      <vt:lpstr>LA-TRS.Actives</vt:lpstr>
      <vt:lpstr>LA-TRS.Retirees</vt:lpstr>
      <vt:lpstr>LA-TRS.SalGrowHist</vt:lpstr>
      <vt:lpstr>PA-PSERS.Actives</vt:lpstr>
      <vt:lpstr>PA-PSERS.Retirees</vt:lpstr>
      <vt:lpstr>PA-PSERS.SalGrowHist</vt:lpstr>
      <vt:lpstr>TestProto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2015-05-07T15:56:34Z</dcterms:created>
  <dcterms:modified xsi:type="dcterms:W3CDTF">2015-05-29T14:56:40Z</dcterms:modified>
</cp:coreProperties>
</file>