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iml\Downloads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U11" i="2" l="1"/>
  <c r="U4" i="2"/>
  <c r="U5" i="2"/>
  <c r="U6" i="2"/>
  <c r="U7" i="2"/>
  <c r="U8" i="2"/>
  <c r="U9" i="2"/>
  <c r="U10" i="2"/>
  <c r="U3" i="2"/>
  <c r="T4" i="2"/>
  <c r="T5" i="2"/>
  <c r="T6" i="2"/>
  <c r="T7" i="2"/>
  <c r="T8" i="2"/>
  <c r="T9" i="2"/>
  <c r="T10" i="2"/>
  <c r="T3" i="2"/>
  <c r="S11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comments1.xml><?xml version="1.0" encoding="utf-8"?>
<comments xmlns="http://schemas.openxmlformats.org/spreadsheetml/2006/main">
  <authors>
    <author>Don Charles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Don Charles:</t>
        </r>
        <r>
          <rPr>
            <sz val="9"/>
            <color indexed="81"/>
            <rFont val="Tahoma"/>
            <charset val="1"/>
          </rPr>
          <t xml:space="preserve">
SITC Rev 3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Don Charles:</t>
        </r>
        <r>
          <rPr>
            <sz val="9"/>
            <color indexed="81"/>
            <rFont val="Tahoma"/>
            <charset val="1"/>
          </rPr>
          <t xml:space="preserve">
SITC Rev 4</t>
        </r>
      </text>
    </comment>
  </commentList>
</comments>
</file>

<file path=xl/comments2.xml><?xml version="1.0" encoding="utf-8"?>
<comments xmlns="http://schemas.openxmlformats.org/spreadsheetml/2006/main">
  <authors>
    <author>Don Charles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Don Charles:</t>
        </r>
        <r>
          <rPr>
            <sz val="9"/>
            <color indexed="81"/>
            <rFont val="Tahoma"/>
            <charset val="1"/>
          </rPr>
          <t xml:space="preserve">
SITC Rev 3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Don Charles:</t>
        </r>
        <r>
          <rPr>
            <sz val="9"/>
            <color indexed="81"/>
            <rFont val="Tahoma"/>
            <charset val="1"/>
          </rPr>
          <t xml:space="preserve">
SITC Rev 4</t>
        </r>
      </text>
    </comment>
  </commentList>
</comments>
</file>

<file path=xl/sharedStrings.xml><?xml version="1.0" encoding="utf-8"?>
<sst xmlns="http://schemas.openxmlformats.org/spreadsheetml/2006/main" count="41" uniqueCount="19">
  <si>
    <t>Year</t>
  </si>
  <si>
    <t>Total</t>
  </si>
  <si>
    <t>SITC0</t>
  </si>
  <si>
    <t>SITC1</t>
  </si>
  <si>
    <t>SITC2</t>
  </si>
  <si>
    <t>SITC3</t>
  </si>
  <si>
    <t>SITC4</t>
  </si>
  <si>
    <t>SITC5</t>
  </si>
  <si>
    <t>SITC6</t>
  </si>
  <si>
    <t>SITC7</t>
  </si>
  <si>
    <t>SITC8</t>
  </si>
  <si>
    <t>SITC9</t>
  </si>
  <si>
    <t>(SITC3+5)/Total</t>
  </si>
  <si>
    <t>IREXFUELS</t>
  </si>
  <si>
    <t>elasticity</t>
  </si>
  <si>
    <t>tariff</t>
  </si>
  <si>
    <t>abs elasticity</t>
  </si>
  <si>
    <t>trade impact</t>
  </si>
  <si>
    <t>import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</si>
</sst>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sz val="10"/>
      <color theme="1"/>
      <name val="Var(--jp-code-font-family)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7" fillId="3" borderId="0" xfId="7"/>
    <xf numFmtId="0" fontId="6" fillId="2" borderId="0" xfId="6"/>
    <xf numFmtId="10" fontId="0" fillId="0" borderId="0" xfId="0" applyNumberFormat="1"/>
    <xf numFmtId="2" fontId="0" fillId="0" borderId="0" xfId="0" applyNumberFormat="1"/>
    <xf numFmtId="0" fontId="20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E32" sqref="E32"/>
    </sheetView>
  </sheetViews>
  <sheetFormatPr defaultRowHeight="15"/>
  <cols>
    <col min="3" max="5" width="11.7109375" bestFit="1" customWidth="1"/>
    <col min="6" max="6" width="14.42578125" bestFit="1" customWidth="1"/>
    <col min="7" max="7" width="9.42578125" bestFit="1" customWidth="1"/>
    <col min="8" max="8" width="14.42578125" bestFit="1" customWidth="1"/>
    <col min="9" max="9" width="12.7109375" bestFit="1" customWidth="1"/>
    <col min="10" max="11" width="11.7109375" bestFit="1" customWidth="1"/>
    <col min="12" max="12" width="12.7109375" bestFit="1" customWidth="1"/>
    <col min="13" max="13" width="10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t="s">
        <v>12</v>
      </c>
      <c r="O1" t="s">
        <v>13</v>
      </c>
    </row>
    <row r="2" spans="1:15">
      <c r="A2" s="1">
        <v>2001</v>
      </c>
      <c r="B2">
        <v>2380003.355</v>
      </c>
      <c r="C2" s="4">
        <v>38388.131999999998</v>
      </c>
      <c r="D2" s="4">
        <v>5805.2349999999997</v>
      </c>
      <c r="E2" s="4">
        <v>25242.47</v>
      </c>
      <c r="F2" s="4">
        <v>1413300.335</v>
      </c>
      <c r="G2" s="4">
        <v>2.0499999999999998</v>
      </c>
      <c r="H2" s="4">
        <v>719496.52599999995</v>
      </c>
      <c r="I2" s="4">
        <v>130223.48699999999</v>
      </c>
      <c r="J2" s="4">
        <v>2747.2</v>
      </c>
      <c r="K2" s="4">
        <v>8365.9860000000008</v>
      </c>
      <c r="L2" s="4">
        <v>36431.934000000001</v>
      </c>
      <c r="M2" s="4">
        <f>SUM(C2:L2)</f>
        <v>2380003.3550000004</v>
      </c>
      <c r="N2" s="3">
        <f>(F2+H2)/B2</f>
        <v>0.89613187162923136</v>
      </c>
      <c r="O2">
        <v>100</v>
      </c>
    </row>
    <row r="3" spans="1:15">
      <c r="A3" s="1">
        <v>2002</v>
      </c>
      <c r="B3">
        <v>2667921.372</v>
      </c>
      <c r="C3" s="4">
        <v>46604.574000000001</v>
      </c>
      <c r="D3" s="4">
        <v>7151.201</v>
      </c>
      <c r="E3" s="4">
        <v>1131.981</v>
      </c>
      <c r="F3" s="4">
        <v>1693684.041</v>
      </c>
      <c r="G3" s="4">
        <v>5.1159999999999997</v>
      </c>
      <c r="H3" s="4">
        <v>690098.66599999997</v>
      </c>
      <c r="I3" s="4">
        <v>163682.071</v>
      </c>
      <c r="J3" s="4">
        <v>3911.308</v>
      </c>
      <c r="K3" s="4">
        <v>8339.1880000000001</v>
      </c>
      <c r="L3" s="4">
        <v>53313.226000000002</v>
      </c>
      <c r="M3" s="4">
        <f t="shared" ref="M3:M25" si="0">SUM(C3:L3)</f>
        <v>2667921.372</v>
      </c>
      <c r="N3" s="3">
        <f t="shared" ref="N3:N25" si="1">(F3+H3)/B3</f>
        <v>0.89349811130790702</v>
      </c>
      <c r="O3">
        <v>99.925000000000011</v>
      </c>
    </row>
    <row r="4" spans="1:15">
      <c r="A4" s="1">
        <v>2003</v>
      </c>
      <c r="B4">
        <v>4722916.9029999999</v>
      </c>
      <c r="C4" s="4">
        <v>54580.756000000001</v>
      </c>
      <c r="D4" s="4">
        <v>7139.1319999999996</v>
      </c>
      <c r="E4" s="4">
        <v>10142.906999999999</v>
      </c>
      <c r="F4" s="4">
        <v>3275053.7880000002</v>
      </c>
      <c r="G4" s="4">
        <v>3.0510000000000002</v>
      </c>
      <c r="H4" s="4">
        <v>1217076.939</v>
      </c>
      <c r="I4" s="4">
        <v>110663.54</v>
      </c>
      <c r="J4" s="4">
        <v>3988.6509999999998</v>
      </c>
      <c r="K4" s="4">
        <v>8106.8370000000004</v>
      </c>
      <c r="L4" s="4">
        <v>36161.302000000003</v>
      </c>
      <c r="M4" s="4">
        <f t="shared" si="0"/>
        <v>4722916.9029999999</v>
      </c>
      <c r="N4" s="3">
        <f t="shared" si="1"/>
        <v>0.95113482181882036</v>
      </c>
      <c r="O4">
        <v>100.43333333333334</v>
      </c>
    </row>
    <row r="5" spans="1:15">
      <c r="A5" s="1">
        <v>2004</v>
      </c>
      <c r="B5">
        <v>6251806.8940000003</v>
      </c>
      <c r="C5" s="4">
        <v>56144.036999999997</v>
      </c>
      <c r="D5" s="4">
        <v>7460.4780000000001</v>
      </c>
      <c r="E5" s="4">
        <v>18724.262999999999</v>
      </c>
      <c r="F5" s="4">
        <v>4235713.58</v>
      </c>
      <c r="G5" s="4">
        <v>3.2010000000000001</v>
      </c>
      <c r="H5" s="4">
        <v>1624979.209</v>
      </c>
      <c r="I5" s="4">
        <v>247055.44699999999</v>
      </c>
      <c r="J5" s="4">
        <v>9638.1579999999994</v>
      </c>
      <c r="K5" s="4">
        <v>8523.116</v>
      </c>
      <c r="L5" s="4">
        <v>43565.404999999999</v>
      </c>
      <c r="M5" s="4">
        <f t="shared" si="0"/>
        <v>6251806.8940000003</v>
      </c>
      <c r="N5" s="3">
        <f t="shared" si="1"/>
        <v>0.93743982953546412</v>
      </c>
      <c r="O5">
        <v>102.86666666666667</v>
      </c>
    </row>
    <row r="6" spans="1:15">
      <c r="A6" s="1">
        <v>2005</v>
      </c>
      <c r="B6">
        <v>8354097.1330000004</v>
      </c>
      <c r="C6" s="4">
        <v>57061.256000000001</v>
      </c>
      <c r="D6" s="4">
        <v>15920.773999999999</v>
      </c>
      <c r="E6" s="4">
        <v>26869.822</v>
      </c>
      <c r="F6" s="4">
        <v>5751248.2060000002</v>
      </c>
      <c r="G6" s="4">
        <v>6.0750000000000002</v>
      </c>
      <c r="H6" s="4">
        <v>2292644.5860000001</v>
      </c>
      <c r="I6" s="4">
        <v>130514.837</v>
      </c>
      <c r="J6" s="4">
        <v>7344.5839999999998</v>
      </c>
      <c r="K6" s="4">
        <v>11366.677</v>
      </c>
      <c r="L6" s="4">
        <v>61120.315999999999</v>
      </c>
      <c r="M6" s="4">
        <f t="shared" si="0"/>
        <v>8354097.1330000004</v>
      </c>
      <c r="N6" s="3">
        <f t="shared" si="1"/>
        <v>0.96286799925097299</v>
      </c>
      <c r="O6">
        <v>104.85833333333333</v>
      </c>
    </row>
    <row r="7" spans="1:15">
      <c r="A7" s="1">
        <v>2006</v>
      </c>
      <c r="B7">
        <v>8822154.1899999995</v>
      </c>
      <c r="C7" s="4">
        <v>78309.176000000007</v>
      </c>
      <c r="D7" s="4">
        <v>9526.5069999999996</v>
      </c>
      <c r="E7" s="4">
        <v>21960.057000000001</v>
      </c>
      <c r="F7" s="4">
        <v>5895968.1619999995</v>
      </c>
      <c r="G7" s="4">
        <v>9.1039999999999992</v>
      </c>
      <c r="H7" s="4">
        <v>2547211.4539999999</v>
      </c>
      <c r="I7" s="4">
        <v>172396.57399999999</v>
      </c>
      <c r="J7" s="4">
        <v>11982.125</v>
      </c>
      <c r="K7" s="4">
        <v>11257.788</v>
      </c>
      <c r="L7" s="4">
        <v>73533.243000000002</v>
      </c>
      <c r="M7" s="4">
        <f t="shared" si="0"/>
        <v>8822154.1900000013</v>
      </c>
      <c r="N7" s="3">
        <f t="shared" si="1"/>
        <v>0.9570428530449433</v>
      </c>
      <c r="O7">
        <v>106.86666666666666</v>
      </c>
    </row>
    <row r="8" spans="1:15">
      <c r="A8" s="2">
        <v>2007</v>
      </c>
      <c r="B8">
        <v>9341821.5669999998</v>
      </c>
      <c r="C8" s="4">
        <v>64754.434999999998</v>
      </c>
      <c r="D8" s="4">
        <v>12580.370999999999</v>
      </c>
      <c r="E8" s="4">
        <v>25639.679</v>
      </c>
      <c r="F8" s="4">
        <v>5969820.7829999998</v>
      </c>
      <c r="G8" s="4">
        <v>6.9320000000000004</v>
      </c>
      <c r="H8" s="4">
        <v>2764124.0019999999</v>
      </c>
      <c r="I8" s="4">
        <v>428761.39299999998</v>
      </c>
      <c r="J8" s="4">
        <v>8281.6139999999996</v>
      </c>
      <c r="K8" s="4">
        <v>10128.68</v>
      </c>
      <c r="L8" s="4">
        <v>57723.678</v>
      </c>
      <c r="M8" s="4">
        <f t="shared" si="0"/>
        <v>9341821.5669999979</v>
      </c>
      <c r="N8" s="3">
        <f t="shared" si="1"/>
        <v>0.93492952336540813</v>
      </c>
      <c r="O8">
        <v>109.61666666666667</v>
      </c>
    </row>
    <row r="9" spans="1:15">
      <c r="A9" s="2">
        <v>2008</v>
      </c>
      <c r="B9">
        <v>9471326.4269999992</v>
      </c>
      <c r="C9" s="4">
        <v>48293.675000000003</v>
      </c>
      <c r="D9" s="4">
        <v>15364.165000000001</v>
      </c>
      <c r="E9" s="4">
        <v>3370.886</v>
      </c>
      <c r="F9" s="4">
        <v>4917567.841</v>
      </c>
      <c r="G9" s="4">
        <v>12.738</v>
      </c>
      <c r="H9" s="4">
        <v>3828297.71</v>
      </c>
      <c r="I9" s="4">
        <v>560980.89099999995</v>
      </c>
      <c r="J9" s="4">
        <v>11684.593999999999</v>
      </c>
      <c r="K9" s="4">
        <v>13113.486999999999</v>
      </c>
      <c r="L9" s="4">
        <v>72640.44</v>
      </c>
      <c r="M9" s="4">
        <f t="shared" si="0"/>
        <v>9471326.4270000011</v>
      </c>
      <c r="N9" s="3">
        <f t="shared" si="1"/>
        <v>0.92340451133307766</v>
      </c>
      <c r="O9">
        <v>115.02500000000002</v>
      </c>
    </row>
    <row r="10" spans="1:15">
      <c r="A10" s="2">
        <v>2009</v>
      </c>
      <c r="B10">
        <v>5623790.5439999998</v>
      </c>
      <c r="C10" s="4">
        <v>48740.131000000001</v>
      </c>
      <c r="D10" s="4">
        <v>13820.008</v>
      </c>
      <c r="E10" s="4">
        <v>1106.9380000000001</v>
      </c>
      <c r="F10" s="4">
        <v>3439065.5359999998</v>
      </c>
      <c r="G10" s="4">
        <v>14.773999999999999</v>
      </c>
      <c r="H10" s="4">
        <v>1789527.7180000001</v>
      </c>
      <c r="I10" s="4">
        <v>261540.33199999999</v>
      </c>
      <c r="J10" s="4">
        <v>5918.2070000000003</v>
      </c>
      <c r="K10" s="4">
        <v>8115.5309999999999</v>
      </c>
      <c r="L10" s="4">
        <v>55941.368999999999</v>
      </c>
      <c r="M10" s="4">
        <f t="shared" si="0"/>
        <v>5623790.5440000016</v>
      </c>
      <c r="N10" s="3">
        <f t="shared" si="1"/>
        <v>0.92972759442087782</v>
      </c>
      <c r="O10">
        <v>111.59999999999998</v>
      </c>
    </row>
    <row r="11" spans="1:15">
      <c r="A11" s="2">
        <v>2010</v>
      </c>
      <c r="B11">
        <v>7012449.5870000003</v>
      </c>
      <c r="C11" s="4">
        <v>60202.324999999997</v>
      </c>
      <c r="D11" s="4">
        <v>11219.816999999999</v>
      </c>
      <c r="E11" s="4">
        <v>22141.785</v>
      </c>
      <c r="F11" s="4">
        <v>3412525.1910000001</v>
      </c>
      <c r="G11" s="4">
        <v>12.141</v>
      </c>
      <c r="H11" s="4">
        <v>2939934.3530000001</v>
      </c>
      <c r="I11" s="4">
        <v>505625.60100000002</v>
      </c>
      <c r="J11" s="4">
        <v>2371.4789999999998</v>
      </c>
      <c r="K11" s="4">
        <v>7385.3829999999998</v>
      </c>
      <c r="L11" s="4">
        <v>51031.512000000002</v>
      </c>
      <c r="M11" s="4">
        <f t="shared" si="0"/>
        <v>7012449.5870000003</v>
      </c>
      <c r="N11" s="3">
        <f t="shared" si="1"/>
        <v>0.90588309622595786</v>
      </c>
      <c r="O11">
        <v>114.58333333333333</v>
      </c>
    </row>
    <row r="12" spans="1:15">
      <c r="A12" s="2">
        <v>2011</v>
      </c>
      <c r="B12">
        <v>8506040.7039999999</v>
      </c>
      <c r="C12" s="4">
        <v>52299.303</v>
      </c>
      <c r="D12" s="4">
        <v>13975.694</v>
      </c>
      <c r="E12" s="4">
        <v>5865.2460000000001</v>
      </c>
      <c r="F12" s="4">
        <v>3808865.4109999998</v>
      </c>
      <c r="G12" s="4">
        <v>31.443999999999999</v>
      </c>
      <c r="H12" s="4">
        <v>3877386.6409999998</v>
      </c>
      <c r="I12" s="4">
        <v>677125.29</v>
      </c>
      <c r="J12" s="4">
        <v>3665.212</v>
      </c>
      <c r="K12" s="4">
        <v>17101.672999999999</v>
      </c>
      <c r="L12" s="4">
        <v>49724.79</v>
      </c>
      <c r="M12" s="4">
        <f t="shared" si="0"/>
        <v>8506040.703999998</v>
      </c>
      <c r="N12" s="3">
        <f t="shared" si="1"/>
        <v>0.90362276874427705</v>
      </c>
      <c r="O12">
        <v>119.72500000000001</v>
      </c>
    </row>
    <row r="13" spans="1:15">
      <c r="A13" s="2">
        <v>2012</v>
      </c>
      <c r="B13">
        <v>8585317.7180000003</v>
      </c>
      <c r="C13" s="4">
        <v>43350.216999999997</v>
      </c>
      <c r="D13" s="4">
        <v>14824.084000000001</v>
      </c>
      <c r="E13" s="4">
        <v>1725.81</v>
      </c>
      <c r="F13" s="4">
        <v>3945978.3640000001</v>
      </c>
      <c r="G13" s="4">
        <v>12.585000000000001</v>
      </c>
      <c r="H13" s="4">
        <v>3704507.9929999998</v>
      </c>
      <c r="I13" s="4">
        <v>801649.91299999994</v>
      </c>
      <c r="J13" s="4">
        <v>6328.9089999999997</v>
      </c>
      <c r="K13" s="4">
        <v>8482.9060000000009</v>
      </c>
      <c r="L13" s="4">
        <v>58456.936999999998</v>
      </c>
      <c r="M13" s="4">
        <f t="shared" si="0"/>
        <v>8585317.7180000003</v>
      </c>
      <c r="N13" s="3">
        <f t="shared" si="1"/>
        <v>0.89111278211171729</v>
      </c>
      <c r="O13">
        <v>120.66666666666667</v>
      </c>
    </row>
    <row r="14" spans="1:15">
      <c r="A14" s="2">
        <v>2013</v>
      </c>
      <c r="B14">
        <v>6840697.8949999996</v>
      </c>
      <c r="C14" s="4">
        <v>45986.021999999997</v>
      </c>
      <c r="D14" s="4">
        <v>14269.93</v>
      </c>
      <c r="E14" s="4">
        <v>3414.75</v>
      </c>
      <c r="F14" s="4">
        <v>2572807.2919999999</v>
      </c>
      <c r="G14" s="4">
        <v>196.77799999999999</v>
      </c>
      <c r="H14" s="4">
        <v>3433284.6170000001</v>
      </c>
      <c r="I14" s="4">
        <v>682908.40300000005</v>
      </c>
      <c r="J14" s="4">
        <v>5193.3689999999997</v>
      </c>
      <c r="K14" s="4">
        <v>9245.7000000000007</v>
      </c>
      <c r="L14" s="4">
        <v>73391.034</v>
      </c>
      <c r="M14" s="4">
        <f t="shared" si="0"/>
        <v>6840697.8950000005</v>
      </c>
      <c r="N14" s="3">
        <f t="shared" si="1"/>
        <v>0.87799402943813243</v>
      </c>
      <c r="O14">
        <v>119.66666666666664</v>
      </c>
    </row>
    <row r="15" spans="1:15">
      <c r="A15" s="2">
        <v>2014</v>
      </c>
      <c r="B15">
        <v>6291689.7740000002</v>
      </c>
      <c r="C15" s="4">
        <v>54017.440000000002</v>
      </c>
      <c r="D15" s="4">
        <v>14146.362999999999</v>
      </c>
      <c r="E15" s="4">
        <v>3692.2370000000001</v>
      </c>
      <c r="F15" s="4">
        <v>2228296.21</v>
      </c>
      <c r="G15" s="4">
        <v>38.972999999999999</v>
      </c>
      <c r="H15" s="4">
        <v>3174375.9920000001</v>
      </c>
      <c r="I15" s="4">
        <v>707632.397</v>
      </c>
      <c r="J15" s="4">
        <v>6436.4170000000004</v>
      </c>
      <c r="K15" s="4">
        <v>11584.684999999999</v>
      </c>
      <c r="L15" s="4">
        <v>91469.06</v>
      </c>
      <c r="M15" s="4">
        <f t="shared" si="0"/>
        <v>6291689.7739999993</v>
      </c>
      <c r="N15" s="3">
        <f t="shared" si="1"/>
        <v>0.85869971280627855</v>
      </c>
      <c r="O15">
        <v>119.47500000000002</v>
      </c>
    </row>
    <row r="16" spans="1:15">
      <c r="A16" s="2">
        <v>2015</v>
      </c>
      <c r="B16">
        <v>4585299.3370000003</v>
      </c>
      <c r="C16" s="4">
        <v>66352.826000000001</v>
      </c>
      <c r="D16" s="4">
        <v>11775.66</v>
      </c>
      <c r="E16" s="4">
        <v>12093.558999999999</v>
      </c>
      <c r="F16" s="4">
        <v>1427060.6950000001</v>
      </c>
      <c r="G16" s="4">
        <v>19.797000000000001</v>
      </c>
      <c r="H16" s="4">
        <v>2468518.6</v>
      </c>
      <c r="I16" s="4">
        <v>490333.73499999999</v>
      </c>
      <c r="J16" s="4">
        <v>5943.9210000000003</v>
      </c>
      <c r="K16" s="4">
        <v>27627.79</v>
      </c>
      <c r="L16" s="4">
        <v>75572.754000000001</v>
      </c>
      <c r="M16" s="4">
        <f t="shared" si="0"/>
        <v>4585299.3370000003</v>
      </c>
      <c r="N16" s="3">
        <f t="shared" si="1"/>
        <v>0.8495801492315963</v>
      </c>
      <c r="O16">
        <v>116.60833333333333</v>
      </c>
    </row>
    <row r="17" spans="1:15">
      <c r="A17" s="2">
        <v>2016</v>
      </c>
      <c r="B17">
        <v>3164423.8760000002</v>
      </c>
      <c r="C17" s="4">
        <v>66567.293000000005</v>
      </c>
      <c r="D17" s="4">
        <v>11930.422</v>
      </c>
      <c r="E17" s="4">
        <v>8174.8069999999998</v>
      </c>
      <c r="F17" s="4">
        <v>1251627.665</v>
      </c>
      <c r="G17" s="4">
        <v>17.192</v>
      </c>
      <c r="H17" s="4">
        <v>1362502.912</v>
      </c>
      <c r="I17" s="4">
        <v>333851.82699999999</v>
      </c>
      <c r="J17" s="4">
        <v>3727.1370000000002</v>
      </c>
      <c r="K17" s="4">
        <v>8536.884</v>
      </c>
      <c r="L17" s="4">
        <v>117487.73699999999</v>
      </c>
      <c r="M17" s="4">
        <f t="shared" si="0"/>
        <v>3164423.8760000006</v>
      </c>
      <c r="N17" s="3">
        <f t="shared" si="1"/>
        <v>0.82610000411967566</v>
      </c>
      <c r="O17">
        <v>114.96666666666665</v>
      </c>
    </row>
    <row r="18" spans="1:15">
      <c r="A18" s="2">
        <v>2017</v>
      </c>
      <c r="B18">
        <v>3530561.0520000001</v>
      </c>
      <c r="C18" s="4">
        <v>49371.241999999998</v>
      </c>
      <c r="D18" s="4">
        <v>8070.433</v>
      </c>
      <c r="E18" s="4">
        <v>8080.607</v>
      </c>
      <c r="F18" s="4">
        <v>1499999.2339999999</v>
      </c>
      <c r="G18" s="4">
        <v>13.023999999999999</v>
      </c>
      <c r="H18" s="4">
        <v>1309706.0419999999</v>
      </c>
      <c r="I18" s="4">
        <v>541047.29299999995</v>
      </c>
      <c r="J18" s="4">
        <v>4395.3879999999999</v>
      </c>
      <c r="K18" s="4">
        <v>8099.259</v>
      </c>
      <c r="L18" s="4">
        <v>101778.53</v>
      </c>
      <c r="M18" s="4">
        <f t="shared" si="0"/>
        <v>3530561.0519999992</v>
      </c>
      <c r="N18" s="3">
        <f t="shared" si="1"/>
        <v>0.79582401624476973</v>
      </c>
      <c r="O18">
        <v>116.09999999999998</v>
      </c>
    </row>
    <row r="19" spans="1:15">
      <c r="A19" s="2">
        <v>2018</v>
      </c>
      <c r="B19">
        <v>3874407.662</v>
      </c>
      <c r="C19" s="4">
        <v>43228.542000000001</v>
      </c>
      <c r="D19" s="4">
        <v>5771.0360000000001</v>
      </c>
      <c r="E19" s="4">
        <v>7641.0290000000005</v>
      </c>
      <c r="F19" s="4">
        <v>1728277.767</v>
      </c>
      <c r="G19" s="4">
        <v>34.776000000000003</v>
      </c>
      <c r="H19" s="4">
        <v>1305849.7790000001</v>
      </c>
      <c r="I19" s="4">
        <v>597015.30200000003</v>
      </c>
      <c r="J19" s="4">
        <v>8934.2350000000006</v>
      </c>
      <c r="K19" s="4">
        <v>9928.5419999999995</v>
      </c>
      <c r="L19" s="4">
        <v>167726.65400000001</v>
      </c>
      <c r="M19" s="4">
        <f t="shared" si="0"/>
        <v>3874407.6620000005</v>
      </c>
      <c r="N19" s="3">
        <f t="shared" si="1"/>
        <v>0.78312036592291878</v>
      </c>
      <c r="O19">
        <v>117.58333333333333</v>
      </c>
    </row>
    <row r="20" spans="1:15">
      <c r="A20" s="2">
        <v>2019</v>
      </c>
      <c r="B20">
        <v>3631111.9210000001</v>
      </c>
      <c r="C20" s="4">
        <v>45949.36</v>
      </c>
      <c r="D20" s="4">
        <v>7477.29</v>
      </c>
      <c r="E20" s="4">
        <v>9860.8330000000005</v>
      </c>
      <c r="F20" s="4">
        <v>1826198.8810000001</v>
      </c>
      <c r="G20" s="4">
        <v>24.934999999999999</v>
      </c>
      <c r="H20" s="4">
        <v>992247.27500000002</v>
      </c>
      <c r="I20" s="4">
        <v>602048.18099999998</v>
      </c>
      <c r="J20" s="4">
        <v>4836.6899999999996</v>
      </c>
      <c r="K20" s="4">
        <v>15495.067999999999</v>
      </c>
      <c r="L20" s="4">
        <v>126973.408</v>
      </c>
      <c r="M20" s="4">
        <f t="shared" si="0"/>
        <v>3631111.9209999996</v>
      </c>
      <c r="N20" s="3">
        <f t="shared" si="1"/>
        <v>0.77619368868801109</v>
      </c>
      <c r="O20">
        <v>116.31666666666668</v>
      </c>
    </row>
    <row r="21" spans="1:15">
      <c r="A21" s="2">
        <v>2020</v>
      </c>
      <c r="B21">
        <v>2609945.4819999998</v>
      </c>
      <c r="C21" s="4">
        <v>51454.315000000002</v>
      </c>
      <c r="D21" s="4">
        <v>4934.9160000000002</v>
      </c>
      <c r="E21" s="4">
        <v>3867.8020000000001</v>
      </c>
      <c r="F21" s="4">
        <v>1230724.8</v>
      </c>
      <c r="G21" s="4">
        <v>2.8010000000000002</v>
      </c>
      <c r="H21" s="4">
        <v>776441.22499999998</v>
      </c>
      <c r="I21" s="4">
        <v>447093.58199999999</v>
      </c>
      <c r="J21" s="4">
        <v>3229.5830000000001</v>
      </c>
      <c r="K21" s="4">
        <v>9640.9639999999999</v>
      </c>
      <c r="L21" s="4">
        <v>82555.494000000006</v>
      </c>
      <c r="M21" s="4">
        <f t="shared" si="0"/>
        <v>2609945.4820000003</v>
      </c>
      <c r="N21" s="3">
        <f t="shared" si="1"/>
        <v>0.76904519226275547</v>
      </c>
      <c r="O21">
        <v>116.61666666666667</v>
      </c>
    </row>
    <row r="22" spans="1:15">
      <c r="A22" s="2">
        <v>2021</v>
      </c>
      <c r="B22">
        <v>4430923.3370000003</v>
      </c>
      <c r="C22" s="4">
        <v>45835.781999999999</v>
      </c>
      <c r="D22" s="4">
        <v>6791.1970000000001</v>
      </c>
      <c r="E22" s="4">
        <v>12809.227000000001</v>
      </c>
      <c r="F22" s="4">
        <v>1869354.52</v>
      </c>
      <c r="G22" s="4">
        <v>2.7</v>
      </c>
      <c r="H22" s="4">
        <v>1584013.18</v>
      </c>
      <c r="I22" s="4">
        <v>812159.19499999995</v>
      </c>
      <c r="J22" s="4">
        <v>6673.5050000000001</v>
      </c>
      <c r="K22" s="4">
        <v>5870.2979999999998</v>
      </c>
      <c r="L22" s="4">
        <v>87413.732999999993</v>
      </c>
      <c r="M22" s="4">
        <f t="shared" si="0"/>
        <v>4430923.3370000003</v>
      </c>
      <c r="N22" s="3">
        <f t="shared" si="1"/>
        <v>0.77937879700219237</v>
      </c>
      <c r="O22">
        <v>122.67500000000001</v>
      </c>
    </row>
    <row r="23" spans="1:15">
      <c r="A23" s="2">
        <v>2022</v>
      </c>
      <c r="B23">
        <v>5607391.6299999999</v>
      </c>
      <c r="C23" s="4">
        <v>52370.809000000001</v>
      </c>
      <c r="D23" s="4">
        <v>6341.0290000000005</v>
      </c>
      <c r="E23" s="4">
        <v>1532.444</v>
      </c>
      <c r="F23" s="4">
        <v>2587008.102</v>
      </c>
      <c r="G23" s="4">
        <v>3.3220000000000001</v>
      </c>
      <c r="H23" s="4">
        <v>2005096.632</v>
      </c>
      <c r="I23" s="4">
        <v>844728.19</v>
      </c>
      <c r="J23" s="4">
        <v>5163.0910000000003</v>
      </c>
      <c r="K23" s="4">
        <v>8877.527</v>
      </c>
      <c r="L23" s="4">
        <v>96270.483999999997</v>
      </c>
      <c r="M23" s="4">
        <f t="shared" si="0"/>
        <v>5607391.6300000008</v>
      </c>
      <c r="N23" s="3">
        <f t="shared" si="1"/>
        <v>0.81893775876681552</v>
      </c>
      <c r="O23">
        <v>128.58333333333334</v>
      </c>
    </row>
    <row r="24" spans="1:15">
      <c r="A24" s="2">
        <v>2023</v>
      </c>
      <c r="B24">
        <v>3330104.6979999999</v>
      </c>
      <c r="C24" s="4">
        <v>56563.249000000003</v>
      </c>
      <c r="D24" s="4">
        <v>6655.6379999999999</v>
      </c>
      <c r="E24" s="4">
        <v>2844.08</v>
      </c>
      <c r="F24" s="4">
        <v>1691669.281</v>
      </c>
      <c r="G24" s="4">
        <v>3.3220000000000001</v>
      </c>
      <c r="H24" s="4">
        <v>884733.76</v>
      </c>
      <c r="I24" s="4">
        <v>598649.88300000003</v>
      </c>
      <c r="J24" s="4">
        <v>5270.7709999999997</v>
      </c>
      <c r="K24" s="4">
        <v>11253.449000000001</v>
      </c>
      <c r="L24" s="4">
        <v>72464.587</v>
      </c>
      <c r="M24" s="4">
        <f t="shared" si="0"/>
        <v>3330108.02</v>
      </c>
      <c r="N24" s="3">
        <f t="shared" si="1"/>
        <v>0.77367028206270538</v>
      </c>
      <c r="O24">
        <v>127.49166666666667</v>
      </c>
    </row>
    <row r="25" spans="1:15">
      <c r="A25" s="2">
        <v>2024</v>
      </c>
      <c r="B25">
        <v>3489969.6140000001</v>
      </c>
      <c r="C25" s="4">
        <v>58808.112999999998</v>
      </c>
      <c r="D25" s="4">
        <v>6199.0529999999999</v>
      </c>
      <c r="E25" s="4">
        <v>6543.7439999999997</v>
      </c>
      <c r="F25" s="4">
        <v>1833123.28</v>
      </c>
      <c r="G25" s="4">
        <v>183.714</v>
      </c>
      <c r="H25" s="4">
        <v>848365.26199999999</v>
      </c>
      <c r="I25" s="4">
        <v>655854.55500000005</v>
      </c>
      <c r="J25" s="4">
        <v>4138.4170000000004</v>
      </c>
      <c r="K25" s="4">
        <v>24434.878000000001</v>
      </c>
      <c r="L25" s="4">
        <v>52318.597999999998</v>
      </c>
      <c r="M25" s="4">
        <f t="shared" si="0"/>
        <v>3489969.6140000001</v>
      </c>
      <c r="N25" s="3">
        <f t="shared" si="1"/>
        <v>0.76834151542271845</v>
      </c>
      <c r="O25">
        <v>128.90833333333333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workbookViewId="0">
      <selection activeCell="W8" sqref="W8"/>
    </sheetView>
  </sheetViews>
  <sheetFormatPr defaultRowHeight="15"/>
  <cols>
    <col min="6" max="6" width="10.5703125" bestFit="1" customWidth="1"/>
    <col min="8" max="8" width="10.5703125" bestFit="1" customWidth="1"/>
    <col min="9" max="9" width="9.5703125" bestFit="1" customWidth="1"/>
    <col min="12" max="12" width="9.5703125" bestFit="1" customWidth="1"/>
    <col min="13" max="13" width="10.5703125" bestFit="1" customWidth="1"/>
    <col min="19" max="19" width="11.140625" bestFit="1" customWidth="1"/>
    <col min="21" max="21" width="10.85546875" bestFit="1" customWidth="1"/>
    <col min="23" max="23" width="10.57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</row>
    <row r="2" spans="1:23" ht="15.75" thickBot="1">
      <c r="A2" s="1">
        <v>2001</v>
      </c>
      <c r="B2">
        <v>2380003.355</v>
      </c>
      <c r="C2" s="4">
        <v>38388.131999999998</v>
      </c>
      <c r="D2" s="4">
        <v>5805.2349999999997</v>
      </c>
      <c r="E2" s="4">
        <v>25242.47</v>
      </c>
      <c r="F2" s="4">
        <v>1413300.335</v>
      </c>
      <c r="G2" s="4">
        <v>2.0499999999999998</v>
      </c>
      <c r="H2" s="4">
        <v>719496.52599999995</v>
      </c>
      <c r="I2" s="4">
        <v>130223.48699999999</v>
      </c>
      <c r="J2" s="4">
        <v>2747.2</v>
      </c>
      <c r="K2" s="4">
        <v>8365.9860000000008</v>
      </c>
      <c r="L2" s="4">
        <v>36431.934000000001</v>
      </c>
      <c r="M2" s="4">
        <f>SUM(C2:L2)</f>
        <v>2380003.3550000004</v>
      </c>
      <c r="Q2" t="s">
        <v>14</v>
      </c>
      <c r="R2" t="s">
        <v>15</v>
      </c>
      <c r="S2" t="s">
        <v>18</v>
      </c>
      <c r="T2" t="s">
        <v>16</v>
      </c>
      <c r="U2" t="s">
        <v>17</v>
      </c>
    </row>
    <row r="3" spans="1:23" ht="16.5" thickBot="1">
      <c r="A3" s="1">
        <v>2002</v>
      </c>
      <c r="B3">
        <v>2667921.372</v>
      </c>
      <c r="C3" s="4">
        <v>46604.574000000001</v>
      </c>
      <c r="D3" s="4">
        <v>7151.201</v>
      </c>
      <c r="E3" s="4">
        <v>1131.981</v>
      </c>
      <c r="F3" s="4">
        <v>1693684.041</v>
      </c>
      <c r="G3" s="4">
        <v>5.1159999999999997</v>
      </c>
      <c r="H3" s="4">
        <v>690098.66599999997</v>
      </c>
      <c r="I3" s="4">
        <v>163682.071</v>
      </c>
      <c r="J3" s="4">
        <v>3911.308</v>
      </c>
      <c r="K3" s="4">
        <v>8339.1880000000001</v>
      </c>
      <c r="L3" s="4">
        <v>53313.226000000002</v>
      </c>
      <c r="M3" s="4">
        <f t="shared" ref="M3:M25" si="0">SUM(C3:L3)</f>
        <v>2667921.372</v>
      </c>
      <c r="P3" s="5" t="s">
        <v>2</v>
      </c>
      <c r="Q3" s="6">
        <v>-1.1046</v>
      </c>
      <c r="R3">
        <v>-9.0899999999999995E-2</v>
      </c>
      <c r="S3" s="9">
        <v>58808.112999999998</v>
      </c>
      <c r="T3">
        <f>ABS(Q3)</f>
        <v>1.1046</v>
      </c>
      <c r="U3" s="9">
        <f>R3*S3*T3</f>
        <v>-5904.8132432398197</v>
      </c>
    </row>
    <row r="4" spans="1:23" ht="16.5" thickBot="1">
      <c r="A4" s="1">
        <v>2003</v>
      </c>
      <c r="B4">
        <v>4722916.9029999999</v>
      </c>
      <c r="C4" s="4">
        <v>54580.756000000001</v>
      </c>
      <c r="D4" s="4">
        <v>7139.1319999999996</v>
      </c>
      <c r="E4" s="4">
        <v>10142.906999999999</v>
      </c>
      <c r="F4" s="4">
        <v>3275053.7880000002</v>
      </c>
      <c r="G4" s="4">
        <v>3.0510000000000002</v>
      </c>
      <c r="H4" s="4">
        <v>1217076.939</v>
      </c>
      <c r="I4" s="4">
        <v>110663.54</v>
      </c>
      <c r="J4" s="4">
        <v>3988.6509999999998</v>
      </c>
      <c r="K4" s="4">
        <v>8106.8370000000004</v>
      </c>
      <c r="L4" s="4">
        <v>36161.302000000003</v>
      </c>
      <c r="M4" s="4">
        <f t="shared" si="0"/>
        <v>4722916.9029999999</v>
      </c>
      <c r="P4" s="7" t="s">
        <v>3</v>
      </c>
      <c r="Q4" s="8">
        <v>-1.1015999999999999</v>
      </c>
      <c r="R4">
        <v>-9.0899999999999995E-2</v>
      </c>
      <c r="S4" s="9">
        <v>6199.0529999999999</v>
      </c>
      <c r="T4">
        <f t="shared" ref="T4:T10" si="1">ABS(Q4)</f>
        <v>1.1015999999999999</v>
      </c>
      <c r="U4" s="9">
        <f t="shared" ref="U4:U10" si="2">R4*S4*T4</f>
        <v>-620.74489973831999</v>
      </c>
    </row>
    <row r="5" spans="1:23" ht="16.5" thickBot="1">
      <c r="A5" s="1">
        <v>2004</v>
      </c>
      <c r="B5">
        <v>6251806.8940000003</v>
      </c>
      <c r="C5" s="4">
        <v>56144.036999999997</v>
      </c>
      <c r="D5" s="4">
        <v>7460.4780000000001</v>
      </c>
      <c r="E5" s="4">
        <v>18724.262999999999</v>
      </c>
      <c r="F5" s="4">
        <v>4235713.58</v>
      </c>
      <c r="G5" s="4">
        <v>3.2010000000000001</v>
      </c>
      <c r="H5" s="4">
        <v>1624979.209</v>
      </c>
      <c r="I5" s="4">
        <v>247055.44699999999</v>
      </c>
      <c r="J5" s="4">
        <v>9638.1579999999994</v>
      </c>
      <c r="K5" s="4">
        <v>8523.116</v>
      </c>
      <c r="L5" s="4">
        <v>43565.404999999999</v>
      </c>
      <c r="M5" s="4">
        <f t="shared" si="0"/>
        <v>6251806.8940000003</v>
      </c>
      <c r="P5" s="7" t="s">
        <v>4</v>
      </c>
      <c r="Q5" s="8">
        <v>-1.1527000000000001</v>
      </c>
      <c r="R5">
        <v>-9.0899999999999995E-2</v>
      </c>
      <c r="S5" s="9">
        <v>6543.7439999999997</v>
      </c>
      <c r="T5">
        <f t="shared" si="1"/>
        <v>1.1527000000000001</v>
      </c>
      <c r="U5" s="9">
        <f t="shared" si="2"/>
        <v>-685.65631012991992</v>
      </c>
    </row>
    <row r="6" spans="1:23" ht="16.5" thickBot="1">
      <c r="A6" s="1">
        <v>2005</v>
      </c>
      <c r="B6">
        <v>8354097.1330000004</v>
      </c>
      <c r="C6" s="4">
        <v>57061.256000000001</v>
      </c>
      <c r="D6" s="4">
        <v>15920.773999999999</v>
      </c>
      <c r="E6" s="4">
        <v>26869.822</v>
      </c>
      <c r="F6" s="4">
        <v>5751248.2060000002</v>
      </c>
      <c r="G6" s="4">
        <v>6.0750000000000002</v>
      </c>
      <c r="H6" s="4">
        <v>2292644.5860000001</v>
      </c>
      <c r="I6" s="4">
        <v>130514.837</v>
      </c>
      <c r="J6" s="4">
        <v>7344.5839999999998</v>
      </c>
      <c r="K6" s="4">
        <v>11366.677</v>
      </c>
      <c r="L6" s="4">
        <v>61120.315999999999</v>
      </c>
      <c r="M6" s="4">
        <f t="shared" si="0"/>
        <v>8354097.1330000004</v>
      </c>
      <c r="P6" s="7" t="s">
        <v>6</v>
      </c>
      <c r="Q6" s="8">
        <v>-1.0610999999999999</v>
      </c>
      <c r="R6">
        <v>-9.0899999999999995E-2</v>
      </c>
      <c r="S6" s="9">
        <v>183.714</v>
      </c>
      <c r="T6">
        <f t="shared" si="1"/>
        <v>1.0610999999999999</v>
      </c>
      <c r="U6" s="9">
        <f t="shared" si="2"/>
        <v>-17.719948318859998</v>
      </c>
    </row>
    <row r="7" spans="1:23" ht="16.5" thickBot="1">
      <c r="A7" s="1">
        <v>2006</v>
      </c>
      <c r="B7">
        <v>8822154.1899999995</v>
      </c>
      <c r="C7" s="4">
        <v>78309.176000000007</v>
      </c>
      <c r="D7" s="4">
        <v>9526.5069999999996</v>
      </c>
      <c r="E7" s="4">
        <v>21960.057000000001</v>
      </c>
      <c r="F7" s="4">
        <v>5895968.1619999995</v>
      </c>
      <c r="G7" s="4">
        <v>9.1039999999999992</v>
      </c>
      <c r="H7" s="4">
        <v>2547211.4539999999</v>
      </c>
      <c r="I7" s="4">
        <v>172396.57399999999</v>
      </c>
      <c r="J7" s="4">
        <v>11982.125</v>
      </c>
      <c r="K7" s="4">
        <v>11257.788</v>
      </c>
      <c r="L7" s="4">
        <v>73533.243000000002</v>
      </c>
      <c r="M7" s="4">
        <f t="shared" si="0"/>
        <v>8822154.1900000013</v>
      </c>
      <c r="P7" s="7" t="s">
        <v>8</v>
      </c>
      <c r="Q7" s="8">
        <v>-1.0102</v>
      </c>
      <c r="R7">
        <v>-9.0899999999999995E-2</v>
      </c>
      <c r="S7" s="9">
        <v>655854.55500000005</v>
      </c>
      <c r="T7">
        <f t="shared" si="1"/>
        <v>1.0102</v>
      </c>
      <c r="U7" s="9">
        <f t="shared" si="2"/>
        <v>-60225.274275804899</v>
      </c>
      <c r="W7" s="4">
        <v>1833123.28</v>
      </c>
    </row>
    <row r="8" spans="1:23" ht="16.5" thickBot="1">
      <c r="A8" s="2">
        <v>2007</v>
      </c>
      <c r="B8">
        <v>9341821.5669999998</v>
      </c>
      <c r="C8" s="4">
        <v>64754.434999999998</v>
      </c>
      <c r="D8" s="4">
        <v>12580.370999999999</v>
      </c>
      <c r="E8" s="4">
        <v>25639.679</v>
      </c>
      <c r="F8" s="4">
        <v>5969820.7829999998</v>
      </c>
      <c r="G8" s="4">
        <v>6.9320000000000004</v>
      </c>
      <c r="H8" s="4">
        <v>2764124.0019999999</v>
      </c>
      <c r="I8" s="4">
        <v>428761.39299999998</v>
      </c>
      <c r="J8" s="4">
        <v>8281.6139999999996</v>
      </c>
      <c r="K8" s="4">
        <v>10128.68</v>
      </c>
      <c r="L8" s="4">
        <v>57723.678</v>
      </c>
      <c r="M8" s="4">
        <f t="shared" si="0"/>
        <v>9341821.5669999979</v>
      </c>
      <c r="P8" s="7" t="s">
        <v>9</v>
      </c>
      <c r="Q8" s="8">
        <v>-1.1115999999999999</v>
      </c>
      <c r="R8">
        <v>-9.0899999999999995E-2</v>
      </c>
      <c r="S8" s="9">
        <v>4138.4170000000004</v>
      </c>
      <c r="T8">
        <f t="shared" si="1"/>
        <v>1.1115999999999999</v>
      </c>
      <c r="U8" s="9">
        <f t="shared" si="2"/>
        <v>-418.16402825147998</v>
      </c>
      <c r="W8" s="4">
        <v>848365.26199999999</v>
      </c>
    </row>
    <row r="9" spans="1:23" ht="16.5" thickBot="1">
      <c r="A9" s="2">
        <v>2008</v>
      </c>
      <c r="B9">
        <v>9471326.4269999992</v>
      </c>
      <c r="C9" s="4">
        <v>48293.675000000003</v>
      </c>
      <c r="D9" s="4">
        <v>15364.165000000001</v>
      </c>
      <c r="E9" s="4">
        <v>3370.886</v>
      </c>
      <c r="F9" s="4">
        <v>4917567.841</v>
      </c>
      <c r="G9" s="4">
        <v>12.738</v>
      </c>
      <c r="H9" s="4">
        <v>3828297.71</v>
      </c>
      <c r="I9" s="4">
        <v>560980.89099999995</v>
      </c>
      <c r="J9" s="4">
        <v>11684.593999999999</v>
      </c>
      <c r="K9" s="4">
        <v>13113.486999999999</v>
      </c>
      <c r="L9" s="4">
        <v>72640.44</v>
      </c>
      <c r="M9" s="4">
        <f t="shared" si="0"/>
        <v>9471326.4270000011</v>
      </c>
      <c r="P9" s="7" t="s">
        <v>10</v>
      </c>
      <c r="Q9" s="8">
        <v>-1.0691999999999999</v>
      </c>
      <c r="R9">
        <v>-9.0899999999999995E-2</v>
      </c>
      <c r="S9" s="9">
        <v>24434.878000000001</v>
      </c>
      <c r="T9">
        <f t="shared" si="1"/>
        <v>1.0691999999999999</v>
      </c>
      <c r="U9" s="9">
        <f t="shared" si="2"/>
        <v>-2374.83263458584</v>
      </c>
    </row>
    <row r="10" spans="1:23" ht="16.5" thickBot="1">
      <c r="A10" s="2">
        <v>2009</v>
      </c>
      <c r="B10">
        <v>5623790.5439999998</v>
      </c>
      <c r="C10" s="4">
        <v>48740.131000000001</v>
      </c>
      <c r="D10" s="4">
        <v>13820.008</v>
      </c>
      <c r="E10" s="4">
        <v>1106.9380000000001</v>
      </c>
      <c r="F10" s="4">
        <v>3439065.5359999998</v>
      </c>
      <c r="G10" s="4">
        <v>14.773999999999999</v>
      </c>
      <c r="H10" s="4">
        <v>1789527.7180000001</v>
      </c>
      <c r="I10" s="4">
        <v>261540.33199999999</v>
      </c>
      <c r="J10" s="4">
        <v>5918.2070000000003</v>
      </c>
      <c r="K10" s="4">
        <v>8115.5309999999999</v>
      </c>
      <c r="L10" s="4">
        <v>55941.368999999999</v>
      </c>
      <c r="M10" s="4">
        <f t="shared" si="0"/>
        <v>5623790.5440000016</v>
      </c>
      <c r="P10" s="7" t="s">
        <v>11</v>
      </c>
      <c r="Q10" s="8">
        <v>-1.0609</v>
      </c>
      <c r="R10">
        <v>-9.0899999999999995E-2</v>
      </c>
      <c r="S10" s="9">
        <v>52318.597999999998</v>
      </c>
      <c r="T10">
        <f t="shared" si="1"/>
        <v>1.0609</v>
      </c>
      <c r="U10" s="9">
        <f t="shared" si="2"/>
        <v>-5045.3863761943794</v>
      </c>
    </row>
    <row r="11" spans="1:23">
      <c r="A11" s="2">
        <v>2010</v>
      </c>
      <c r="B11">
        <v>7012449.5870000003</v>
      </c>
      <c r="C11" s="4">
        <v>60202.324999999997</v>
      </c>
      <c r="D11" s="4">
        <v>11219.816999999999</v>
      </c>
      <c r="E11" s="4">
        <v>22141.785</v>
      </c>
      <c r="F11" s="4">
        <v>3412525.1910000001</v>
      </c>
      <c r="G11" s="4">
        <v>12.141</v>
      </c>
      <c r="H11" s="4">
        <v>2939934.3530000001</v>
      </c>
      <c r="I11" s="4">
        <v>505625.60100000002</v>
      </c>
      <c r="J11" s="4">
        <v>2371.4789999999998</v>
      </c>
      <c r="K11" s="4">
        <v>7385.3829999999998</v>
      </c>
      <c r="L11" s="4">
        <v>51031.512000000002</v>
      </c>
      <c r="M11" s="4">
        <f t="shared" si="0"/>
        <v>7012449.5870000003</v>
      </c>
      <c r="S11" s="9">
        <f>SUM(S3:S10)</f>
        <v>808481.07200000004</v>
      </c>
      <c r="U11" s="9">
        <f>SUM(U3:U10)</f>
        <v>-75292.591716263516</v>
      </c>
    </row>
    <row r="12" spans="1:23">
      <c r="A12" s="2">
        <v>2011</v>
      </c>
      <c r="B12">
        <v>8506040.7039999999</v>
      </c>
      <c r="C12" s="4">
        <v>52299.303</v>
      </c>
      <c r="D12" s="4">
        <v>13975.694</v>
      </c>
      <c r="E12" s="4">
        <v>5865.2460000000001</v>
      </c>
      <c r="F12" s="4">
        <v>3808865.4109999998</v>
      </c>
      <c r="G12" s="4">
        <v>31.443999999999999</v>
      </c>
      <c r="H12" s="4">
        <v>3877386.6409999998</v>
      </c>
      <c r="I12" s="4">
        <v>677125.29</v>
      </c>
      <c r="J12" s="4">
        <v>3665.212</v>
      </c>
      <c r="K12" s="4">
        <v>17101.672999999999</v>
      </c>
      <c r="L12" s="4">
        <v>49724.79</v>
      </c>
      <c r="M12" s="4">
        <f t="shared" si="0"/>
        <v>8506040.703999998</v>
      </c>
    </row>
    <row r="13" spans="1:23">
      <c r="A13" s="2">
        <v>2012</v>
      </c>
      <c r="B13">
        <v>8585317.7180000003</v>
      </c>
      <c r="C13" s="4">
        <v>43350.216999999997</v>
      </c>
      <c r="D13" s="4">
        <v>14824.084000000001</v>
      </c>
      <c r="E13" s="4">
        <v>1725.81</v>
      </c>
      <c r="F13" s="4">
        <v>3945978.3640000001</v>
      </c>
      <c r="G13" s="4">
        <v>12.585000000000001</v>
      </c>
      <c r="H13" s="4">
        <v>3704507.9929999998</v>
      </c>
      <c r="I13" s="4">
        <v>801649.91299999994</v>
      </c>
      <c r="J13" s="4">
        <v>6328.9089999999997</v>
      </c>
      <c r="K13" s="4">
        <v>8482.9060000000009</v>
      </c>
      <c r="L13" s="4">
        <v>58456.936999999998</v>
      </c>
      <c r="M13" s="4">
        <f t="shared" si="0"/>
        <v>8585317.7180000003</v>
      </c>
    </row>
    <row r="14" spans="1:23">
      <c r="A14" s="2">
        <v>2013</v>
      </c>
      <c r="B14">
        <v>6840697.8949999996</v>
      </c>
      <c r="C14" s="4">
        <v>45986.021999999997</v>
      </c>
      <c r="D14" s="4">
        <v>14269.93</v>
      </c>
      <c r="E14" s="4">
        <v>3414.75</v>
      </c>
      <c r="F14" s="4">
        <v>2572807.2919999999</v>
      </c>
      <c r="G14" s="4">
        <v>196.77799999999999</v>
      </c>
      <c r="H14" s="4">
        <v>3433284.6170000001</v>
      </c>
      <c r="I14" s="4">
        <v>682908.40300000005</v>
      </c>
      <c r="J14" s="4">
        <v>5193.3689999999997</v>
      </c>
      <c r="K14" s="4">
        <v>9245.7000000000007</v>
      </c>
      <c r="L14" s="4">
        <v>73391.034</v>
      </c>
      <c r="M14" s="4">
        <f t="shared" si="0"/>
        <v>6840697.8950000005</v>
      </c>
    </row>
    <row r="15" spans="1:23">
      <c r="A15" s="2">
        <v>2014</v>
      </c>
      <c r="B15">
        <v>6291689.7740000002</v>
      </c>
      <c r="C15" s="4">
        <v>54017.440000000002</v>
      </c>
      <c r="D15" s="4">
        <v>14146.362999999999</v>
      </c>
      <c r="E15" s="4">
        <v>3692.2370000000001</v>
      </c>
      <c r="F15" s="4">
        <v>2228296.21</v>
      </c>
      <c r="G15" s="4">
        <v>38.972999999999999</v>
      </c>
      <c r="H15" s="4">
        <v>3174375.9920000001</v>
      </c>
      <c r="I15" s="4">
        <v>707632.397</v>
      </c>
      <c r="J15" s="4">
        <v>6436.4170000000004</v>
      </c>
      <c r="K15" s="4">
        <v>11584.684999999999</v>
      </c>
      <c r="L15" s="4">
        <v>91469.06</v>
      </c>
      <c r="M15" s="4">
        <f t="shared" si="0"/>
        <v>6291689.7739999993</v>
      </c>
    </row>
    <row r="16" spans="1:23">
      <c r="A16" s="2">
        <v>2015</v>
      </c>
      <c r="B16">
        <v>4585299.3370000003</v>
      </c>
      <c r="C16" s="4">
        <v>66352.826000000001</v>
      </c>
      <c r="D16" s="4">
        <v>11775.66</v>
      </c>
      <c r="E16" s="4">
        <v>12093.558999999999</v>
      </c>
      <c r="F16" s="4">
        <v>1427060.6950000001</v>
      </c>
      <c r="G16" s="4">
        <v>19.797000000000001</v>
      </c>
      <c r="H16" s="4">
        <v>2468518.6</v>
      </c>
      <c r="I16" s="4">
        <v>490333.73499999999</v>
      </c>
      <c r="J16" s="4">
        <v>5943.9210000000003</v>
      </c>
      <c r="K16" s="4">
        <v>27627.79</v>
      </c>
      <c r="L16" s="4">
        <v>75572.754000000001</v>
      </c>
      <c r="M16" s="4">
        <f t="shared" si="0"/>
        <v>4585299.3370000003</v>
      </c>
    </row>
    <row r="17" spans="1:13">
      <c r="A17" s="2">
        <v>2016</v>
      </c>
      <c r="B17">
        <v>3164423.8760000002</v>
      </c>
      <c r="C17" s="4">
        <v>66567.293000000005</v>
      </c>
      <c r="D17" s="4">
        <v>11930.422</v>
      </c>
      <c r="E17" s="4">
        <v>8174.8069999999998</v>
      </c>
      <c r="F17" s="4">
        <v>1251627.665</v>
      </c>
      <c r="G17" s="4">
        <v>17.192</v>
      </c>
      <c r="H17" s="4">
        <v>1362502.912</v>
      </c>
      <c r="I17" s="4">
        <v>333851.82699999999</v>
      </c>
      <c r="J17" s="4">
        <v>3727.1370000000002</v>
      </c>
      <c r="K17" s="4">
        <v>8536.884</v>
      </c>
      <c r="L17" s="4">
        <v>117487.73699999999</v>
      </c>
      <c r="M17" s="4">
        <f t="shared" si="0"/>
        <v>3164423.8760000006</v>
      </c>
    </row>
    <row r="18" spans="1:13">
      <c r="A18" s="2">
        <v>2017</v>
      </c>
      <c r="B18">
        <v>3530561.0520000001</v>
      </c>
      <c r="C18" s="4">
        <v>49371.241999999998</v>
      </c>
      <c r="D18" s="4">
        <v>8070.433</v>
      </c>
      <c r="E18" s="4">
        <v>8080.607</v>
      </c>
      <c r="F18" s="4">
        <v>1499999.2339999999</v>
      </c>
      <c r="G18" s="4">
        <v>13.023999999999999</v>
      </c>
      <c r="H18" s="4">
        <v>1309706.0419999999</v>
      </c>
      <c r="I18" s="4">
        <v>541047.29299999995</v>
      </c>
      <c r="J18" s="4">
        <v>4395.3879999999999</v>
      </c>
      <c r="K18" s="4">
        <v>8099.259</v>
      </c>
      <c r="L18" s="4">
        <v>101778.53</v>
      </c>
      <c r="M18" s="4">
        <f t="shared" si="0"/>
        <v>3530561.0519999992</v>
      </c>
    </row>
    <row r="19" spans="1:13">
      <c r="A19" s="2">
        <v>2018</v>
      </c>
      <c r="B19">
        <v>3874407.662</v>
      </c>
      <c r="C19" s="4">
        <v>43228.542000000001</v>
      </c>
      <c r="D19" s="4">
        <v>5771.0360000000001</v>
      </c>
      <c r="E19" s="4">
        <v>7641.0290000000005</v>
      </c>
      <c r="F19" s="4">
        <v>1728277.767</v>
      </c>
      <c r="G19" s="4">
        <v>34.776000000000003</v>
      </c>
      <c r="H19" s="4">
        <v>1305849.7790000001</v>
      </c>
      <c r="I19" s="4">
        <v>597015.30200000003</v>
      </c>
      <c r="J19" s="4">
        <v>8934.2350000000006</v>
      </c>
      <c r="K19" s="4">
        <v>9928.5419999999995</v>
      </c>
      <c r="L19" s="4">
        <v>167726.65400000001</v>
      </c>
      <c r="M19" s="4">
        <f t="shared" si="0"/>
        <v>3874407.6620000005</v>
      </c>
    </row>
    <row r="20" spans="1:13">
      <c r="A20" s="2">
        <v>2019</v>
      </c>
      <c r="B20">
        <v>3631111.9210000001</v>
      </c>
      <c r="C20" s="4">
        <v>45949.36</v>
      </c>
      <c r="D20" s="4">
        <v>7477.29</v>
      </c>
      <c r="E20" s="4">
        <v>9860.8330000000005</v>
      </c>
      <c r="F20" s="4">
        <v>1826198.8810000001</v>
      </c>
      <c r="G20" s="4">
        <v>24.934999999999999</v>
      </c>
      <c r="H20" s="4">
        <v>992247.27500000002</v>
      </c>
      <c r="I20" s="4">
        <v>602048.18099999998</v>
      </c>
      <c r="J20" s="4">
        <v>4836.6899999999996</v>
      </c>
      <c r="K20" s="4">
        <v>15495.067999999999</v>
      </c>
      <c r="L20" s="4">
        <v>126973.408</v>
      </c>
      <c r="M20" s="4">
        <f t="shared" si="0"/>
        <v>3631111.9209999996</v>
      </c>
    </row>
    <row r="21" spans="1:13">
      <c r="A21" s="2">
        <v>2020</v>
      </c>
      <c r="B21">
        <v>2609945.4819999998</v>
      </c>
      <c r="C21" s="4">
        <v>51454.315000000002</v>
      </c>
      <c r="D21" s="4">
        <v>4934.9160000000002</v>
      </c>
      <c r="E21" s="4">
        <v>3867.8020000000001</v>
      </c>
      <c r="F21" s="4">
        <v>1230724.8</v>
      </c>
      <c r="G21" s="4">
        <v>2.8010000000000002</v>
      </c>
      <c r="H21" s="4">
        <v>776441.22499999998</v>
      </c>
      <c r="I21" s="4">
        <v>447093.58199999999</v>
      </c>
      <c r="J21" s="4">
        <v>3229.5830000000001</v>
      </c>
      <c r="K21" s="4">
        <v>9640.9639999999999</v>
      </c>
      <c r="L21" s="4">
        <v>82555.494000000006</v>
      </c>
      <c r="M21" s="4">
        <f t="shared" si="0"/>
        <v>2609945.4820000003</v>
      </c>
    </row>
    <row r="22" spans="1:13">
      <c r="A22" s="2">
        <v>2021</v>
      </c>
      <c r="B22">
        <v>4430923.3370000003</v>
      </c>
      <c r="C22" s="4">
        <v>45835.781999999999</v>
      </c>
      <c r="D22" s="4">
        <v>6791.1970000000001</v>
      </c>
      <c r="E22" s="4">
        <v>12809.227000000001</v>
      </c>
      <c r="F22" s="4">
        <v>1869354.52</v>
      </c>
      <c r="G22" s="4">
        <v>2.7</v>
      </c>
      <c r="H22" s="4">
        <v>1584013.18</v>
      </c>
      <c r="I22" s="4">
        <v>812159.19499999995</v>
      </c>
      <c r="J22" s="4">
        <v>6673.5050000000001</v>
      </c>
      <c r="K22" s="4">
        <v>5870.2979999999998</v>
      </c>
      <c r="L22" s="4">
        <v>87413.732999999993</v>
      </c>
      <c r="M22" s="4">
        <f t="shared" si="0"/>
        <v>4430923.3370000003</v>
      </c>
    </row>
    <row r="23" spans="1:13">
      <c r="A23" s="2">
        <v>2022</v>
      </c>
      <c r="B23">
        <v>5607391.6299999999</v>
      </c>
      <c r="C23" s="4">
        <v>52370.809000000001</v>
      </c>
      <c r="D23" s="4">
        <v>6341.0290000000005</v>
      </c>
      <c r="E23" s="4">
        <v>1532.444</v>
      </c>
      <c r="F23" s="4">
        <v>2587008.102</v>
      </c>
      <c r="G23" s="4">
        <v>3.3220000000000001</v>
      </c>
      <c r="H23" s="4">
        <v>2005096.632</v>
      </c>
      <c r="I23" s="4">
        <v>844728.19</v>
      </c>
      <c r="J23" s="4">
        <v>5163.0910000000003</v>
      </c>
      <c r="K23" s="4">
        <v>8877.527</v>
      </c>
      <c r="L23" s="4">
        <v>96270.483999999997</v>
      </c>
      <c r="M23" s="4">
        <f t="shared" si="0"/>
        <v>5607391.6300000008</v>
      </c>
    </row>
    <row r="24" spans="1:13">
      <c r="A24" s="2">
        <v>2023</v>
      </c>
      <c r="B24">
        <v>3330104.6979999999</v>
      </c>
      <c r="C24" s="4">
        <v>56563.249000000003</v>
      </c>
      <c r="D24" s="4">
        <v>6655.6379999999999</v>
      </c>
      <c r="E24" s="4">
        <v>2844.08</v>
      </c>
      <c r="F24" s="4">
        <v>1691669.281</v>
      </c>
      <c r="G24" s="4">
        <v>3.3220000000000001</v>
      </c>
      <c r="H24" s="4">
        <v>884733.76</v>
      </c>
      <c r="I24" s="4">
        <v>598649.88300000003</v>
      </c>
      <c r="J24" s="4">
        <v>5270.7709999999997</v>
      </c>
      <c r="K24" s="4">
        <v>11253.449000000001</v>
      </c>
      <c r="L24" s="4">
        <v>72464.587</v>
      </c>
      <c r="M24" s="4">
        <f t="shared" si="0"/>
        <v>3330108.02</v>
      </c>
    </row>
    <row r="25" spans="1:13">
      <c r="A25" s="2">
        <v>2024</v>
      </c>
      <c r="B25">
        <v>3489969.6140000001</v>
      </c>
      <c r="C25" s="4">
        <v>58808.112999999998</v>
      </c>
      <c r="D25" s="4">
        <v>6199.0529999999999</v>
      </c>
      <c r="E25" s="4">
        <v>6543.7439999999997</v>
      </c>
      <c r="F25" s="4">
        <v>1833123.28</v>
      </c>
      <c r="G25" s="4">
        <v>183.714</v>
      </c>
      <c r="H25" s="4">
        <v>848365.26199999999</v>
      </c>
      <c r="I25" s="4">
        <v>655854.55500000005</v>
      </c>
      <c r="J25" s="4">
        <v>4138.4170000000004</v>
      </c>
      <c r="K25" s="4">
        <v>24434.878000000001</v>
      </c>
      <c r="L25" s="4">
        <v>52318.597999999998</v>
      </c>
      <c r="M25" s="4">
        <f t="shared" si="0"/>
        <v>3489969.6140000001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Charles</dc:creator>
  <cp:lastModifiedBy>Don Charles</cp:lastModifiedBy>
  <dcterms:created xsi:type="dcterms:W3CDTF">2025-05-09T07:46:30Z</dcterms:created>
  <dcterms:modified xsi:type="dcterms:W3CDTF">2025-05-14T08:04:31Z</dcterms:modified>
</cp:coreProperties>
</file>