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o/Desktop/"/>
    </mc:Choice>
  </mc:AlternateContent>
  <xr:revisionPtr revIDLastSave="0" documentId="13_ncr:1_{26181AD5-9295-4A4F-9259-646AF6AE1084}" xr6:coauthVersionLast="40" xr6:coauthVersionMax="40" xr10:uidLastSave="{00000000-0000-0000-0000-000000000000}"/>
  <bookViews>
    <workbookView xWindow="0" yWindow="460" windowWidth="28800" windowHeight="16180" xr2:uid="{0654B75E-0F32-4347-B5EB-49700F2C19E1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27" i="2" l="1"/>
  <c r="V45" i="2"/>
  <c r="AA45" i="2"/>
  <c r="Z45" i="2"/>
  <c r="Y45" i="2"/>
  <c r="W52" i="2"/>
  <c r="X52" i="2"/>
  <c r="Y52" i="2"/>
  <c r="Z52" i="2"/>
  <c r="AA52" i="2"/>
  <c r="V52" i="2"/>
  <c r="W51" i="2"/>
  <c r="X51" i="2"/>
  <c r="Y51" i="2"/>
  <c r="Z51" i="2"/>
  <c r="AA51" i="2"/>
  <c r="V51" i="2"/>
  <c r="W50" i="2"/>
  <c r="X50" i="2"/>
  <c r="Y50" i="2"/>
  <c r="Z50" i="2"/>
  <c r="AA50" i="2"/>
  <c r="V50" i="2"/>
  <c r="W49" i="2"/>
  <c r="X49" i="2"/>
  <c r="Y49" i="2"/>
  <c r="Z49" i="2"/>
  <c r="AA49" i="2"/>
  <c r="V49" i="2"/>
  <c r="Z48" i="2"/>
  <c r="W48" i="2"/>
  <c r="X48" i="2"/>
  <c r="Y48" i="2"/>
  <c r="AA48" i="2"/>
  <c r="V48" i="2"/>
  <c r="W47" i="2"/>
  <c r="X47" i="2"/>
  <c r="Y47" i="2"/>
  <c r="Z47" i="2"/>
  <c r="AA47" i="2"/>
  <c r="V47" i="2"/>
  <c r="W46" i="2"/>
  <c r="X46" i="2"/>
  <c r="Y46" i="2"/>
  <c r="Z46" i="2"/>
  <c r="AA46" i="2"/>
  <c r="V46" i="2"/>
  <c r="W45" i="2"/>
  <c r="X45" i="2"/>
  <c r="AI35" i="2" l="1"/>
  <c r="AJ35" i="2"/>
  <c r="AK35" i="2"/>
  <c r="AH35" i="2"/>
  <c r="AA23" i="2"/>
  <c r="AC23" i="2"/>
  <c r="Q39" i="2"/>
  <c r="AA39" i="2" s="1"/>
  <c r="Q35" i="2"/>
  <c r="Q31" i="2"/>
  <c r="AA31" i="2" s="1"/>
  <c r="M27" i="2"/>
  <c r="P23" i="2"/>
  <c r="Z23" i="2" s="1"/>
  <c r="P19" i="2"/>
  <c r="P15" i="2"/>
  <c r="Z15" i="2" s="1"/>
  <c r="P11" i="2"/>
  <c r="Z11" i="2" s="1"/>
  <c r="P7" i="2"/>
  <c r="Z7" i="2" s="1"/>
  <c r="Q3" i="2"/>
  <c r="AA3" i="2" s="1"/>
  <c r="N2" i="2"/>
  <c r="AI34" i="2"/>
  <c r="AJ34" i="2"/>
  <c r="AK34" i="2"/>
  <c r="AL34" i="2"/>
  <c r="AM34" i="2"/>
  <c r="AH34" i="2"/>
  <c r="AI33" i="2"/>
  <c r="AJ33" i="2"/>
  <c r="AK33" i="2"/>
  <c r="AL33" i="2"/>
  <c r="AM33" i="2"/>
  <c r="AH33" i="2"/>
  <c r="AI32" i="2"/>
  <c r="AJ32" i="2"/>
  <c r="AK32" i="2"/>
  <c r="AL32" i="2"/>
  <c r="AM32" i="2"/>
  <c r="AH32" i="2"/>
  <c r="AI31" i="2"/>
  <c r="AJ31" i="2"/>
  <c r="AK31" i="2"/>
  <c r="AL31" i="2"/>
  <c r="AM31" i="2"/>
  <c r="AH31" i="2"/>
  <c r="AI30" i="2"/>
  <c r="AJ30" i="2"/>
  <c r="AK30" i="2"/>
  <c r="AL30" i="2"/>
  <c r="AM30" i="2"/>
  <c r="AH30" i="2"/>
  <c r="AJ29" i="2"/>
  <c r="AI29" i="2"/>
  <c r="AK29" i="2"/>
  <c r="AL29" i="2"/>
  <c r="AM29" i="2"/>
  <c r="AH29" i="2"/>
  <c r="AJ28" i="2"/>
  <c r="AI28" i="2"/>
  <c r="AK28" i="2"/>
  <c r="AL28" i="2"/>
  <c r="AM28" i="2"/>
  <c r="AH28" i="2"/>
  <c r="AJ27" i="2"/>
  <c r="AK27" i="2"/>
  <c r="AL27" i="2"/>
  <c r="AM27" i="2"/>
  <c r="AI27" i="2"/>
  <c r="AC21" i="2"/>
  <c r="AB13" i="2"/>
  <c r="Z17" i="2"/>
  <c r="W25" i="2"/>
  <c r="S3" i="2"/>
  <c r="AC3" i="2" s="1"/>
  <c r="S4" i="2"/>
  <c r="S5" i="2"/>
  <c r="AC5" i="2" s="1"/>
  <c r="S7" i="2"/>
  <c r="S8" i="2"/>
  <c r="AC8" i="2" s="1"/>
  <c r="S9" i="2"/>
  <c r="S12" i="2"/>
  <c r="S13" i="2"/>
  <c r="AC13" i="2" s="1"/>
  <c r="S16" i="2"/>
  <c r="AC16" i="2" s="1"/>
  <c r="S17" i="2"/>
  <c r="S19" i="2"/>
  <c r="S20" i="2"/>
  <c r="AC20" i="2" s="1"/>
  <c r="S21" i="2"/>
  <c r="S23" i="2"/>
  <c r="S24" i="2"/>
  <c r="S25" i="2"/>
  <c r="AC25" i="2" s="1"/>
  <c r="S28" i="2"/>
  <c r="AC28" i="2" s="1"/>
  <c r="S29" i="2"/>
  <c r="AC29" i="2" s="1"/>
  <c r="S32" i="2"/>
  <c r="S33" i="2"/>
  <c r="AC33" i="2" s="1"/>
  <c r="S35" i="2"/>
  <c r="S36" i="2"/>
  <c r="AC36" i="2" s="1"/>
  <c r="S37" i="2"/>
  <c r="S39" i="2"/>
  <c r="AC39" i="2" s="1"/>
  <c r="S40" i="2"/>
  <c r="S41" i="2"/>
  <c r="AC41" i="2" s="1"/>
  <c r="R4" i="2"/>
  <c r="R5" i="2"/>
  <c r="AB5" i="2" s="1"/>
  <c r="R8" i="2"/>
  <c r="AB8" i="2" s="1"/>
  <c r="R9" i="2"/>
  <c r="R11" i="2"/>
  <c r="AB11" i="2" s="1"/>
  <c r="R12" i="2"/>
  <c r="R13" i="2"/>
  <c r="R15" i="2"/>
  <c r="AB15" i="2" s="1"/>
  <c r="R16" i="2"/>
  <c r="AB16" i="2" s="1"/>
  <c r="R17" i="2"/>
  <c r="AB17" i="2" s="1"/>
  <c r="R20" i="2"/>
  <c r="AB20" i="2" s="1"/>
  <c r="R21" i="2"/>
  <c r="AB21" i="2" s="1"/>
  <c r="R24" i="2"/>
  <c r="R25" i="2"/>
  <c r="AB25" i="2" s="1"/>
  <c r="R27" i="2"/>
  <c r="AB27" i="2" s="1"/>
  <c r="R28" i="2"/>
  <c r="AB28" i="2" s="1"/>
  <c r="R29" i="2"/>
  <c r="AB29" i="2" s="1"/>
  <c r="R31" i="2"/>
  <c r="AB31" i="2" s="1"/>
  <c r="R32" i="2"/>
  <c r="R33" i="2"/>
  <c r="AB33" i="2" s="1"/>
  <c r="R36" i="2"/>
  <c r="AB36" i="2" s="1"/>
  <c r="R37" i="2"/>
  <c r="AB37" i="2" s="1"/>
  <c r="R40" i="2"/>
  <c r="R41" i="2"/>
  <c r="AB41" i="2" s="1"/>
  <c r="Q28" i="2"/>
  <c r="AA28" i="2" s="1"/>
  <c r="Q4" i="2"/>
  <c r="Q5" i="2"/>
  <c r="AA5" i="2" s="1"/>
  <c r="Q7" i="2"/>
  <c r="AA7" i="2" s="1"/>
  <c r="Q8" i="2"/>
  <c r="AA8" i="2" s="1"/>
  <c r="Q9" i="2"/>
  <c r="Q12" i="2"/>
  <c r="Q13" i="2"/>
  <c r="AA13" i="2" s="1"/>
  <c r="Q16" i="2"/>
  <c r="AA16" i="2" s="1"/>
  <c r="Q17" i="2"/>
  <c r="AA17" i="2" s="1"/>
  <c r="Q19" i="2"/>
  <c r="Q20" i="2"/>
  <c r="AA20" i="2" s="1"/>
  <c r="Q21" i="2"/>
  <c r="AA21" i="2" s="1"/>
  <c r="Q23" i="2"/>
  <c r="Q24" i="2"/>
  <c r="Q25" i="2"/>
  <c r="AA25" i="2" s="1"/>
  <c r="Q29" i="2"/>
  <c r="AA29" i="2" s="1"/>
  <c r="Q32" i="2"/>
  <c r="Q33" i="2"/>
  <c r="AA33" i="2" s="1"/>
  <c r="Q36" i="2"/>
  <c r="AA36" i="2" s="1"/>
  <c r="Q37" i="2"/>
  <c r="AA37" i="2" s="1"/>
  <c r="Q40" i="2"/>
  <c r="Q41" i="2"/>
  <c r="AA41" i="2" s="1"/>
  <c r="P4" i="2"/>
  <c r="P5" i="2"/>
  <c r="Z5" i="2" s="1"/>
  <c r="P8" i="2"/>
  <c r="Z8" i="2" s="1"/>
  <c r="P9" i="2"/>
  <c r="P12" i="2"/>
  <c r="P13" i="2"/>
  <c r="Z13" i="2" s="1"/>
  <c r="P16" i="2"/>
  <c r="Z16" i="2" s="1"/>
  <c r="P17" i="2"/>
  <c r="P20" i="2"/>
  <c r="Z20" i="2" s="1"/>
  <c r="P21" i="2"/>
  <c r="Z21" i="2" s="1"/>
  <c r="P24" i="2"/>
  <c r="P25" i="2"/>
  <c r="Z25" i="2" s="1"/>
  <c r="P27" i="2"/>
  <c r="Z27" i="2" s="1"/>
  <c r="P28" i="2"/>
  <c r="Z28" i="2" s="1"/>
  <c r="P29" i="2"/>
  <c r="Z29" i="2" s="1"/>
  <c r="P32" i="2"/>
  <c r="P33" i="2"/>
  <c r="Z33" i="2" s="1"/>
  <c r="P36" i="2"/>
  <c r="Z36" i="2" s="1"/>
  <c r="P37" i="2"/>
  <c r="Z37" i="2" s="1"/>
  <c r="P39" i="2"/>
  <c r="Z39" i="2" s="1"/>
  <c r="P40" i="2"/>
  <c r="P41" i="2"/>
  <c r="Z41" i="2" s="1"/>
  <c r="O16" i="2"/>
  <c r="Y16" i="2" s="1"/>
  <c r="P2" i="2"/>
  <c r="O4" i="2"/>
  <c r="O5" i="2"/>
  <c r="Y5" i="2" s="1"/>
  <c r="O6" i="2"/>
  <c r="O8" i="2"/>
  <c r="Y8" i="2" s="1"/>
  <c r="O9" i="2"/>
  <c r="O10" i="2"/>
  <c r="Y10" i="2" s="1"/>
  <c r="O12" i="2"/>
  <c r="O13" i="2"/>
  <c r="Y13" i="2" s="1"/>
  <c r="O14" i="2"/>
  <c r="O17" i="2"/>
  <c r="Y17" i="2" s="1"/>
  <c r="O19" i="2"/>
  <c r="O20" i="2"/>
  <c r="Y20" i="2" s="1"/>
  <c r="O21" i="2"/>
  <c r="Y21" i="2" s="1"/>
  <c r="O23" i="2"/>
  <c r="Y23" i="2" s="1"/>
  <c r="O24" i="2"/>
  <c r="O25" i="2"/>
  <c r="Y25" i="2" s="1"/>
  <c r="O27" i="2"/>
  <c r="Y27" i="2" s="1"/>
  <c r="O28" i="2"/>
  <c r="Y28" i="2" s="1"/>
  <c r="O29" i="2"/>
  <c r="Y29" i="2" s="1"/>
  <c r="O31" i="2"/>
  <c r="Y31" i="2" s="1"/>
  <c r="O32" i="2"/>
  <c r="O33" i="2"/>
  <c r="Y33" i="2" s="1"/>
  <c r="O35" i="2"/>
  <c r="O36" i="2"/>
  <c r="Y36" i="2" s="1"/>
  <c r="O37" i="2"/>
  <c r="Y37" i="2" s="1"/>
  <c r="O38" i="2"/>
  <c r="O39" i="2"/>
  <c r="Y39" i="2" s="1"/>
  <c r="O40" i="2"/>
  <c r="O41" i="2"/>
  <c r="Y41" i="2" s="1"/>
  <c r="N25" i="2"/>
  <c r="X25" i="2" s="1"/>
  <c r="N4" i="2"/>
  <c r="N5" i="2"/>
  <c r="X5" i="2" s="1"/>
  <c r="N6" i="2"/>
  <c r="N8" i="2"/>
  <c r="X8" i="2" s="1"/>
  <c r="N9" i="2"/>
  <c r="N10" i="2"/>
  <c r="X10" i="2" s="1"/>
  <c r="N12" i="2"/>
  <c r="N13" i="2"/>
  <c r="X13" i="2" s="1"/>
  <c r="N14" i="2"/>
  <c r="X14" i="2" s="1"/>
  <c r="N16" i="2"/>
  <c r="X16" i="2" s="1"/>
  <c r="N17" i="2"/>
  <c r="N18" i="2"/>
  <c r="X18" i="2" s="1"/>
  <c r="N20" i="2"/>
  <c r="X20" i="2" s="1"/>
  <c r="N21" i="2"/>
  <c r="X21" i="2" s="1"/>
  <c r="N22" i="2"/>
  <c r="N24" i="2"/>
  <c r="N27" i="2"/>
  <c r="N28" i="2"/>
  <c r="X28" i="2" s="1"/>
  <c r="N29" i="2"/>
  <c r="X29" i="2" s="1"/>
  <c r="N31" i="2"/>
  <c r="X31" i="2" s="1"/>
  <c r="N32" i="2"/>
  <c r="N33" i="2"/>
  <c r="X33" i="2" s="1"/>
  <c r="N35" i="2"/>
  <c r="N36" i="2"/>
  <c r="X36" i="2" s="1"/>
  <c r="N37" i="2"/>
  <c r="N38" i="2"/>
  <c r="N39" i="2"/>
  <c r="X39" i="2" s="1"/>
  <c r="N40" i="2"/>
  <c r="N41" i="2"/>
  <c r="X41" i="2" s="1"/>
  <c r="M41" i="2"/>
  <c r="W41" i="2" s="1"/>
  <c r="M4" i="2"/>
  <c r="M5" i="2"/>
  <c r="W5" i="2" s="1"/>
  <c r="M6" i="2"/>
  <c r="M8" i="2"/>
  <c r="W8" i="2" s="1"/>
  <c r="M9" i="2"/>
  <c r="M10" i="2"/>
  <c r="W10" i="2" s="1"/>
  <c r="M12" i="2"/>
  <c r="M13" i="2"/>
  <c r="W13" i="2" s="1"/>
  <c r="M14" i="2"/>
  <c r="W14" i="2" s="1"/>
  <c r="M16" i="2"/>
  <c r="W16" i="2" s="1"/>
  <c r="M17" i="2"/>
  <c r="M18" i="2"/>
  <c r="W18" i="2" s="1"/>
  <c r="M20" i="2"/>
  <c r="W20" i="2" s="1"/>
  <c r="M21" i="2"/>
  <c r="W21" i="2" s="1"/>
  <c r="M22" i="2"/>
  <c r="M24" i="2"/>
  <c r="M25" i="2"/>
  <c r="M26" i="2"/>
  <c r="W26" i="2" s="1"/>
  <c r="M28" i="2"/>
  <c r="W28" i="2" s="1"/>
  <c r="M29" i="2"/>
  <c r="W29" i="2" s="1"/>
  <c r="M30" i="2"/>
  <c r="W30" i="2" s="1"/>
  <c r="M32" i="2"/>
  <c r="M33" i="2"/>
  <c r="W33" i="2" s="1"/>
  <c r="M34" i="2"/>
  <c r="W34" i="2" s="1"/>
  <c r="M36" i="2"/>
  <c r="W36" i="2" s="1"/>
  <c r="M37" i="2"/>
  <c r="M38" i="2"/>
  <c r="M40" i="2"/>
  <c r="S6" i="2" l="1"/>
  <c r="R6" i="2"/>
  <c r="Q6" i="2"/>
  <c r="P6" i="2"/>
  <c r="P10" i="2"/>
  <c r="Z10" i="2" s="1"/>
  <c r="S10" i="2"/>
  <c r="AC10" i="2" s="1"/>
  <c r="R10" i="2"/>
  <c r="AB10" i="2" s="1"/>
  <c r="Q10" i="2"/>
  <c r="AA10" i="2" s="1"/>
  <c r="P14" i="2"/>
  <c r="S14" i="2"/>
  <c r="R14" i="2"/>
  <c r="Q14" i="2"/>
  <c r="P22" i="2"/>
  <c r="S22" i="2"/>
  <c r="R22" i="2"/>
  <c r="Q22" i="2"/>
  <c r="Q30" i="2"/>
  <c r="P30" i="2"/>
  <c r="S30" i="2"/>
  <c r="R30" i="2"/>
  <c r="Q34" i="2"/>
  <c r="AA34" i="2" s="1"/>
  <c r="P34" i="2"/>
  <c r="Z34" i="2" s="1"/>
  <c r="S34" i="2"/>
  <c r="AC34" i="2" s="1"/>
  <c r="R34" i="2"/>
  <c r="AB34" i="2" s="1"/>
  <c r="Q38" i="2"/>
  <c r="P38" i="2"/>
  <c r="S38" i="2"/>
  <c r="R38" i="2"/>
  <c r="P26" i="2"/>
  <c r="Z26" i="2" s="1"/>
  <c r="S26" i="2"/>
  <c r="AC26" i="2" s="1"/>
  <c r="R26" i="2"/>
  <c r="AB26" i="2" s="1"/>
  <c r="Q26" i="2"/>
  <c r="AA26" i="2" s="1"/>
  <c r="M2" i="2"/>
  <c r="N34" i="2"/>
  <c r="X34" i="2" s="1"/>
  <c r="N30" i="2"/>
  <c r="X30" i="2" s="1"/>
  <c r="N26" i="2"/>
  <c r="X26" i="2" s="1"/>
  <c r="O30" i="2"/>
  <c r="O22" i="2"/>
  <c r="P31" i="2"/>
  <c r="Z31" i="2" s="1"/>
  <c r="P3" i="2"/>
  <c r="Z3" i="2" s="1"/>
  <c r="Q27" i="2"/>
  <c r="AA27" i="2" s="1"/>
  <c r="Q11" i="2"/>
  <c r="AA11" i="2" s="1"/>
  <c r="R35" i="2"/>
  <c r="R19" i="2"/>
  <c r="R3" i="2"/>
  <c r="AB3" i="2" s="1"/>
  <c r="S27" i="2"/>
  <c r="S11" i="2"/>
  <c r="AC11" i="2" s="1"/>
  <c r="Q2" i="2"/>
  <c r="S2" i="2"/>
  <c r="R2" i="2"/>
  <c r="P18" i="2"/>
  <c r="Z18" i="2" s="1"/>
  <c r="S18" i="2"/>
  <c r="AC18" i="2" s="1"/>
  <c r="R18" i="2"/>
  <c r="AB18" i="2" s="1"/>
  <c r="Q18" i="2"/>
  <c r="AA18" i="2" s="1"/>
  <c r="O2" i="2"/>
  <c r="O34" i="2"/>
  <c r="Y34" i="2" s="1"/>
  <c r="O26" i="2"/>
  <c r="Y26" i="2" s="1"/>
  <c r="O18" i="2"/>
  <c r="Y18" i="2" s="1"/>
  <c r="M39" i="2"/>
  <c r="W39" i="2" s="1"/>
  <c r="M35" i="2"/>
  <c r="M31" i="2"/>
  <c r="W31" i="2" s="1"/>
  <c r="M23" i="2"/>
  <c r="W23" i="2" s="1"/>
  <c r="M19" i="2"/>
  <c r="M15" i="2"/>
  <c r="W15" i="2" s="1"/>
  <c r="M11" i="2"/>
  <c r="W11" i="2" s="1"/>
  <c r="M7" i="2"/>
  <c r="M3" i="2"/>
  <c r="W3" i="2" s="1"/>
  <c r="N23" i="2"/>
  <c r="X23" i="2" s="1"/>
  <c r="N19" i="2"/>
  <c r="N15" i="2"/>
  <c r="X15" i="2" s="1"/>
  <c r="N11" i="2"/>
  <c r="X11" i="2" s="1"/>
  <c r="N7" i="2"/>
  <c r="N3" i="2"/>
  <c r="X3" i="2" s="1"/>
  <c r="O15" i="2"/>
  <c r="Y15" i="2" s="1"/>
  <c r="O11" i="2"/>
  <c r="Y11" i="2" s="1"/>
  <c r="O7" i="2"/>
  <c r="Y7" i="2" s="1"/>
  <c r="O3" i="2"/>
  <c r="Y3" i="2" s="1"/>
  <c r="P35" i="2"/>
  <c r="Q15" i="2"/>
  <c r="AA15" i="2" s="1"/>
  <c r="R39" i="2"/>
  <c r="AB39" i="2" s="1"/>
  <c r="R23" i="2"/>
  <c r="AB23" i="2" s="1"/>
  <c r="R7" i="2"/>
  <c r="AB7" i="2" s="1"/>
  <c r="S31" i="2"/>
  <c r="AC31" i="2" s="1"/>
  <c r="S15" i="2"/>
  <c r="AC15" i="2" s="1"/>
</calcChain>
</file>

<file path=xl/sharedStrings.xml><?xml version="1.0" encoding="utf-8"?>
<sst xmlns="http://schemas.openxmlformats.org/spreadsheetml/2006/main" count="200" uniqueCount="75">
  <si>
    <t>Go</t>
  </si>
  <si>
    <t>Brown 1</t>
  </si>
  <si>
    <t>Community Chest</t>
  </si>
  <si>
    <t>Brown 2</t>
  </si>
  <si>
    <t>Income Tax</t>
  </si>
  <si>
    <t>Railroad 1</t>
  </si>
  <si>
    <t>Light Blue 1</t>
  </si>
  <si>
    <t>Chance</t>
  </si>
  <si>
    <t>Light Blue 2</t>
  </si>
  <si>
    <t>Light Blue 3</t>
  </si>
  <si>
    <t>Jail</t>
  </si>
  <si>
    <t>Pink 1</t>
  </si>
  <si>
    <t>Utility 1</t>
  </si>
  <si>
    <t>Pink 2</t>
  </si>
  <si>
    <t>Pink 3</t>
  </si>
  <si>
    <t>Railroad 2</t>
  </si>
  <si>
    <t>Orange 1</t>
  </si>
  <si>
    <t>Orange 2</t>
  </si>
  <si>
    <t>Orange 3</t>
  </si>
  <si>
    <t>Free Parking</t>
  </si>
  <si>
    <t>Red 1</t>
  </si>
  <si>
    <t>Red 2</t>
  </si>
  <si>
    <t>Red 3</t>
  </si>
  <si>
    <t>Railroad 3</t>
  </si>
  <si>
    <t>Yellow 1</t>
  </si>
  <si>
    <t>Yellow 2</t>
  </si>
  <si>
    <t>Utility 2</t>
  </si>
  <si>
    <t>Yellow 3</t>
  </si>
  <si>
    <t>Go To Jail</t>
  </si>
  <si>
    <t>Green 1</t>
  </si>
  <si>
    <t>Green 2</t>
  </si>
  <si>
    <t>Green 3</t>
  </si>
  <si>
    <t>Railroad 4</t>
  </si>
  <si>
    <t>Dark Blue 1</t>
  </si>
  <si>
    <t>Luxury Tax</t>
  </si>
  <si>
    <t>Dark Blue 2</t>
  </si>
  <si>
    <t>RENT (0)</t>
  </si>
  <si>
    <t>PROBABILITIES</t>
  </si>
  <si>
    <t>RENT (set)</t>
  </si>
  <si>
    <t>RENT (1)</t>
  </si>
  <si>
    <t>RENT (2)</t>
  </si>
  <si>
    <t>RENT (3)</t>
  </si>
  <si>
    <t>RENT (4)</t>
  </si>
  <si>
    <t>RENT (hotel)</t>
  </si>
  <si>
    <t>house cost</t>
  </si>
  <si>
    <t>BREAKEVEN ROLLS</t>
  </si>
  <si>
    <t>Cost</t>
  </si>
  <si>
    <t>Standard</t>
  </si>
  <si>
    <t>1 House</t>
  </si>
  <si>
    <t>Set (2x rent)</t>
  </si>
  <si>
    <t>2 Houses</t>
  </si>
  <si>
    <t>3 Houses</t>
  </si>
  <si>
    <t>4 Houses</t>
  </si>
  <si>
    <t>Hotel</t>
  </si>
  <si>
    <t>Property</t>
  </si>
  <si>
    <t>1 Owned</t>
  </si>
  <si>
    <t>2 Owned</t>
  </si>
  <si>
    <t>3 Owned</t>
  </si>
  <si>
    <t>4 Owned</t>
  </si>
  <si>
    <t>Set</t>
  </si>
  <si>
    <t>0 Houses</t>
  </si>
  <si>
    <t>Brown</t>
  </si>
  <si>
    <t>Light Blue</t>
  </si>
  <si>
    <t>Pink</t>
  </si>
  <si>
    <t>Orange</t>
  </si>
  <si>
    <t>Red</t>
  </si>
  <si>
    <t>Yellow</t>
  </si>
  <si>
    <t>Green</t>
  </si>
  <si>
    <t>Dark Blue</t>
  </si>
  <si>
    <t>Railroads</t>
  </si>
  <si>
    <t>Utilities</t>
  </si>
  <si>
    <t>Turns to breakeven by property</t>
  </si>
  <si>
    <t>Turn to breakeven by set</t>
  </si>
  <si>
    <t>Rent/roll by property</t>
  </si>
  <si>
    <t>Rent/roll by full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</si>
</sst>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4110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Fill="1"/>
    <xf numFmtId="0" fontId="0" fillId="0" borderId="0" xfId="0" applyFont="1" applyFill="1" applyAlignment="1">
      <alignment horizontal="center"/>
    </xf>
    <xf numFmtId="0" fontId="0" fillId="7" borderId="0" xfId="0" applyFill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4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1" borderId="0" xfId="0" applyFont="1" applyFill="1"/>
    <xf numFmtId="1" fontId="1" fillId="0" borderId="0" xfId="0" applyNumberFormat="1" applyFont="1"/>
    <xf numFmtId="1" fontId="0" fillId="10" borderId="0" xfId="0" applyNumberFormat="1" applyFill="1"/>
    <xf numFmtId="9" fontId="0" fillId="0" borderId="0" xfId="0" applyNumberFormat="1"/>
    <xf numFmtId="1" fontId="0" fillId="2" borderId="0" xfId="0" applyNumberFormat="1" applyFill="1"/>
    <xf numFmtId="1" fontId="0" fillId="11" borderId="0" xfId="0" applyNumberFormat="1" applyFill="1"/>
    <xf numFmtId="1" fontId="0" fillId="3" borderId="0" xfId="0" applyNumberFormat="1" applyFill="1"/>
    <xf numFmtId="1" fontId="0" fillId="5" borderId="0" xfId="0" applyNumberFormat="1" applyFill="1"/>
    <xf numFmtId="1" fontId="0" fillId="4" borderId="0" xfId="0" applyNumberFormat="1" applyFill="1"/>
    <xf numFmtId="1" fontId="0" fillId="8" borderId="0" xfId="0" applyNumberFormat="1" applyFill="1"/>
    <xf numFmtId="1" fontId="0" fillId="6" borderId="0" xfId="0" applyNumberFormat="1" applyFill="1"/>
    <xf numFmtId="1" fontId="0" fillId="9" borderId="0" xfId="0" applyNumberFormat="1" applyFont="1" applyFill="1"/>
    <xf numFmtId="1" fontId="0" fillId="0" borderId="0" xfId="0" applyNumberFormat="1" applyFill="1"/>
    <xf numFmtId="0" fontId="1" fillId="0" borderId="0" xfId="0" applyFont="1" applyFill="1"/>
    <xf numFmtId="0" fontId="0" fillId="0" borderId="0" xfId="0" applyNumberFormat="1" applyFill="1"/>
    <xf numFmtId="0" fontId="1" fillId="0" borderId="0" xfId="0" applyNumberFormat="1" applyFont="1" applyFill="1"/>
  </cellXfs>
  <cellStyles count="1">
    <cellStyle name="Normal" xfId="0" builtinId="0"/>
  </cellStyles>
  <dxfs count="2">
    <dxf>
      <fill>
        <patternFill>
          <bgColor theme="1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colors>
    <mruColors>
      <color rgb="FFFF40FF"/>
      <color rgb="FF941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# of Opponent Rolls to Break Even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Main!$AH$26</c:f>
              <c:strCache>
                <c:ptCount val="1"/>
                <c:pt idx="0">
                  <c:v>0 Houses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Main!$AG$27:$AG$36</c:f>
              <c:strCache>
                <c:ptCount val="10"/>
                <c:pt idx="0">
                  <c:v>Brown</c:v>
                </c:pt>
                <c:pt idx="1">
                  <c:v>Light Blue</c:v>
                </c:pt>
                <c:pt idx="2">
                  <c:v>Pink</c:v>
                </c:pt>
                <c:pt idx="3">
                  <c:v>Orange</c:v>
                </c:pt>
                <c:pt idx="4">
                  <c:v>Red</c:v>
                </c:pt>
                <c:pt idx="5">
                  <c:v>Yellow</c:v>
                </c:pt>
                <c:pt idx="6">
                  <c:v>Green</c:v>
                </c:pt>
                <c:pt idx="7">
                  <c:v>Dark Blue</c:v>
                </c:pt>
                <c:pt idx="8">
                  <c:v>Railroads</c:v>
                </c:pt>
                <c:pt idx="9">
                  <c:v>Utilities</c:v>
                </c:pt>
              </c:strCache>
            </c:strRef>
          </c:cat>
          <c:val>
            <c:numRef>
              <c:f>Main!$AH$27:$AH$36</c:f>
              <c:numCache>
                <c:formatCode>0</c:formatCode>
                <c:ptCount val="10"/>
                <c:pt idx="0">
                  <c:v>560.85245414397457</c:v>
                </c:pt>
                <c:pt idx="1">
                  <c:v>380.18155402184874</c:v>
                </c:pt>
                <c:pt idx="2">
                  <c:v>300.22644022937419</c:v>
                </c:pt>
                <c:pt idx="3">
                  <c:v>235.12770390594036</c:v>
                </c:pt>
                <c:pt idx="4">
                  <c:v>229.94293044441267</c:v>
                </c:pt>
                <c:pt idx="5">
                  <c:v>227.12046863289217</c:v>
                </c:pt>
                <c:pt idx="6">
                  <c:v>236.32673505863377</c:v>
                </c:pt>
                <c:pt idx="7">
                  <c:v>202.55609970606301</c:v>
                </c:pt>
                <c:pt idx="8">
                  <c:v>321.42064901245652</c:v>
                </c:pt>
                <c:pt idx="9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E-724B-BC63-2216DF060A13}"/>
            </c:ext>
          </c:extLst>
        </c:ser>
        <c:ser>
          <c:idx val="1"/>
          <c:order val="1"/>
          <c:tx>
            <c:strRef>
              <c:f>Main!$AI$26</c:f>
              <c:strCache>
                <c:ptCount val="1"/>
                <c:pt idx="0">
                  <c:v>1 House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Main!$AG$27:$AG$36</c:f>
              <c:strCache>
                <c:ptCount val="10"/>
                <c:pt idx="0">
                  <c:v>Brown</c:v>
                </c:pt>
                <c:pt idx="1">
                  <c:v>Light Blue</c:v>
                </c:pt>
                <c:pt idx="2">
                  <c:v>Pink</c:v>
                </c:pt>
                <c:pt idx="3">
                  <c:v>Orange</c:v>
                </c:pt>
                <c:pt idx="4">
                  <c:v>Red</c:v>
                </c:pt>
                <c:pt idx="5">
                  <c:v>Yellow</c:v>
                </c:pt>
                <c:pt idx="6">
                  <c:v>Green</c:v>
                </c:pt>
                <c:pt idx="7">
                  <c:v>Dark Blue</c:v>
                </c:pt>
                <c:pt idx="8">
                  <c:v>Railroads</c:v>
                </c:pt>
                <c:pt idx="9">
                  <c:v>Utilities</c:v>
                </c:pt>
              </c:strCache>
            </c:strRef>
          </c:cat>
          <c:val>
            <c:numRef>
              <c:f>Main!$AI$27:$AI$36</c:f>
              <c:numCache>
                <c:formatCode>0</c:formatCode>
                <c:ptCount val="10"/>
                <c:pt idx="0">
                  <c:v>411.2917997055813</c:v>
                </c:pt>
                <c:pt idx="1">
                  <c:v>224.17764877702234</c:v>
                </c:pt>
                <c:pt idx="2">
                  <c:v>202.33604692890196</c:v>
                </c:pt>
                <c:pt idx="3">
                  <c:v>144.66098346442709</c:v>
                </c:pt>
                <c:pt idx="4">
                  <c:v>153.06600086557179</c:v>
                </c:pt>
                <c:pt idx="5">
                  <c:v>142.02140229626789</c:v>
                </c:pt>
                <c:pt idx="6">
                  <c:v>152.68899317208391</c:v>
                </c:pt>
                <c:pt idx="7">
                  <c:v>145.91455098688596</c:v>
                </c:pt>
                <c:pt idx="8">
                  <c:v>160.71032450622826</c:v>
                </c:pt>
                <c:pt idx="9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3E-724B-BC63-2216DF060A13}"/>
            </c:ext>
          </c:extLst>
        </c:ser>
        <c:ser>
          <c:idx val="2"/>
          <c:order val="2"/>
          <c:tx>
            <c:strRef>
              <c:f>Main!$AJ$26</c:f>
              <c:strCache>
                <c:ptCount val="1"/>
                <c:pt idx="0">
                  <c:v>2 Houses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Main!$AG$27:$AG$36</c:f>
              <c:strCache>
                <c:ptCount val="10"/>
                <c:pt idx="0">
                  <c:v>Brown</c:v>
                </c:pt>
                <c:pt idx="1">
                  <c:v>Light Blue</c:v>
                </c:pt>
                <c:pt idx="2">
                  <c:v>Pink</c:v>
                </c:pt>
                <c:pt idx="3">
                  <c:v>Orange</c:v>
                </c:pt>
                <c:pt idx="4">
                  <c:v>Red</c:v>
                </c:pt>
                <c:pt idx="5">
                  <c:v>Yellow</c:v>
                </c:pt>
                <c:pt idx="6">
                  <c:v>Green</c:v>
                </c:pt>
                <c:pt idx="7">
                  <c:v>Dark Blue</c:v>
                </c:pt>
                <c:pt idx="8">
                  <c:v>Railroads</c:v>
                </c:pt>
                <c:pt idx="9">
                  <c:v>Utilities</c:v>
                </c:pt>
              </c:strCache>
            </c:strRef>
          </c:cat>
          <c:val>
            <c:numRef>
              <c:f>Main!$AJ$27:$AJ$36</c:f>
              <c:numCache>
                <c:formatCode>0</c:formatCode>
                <c:ptCount val="10"/>
                <c:pt idx="0">
                  <c:v>199.41420591785763</c:v>
                </c:pt>
                <c:pt idx="1">
                  <c:v>104.52677464802916</c:v>
                </c:pt>
                <c:pt idx="2">
                  <c:v>94.860505922018092</c:v>
                </c:pt>
                <c:pt idx="3">
                  <c:v>69.150243916090332</c:v>
                </c:pt>
                <c:pt idx="4">
                  <c:v>75.381977765549337</c:v>
                </c:pt>
                <c:pt idx="5">
                  <c:v>64.398205713126302</c:v>
                </c:pt>
                <c:pt idx="6">
                  <c:v>71.002751297078404</c:v>
                </c:pt>
                <c:pt idx="7">
                  <c:v>68.901518549414192</c:v>
                </c:pt>
                <c:pt idx="8">
                  <c:v>80.355162253114131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3E-724B-BC63-2216DF060A13}"/>
            </c:ext>
          </c:extLst>
        </c:ser>
        <c:ser>
          <c:idx val="3"/>
          <c:order val="3"/>
          <c:tx>
            <c:strRef>
              <c:f>Main!$AK$26</c:f>
              <c:strCache>
                <c:ptCount val="1"/>
                <c:pt idx="0">
                  <c:v>3 Houses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Main!$AG$27:$AG$36</c:f>
              <c:strCache>
                <c:ptCount val="10"/>
                <c:pt idx="0">
                  <c:v>Brown</c:v>
                </c:pt>
                <c:pt idx="1">
                  <c:v>Light Blue</c:v>
                </c:pt>
                <c:pt idx="2">
                  <c:v>Pink</c:v>
                </c:pt>
                <c:pt idx="3">
                  <c:v>Orange</c:v>
                </c:pt>
                <c:pt idx="4">
                  <c:v>Red</c:v>
                </c:pt>
                <c:pt idx="5">
                  <c:v>Yellow</c:v>
                </c:pt>
                <c:pt idx="6">
                  <c:v>Green</c:v>
                </c:pt>
                <c:pt idx="7">
                  <c:v>Dark Blue</c:v>
                </c:pt>
                <c:pt idx="8">
                  <c:v>Railroads</c:v>
                </c:pt>
                <c:pt idx="9">
                  <c:v>Utilities</c:v>
                </c:pt>
              </c:strCache>
            </c:strRef>
          </c:cat>
          <c:val>
            <c:numRef>
              <c:f>Main!$AK$27:$AK$36</c:f>
              <c:numCache>
                <c:formatCode>0</c:formatCode>
                <c:ptCount val="10"/>
                <c:pt idx="0">
                  <c:v>87.243715089062704</c:v>
                </c:pt>
                <c:pt idx="1">
                  <c:v>43.290737194273021</c:v>
                </c:pt>
                <c:pt idx="2">
                  <c:v>41.769923970613519</c:v>
                </c:pt>
                <c:pt idx="3">
                  <c:v>31.741381733977089</c:v>
                </c:pt>
                <c:pt idx="4">
                  <c:v>35.779507052580364</c:v>
                </c:pt>
                <c:pt idx="5">
                  <c:v>33.888812619281339</c:v>
                </c:pt>
                <c:pt idx="6">
                  <c:v>39.963856017130617</c:v>
                </c:pt>
                <c:pt idx="7">
                  <c:v>39.424065569735582</c:v>
                </c:pt>
                <c:pt idx="8">
                  <c:v>40.177581126557065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3E-724B-BC63-2216DF060A13}"/>
            </c:ext>
          </c:extLst>
        </c:ser>
        <c:ser>
          <c:idx val="4"/>
          <c:order val="4"/>
          <c:tx>
            <c:strRef>
              <c:f>Main!$AL$26</c:f>
              <c:strCache>
                <c:ptCount val="1"/>
                <c:pt idx="0">
                  <c:v>4 Houses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Main!$AG$27:$AG$36</c:f>
              <c:strCache>
                <c:ptCount val="10"/>
                <c:pt idx="0">
                  <c:v>Brown</c:v>
                </c:pt>
                <c:pt idx="1">
                  <c:v>Light Blue</c:v>
                </c:pt>
                <c:pt idx="2">
                  <c:v>Pink</c:v>
                </c:pt>
                <c:pt idx="3">
                  <c:v>Orange</c:v>
                </c:pt>
                <c:pt idx="4">
                  <c:v>Red</c:v>
                </c:pt>
                <c:pt idx="5">
                  <c:v>Yellow</c:v>
                </c:pt>
                <c:pt idx="6">
                  <c:v>Green</c:v>
                </c:pt>
                <c:pt idx="7">
                  <c:v>Dark Blue</c:v>
                </c:pt>
                <c:pt idx="8">
                  <c:v>Railroads</c:v>
                </c:pt>
                <c:pt idx="9">
                  <c:v>Utilities</c:v>
                </c:pt>
              </c:strCache>
            </c:strRef>
          </c:cat>
          <c:val>
            <c:numRef>
              <c:f>Main!$AL$27:$AL$36</c:f>
              <c:numCache>
                <c:formatCode>0</c:formatCode>
                <c:ptCount val="10"/>
                <c:pt idx="0">
                  <c:v>60.759015865597249</c:v>
                </c:pt>
                <c:pt idx="1">
                  <c:v>34.784191942734488</c:v>
                </c:pt>
                <c:pt idx="2">
                  <c:v>36.717303462386546</c:v>
                </c:pt>
                <c:pt idx="3">
                  <c:v>28.263115950324348</c:v>
                </c:pt>
                <c:pt idx="4">
                  <c:v>35.119134418658653</c:v>
                </c:pt>
                <c:pt idx="5">
                  <c:v>33.745010010102767</c:v>
                </c:pt>
                <c:pt idx="6">
                  <c:v>40.152940154551189</c:v>
                </c:pt>
                <c:pt idx="7">
                  <c:v>40.217065368239375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3E-724B-BC63-2216DF060A13}"/>
            </c:ext>
          </c:extLst>
        </c:ser>
        <c:ser>
          <c:idx val="5"/>
          <c:order val="5"/>
          <c:tx>
            <c:strRef>
              <c:f>Main!$AM$26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Main!$AG$27:$AG$36</c:f>
              <c:strCache>
                <c:ptCount val="10"/>
                <c:pt idx="0">
                  <c:v>Brown</c:v>
                </c:pt>
                <c:pt idx="1">
                  <c:v>Light Blue</c:v>
                </c:pt>
                <c:pt idx="2">
                  <c:v>Pink</c:v>
                </c:pt>
                <c:pt idx="3">
                  <c:v>Orange</c:v>
                </c:pt>
                <c:pt idx="4">
                  <c:v>Red</c:v>
                </c:pt>
                <c:pt idx="5">
                  <c:v>Yellow</c:v>
                </c:pt>
                <c:pt idx="6">
                  <c:v>Green</c:v>
                </c:pt>
                <c:pt idx="7">
                  <c:v>Dark Blue</c:v>
                </c:pt>
                <c:pt idx="8">
                  <c:v>Railroads</c:v>
                </c:pt>
                <c:pt idx="9">
                  <c:v>Utilities</c:v>
                </c:pt>
              </c:strCache>
            </c:strRef>
          </c:cat>
          <c:val>
            <c:numRef>
              <c:f>Main!$AM$27:$AM$36</c:f>
              <c:numCache>
                <c:formatCode>0</c:formatCode>
                <c:ptCount val="10"/>
                <c:pt idx="0">
                  <c:v>48.064036236875459</c:v>
                </c:pt>
                <c:pt idx="1">
                  <c:v>29.722998824980682</c:v>
                </c:pt>
                <c:pt idx="2">
                  <c:v>35.421195351834079</c:v>
                </c:pt>
                <c:pt idx="3">
                  <c:v>26.228658509692519</c:v>
                </c:pt>
                <c:pt idx="4">
                  <c:v>34.676741650606651</c:v>
                </c:pt>
                <c:pt idx="5">
                  <c:v>33.644926516902316</c:v>
                </c:pt>
                <c:pt idx="6">
                  <c:v>40.815785557318769</c:v>
                </c:pt>
                <c:pt idx="7">
                  <c:v>40.79859855380883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3E-724B-BC63-2216DF060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825104"/>
        <c:axId val="1884407712"/>
      </c:barChart>
      <c:catAx>
        <c:axId val="19158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407712"/>
        <c:crosses val="autoZero"/>
        <c:auto val="1"/>
        <c:lblAlgn val="ctr"/>
        <c:lblOffset val="100"/>
        <c:noMultiLvlLbl val="0"/>
      </c:catAx>
      <c:valAx>
        <c:axId val="18844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82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</a:t>
            </a:r>
            <a:r>
              <a:rPr lang="en-US" baseline="0">
                <a:solidFill>
                  <a:schemeClr val="tx1"/>
                </a:solidFill>
              </a:rPr>
              <a:t> rent per opponent roll by colour set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Main!$U$45</c:f>
              <c:strCache>
                <c:ptCount val="1"/>
                <c:pt idx="0">
                  <c:v>Brown</c:v>
                </c:pt>
              </c:strCache>
            </c:strRef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41100"/>
              </a:solidFill>
              <a:ln w="9525">
                <a:solidFill>
                  <a:srgbClr val="941100"/>
                </a:solidFill>
              </a:ln>
              <a:effectLst/>
            </c:spPr>
          </c:marker>
          <c:cat>
            <c:strRef>
              <c:f>Main!$W$44:$AA$44</c:f>
              <c:strCache>
                <c:ptCount val="5"/>
                <c:pt idx="0">
                  <c:v>1 House</c:v>
                </c:pt>
                <c:pt idx="1">
                  <c:v>2 Houses</c:v>
                </c:pt>
                <c:pt idx="2">
                  <c:v>3 Houses</c:v>
                </c:pt>
                <c:pt idx="3">
                  <c:v>4 Houses</c:v>
                </c:pt>
                <c:pt idx="4">
                  <c:v>Hotel</c:v>
                </c:pt>
              </c:strCache>
            </c:strRef>
          </c:cat>
          <c:val>
            <c:numRef>
              <c:f>Main!$W$45:$AA$45</c:f>
              <c:numCache>
                <c:formatCode>0</c:formatCode>
                <c:ptCount val="5"/>
                <c:pt idx="0">
                  <c:v>0.6047758488875834</c:v>
                </c:pt>
                <c:pt idx="1">
                  <c:v>1.8143275466627502</c:v>
                </c:pt>
                <c:pt idx="2">
                  <c:v>5.4429826399882506</c:v>
                </c:pt>
                <c:pt idx="3">
                  <c:v>9.6764135822013344</c:v>
                </c:pt>
                <c:pt idx="4">
                  <c:v>14.106463373232856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2-F847-8C66-786449671493}"/>
            </c:ext>
          </c:extLst>
        </c:ser>
        <c:ser>
          <c:idx val="1"/>
          <c:order val="1"/>
          <c:tx>
            <c:strRef>
              <c:f>Main!$U$46</c:f>
              <c:strCache>
                <c:ptCount val="1"/>
                <c:pt idx="0">
                  <c:v>Light Blue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Main!$W$44:$AA$44</c:f>
              <c:strCache>
                <c:ptCount val="5"/>
                <c:pt idx="0">
                  <c:v>1 House</c:v>
                </c:pt>
                <c:pt idx="1">
                  <c:v>2 Houses</c:v>
                </c:pt>
                <c:pt idx="2">
                  <c:v>3 Houses</c:v>
                </c:pt>
                <c:pt idx="3">
                  <c:v>4 Houses</c:v>
                </c:pt>
                <c:pt idx="4">
                  <c:v>Hotel</c:v>
                </c:pt>
              </c:strCache>
            </c:strRef>
          </c:cat>
          <c:val>
            <c:numRef>
              <c:f>Main!$W$46:$AA$46</c:f>
              <c:numCache>
                <c:formatCode>0</c:formatCode>
                <c:ptCount val="5"/>
                <c:pt idx="0">
                  <c:v>2.1190942690045684</c:v>
                </c:pt>
                <c:pt idx="1">
                  <c:v>5.933333069231459</c:v>
                </c:pt>
                <c:pt idx="2">
                  <c:v>17.799999207694377</c:v>
                </c:pt>
                <c:pt idx="3">
                  <c:v>26.488133012634883</c:v>
                </c:pt>
                <c:pt idx="4">
                  <c:v>36.023730013202112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2-F847-8C66-786449671493}"/>
            </c:ext>
          </c:extLst>
        </c:ser>
        <c:ser>
          <c:idx val="2"/>
          <c:order val="2"/>
          <c:tx>
            <c:strRef>
              <c:f>Main!$U$47</c:f>
              <c:strCache>
                <c:ptCount val="1"/>
                <c:pt idx="0">
                  <c:v>Pink</c:v>
                </c:pt>
              </c:strCache>
            </c:strRef>
          </c:tx>
          <c:spPr>
            <a:ln w="28575" cap="rnd">
              <a:solidFill>
                <a:srgbClr val="FF4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40FF"/>
              </a:solidFill>
              <a:ln w="9525">
                <a:solidFill>
                  <a:srgbClr val="FF40FF"/>
                </a:solidFill>
              </a:ln>
              <a:effectLst/>
            </c:spPr>
          </c:marker>
          <c:cat>
            <c:strRef>
              <c:f>Main!$W$44:$AA$44</c:f>
              <c:strCache>
                <c:ptCount val="5"/>
                <c:pt idx="0">
                  <c:v>1 House</c:v>
                </c:pt>
                <c:pt idx="1">
                  <c:v>2 Houses</c:v>
                </c:pt>
                <c:pt idx="2">
                  <c:v>3 Houses</c:v>
                </c:pt>
                <c:pt idx="3">
                  <c:v>4 Houses</c:v>
                </c:pt>
                <c:pt idx="4">
                  <c:v>Hotel</c:v>
                </c:pt>
              </c:strCache>
            </c:strRef>
          </c:cat>
          <c:val>
            <c:numRef>
              <c:f>Main!$W$47:$AA$47</c:f>
              <c:numCache>
                <c:formatCode>0</c:formatCode>
                <c:ptCount val="5"/>
                <c:pt idx="0">
                  <c:v>3.6661413037933608</c:v>
                </c:pt>
                <c:pt idx="1">
                  <c:v>10.998423911380083</c:v>
                </c:pt>
                <c:pt idx="2">
                  <c:v>32.09684458920222</c:v>
                </c:pt>
                <c:pt idx="3">
                  <c:v>44.703732366244481</c:v>
                </c:pt>
                <c:pt idx="4">
                  <c:v>54.992119556900406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2-F847-8C66-786449671493}"/>
            </c:ext>
          </c:extLst>
        </c:ser>
        <c:ser>
          <c:idx val="3"/>
          <c:order val="3"/>
          <c:tx>
            <c:strRef>
              <c:f>Main!$U$48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Main!$W$44:$AA$44</c:f>
              <c:strCache>
                <c:ptCount val="5"/>
                <c:pt idx="0">
                  <c:v>1 House</c:v>
                </c:pt>
                <c:pt idx="1">
                  <c:v>2 Houses</c:v>
                </c:pt>
                <c:pt idx="2">
                  <c:v>3 Houses</c:v>
                </c:pt>
                <c:pt idx="3">
                  <c:v>4 Houses</c:v>
                </c:pt>
                <c:pt idx="4">
                  <c:v>Hotel</c:v>
                </c:pt>
              </c:strCache>
            </c:strRef>
          </c:cat>
          <c:val>
            <c:numRef>
              <c:f>Main!$W$48:$AA$48</c:f>
              <c:numCache>
                <c:formatCode>0</c:formatCode>
                <c:ptCount val="5"/>
                <c:pt idx="0">
                  <c:v>5.9668123973395257</c:v>
                </c:pt>
                <c:pt idx="1">
                  <c:v>16.807291536557873</c:v>
                </c:pt>
                <c:pt idx="2">
                  <c:v>46.079617792960363</c:v>
                </c:pt>
                <c:pt idx="3">
                  <c:v>62.325173599223099</c:v>
                </c:pt>
                <c:pt idx="4">
                  <c:v>78.570729405485821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A2-F847-8C66-786449671493}"/>
            </c:ext>
          </c:extLst>
        </c:ser>
        <c:ser>
          <c:idx val="4"/>
          <c:order val="4"/>
          <c:tx>
            <c:strRef>
              <c:f>Main!$U$49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Main!$W$44:$AA$44</c:f>
              <c:strCache>
                <c:ptCount val="5"/>
                <c:pt idx="0">
                  <c:v>1 House</c:v>
                </c:pt>
                <c:pt idx="1">
                  <c:v>2 Houses</c:v>
                </c:pt>
                <c:pt idx="2">
                  <c:v>3 Houses</c:v>
                </c:pt>
                <c:pt idx="3">
                  <c:v>4 Houses</c:v>
                </c:pt>
                <c:pt idx="4">
                  <c:v>Hotel</c:v>
                </c:pt>
              </c:strCache>
            </c:strRef>
          </c:cat>
          <c:val>
            <c:numRef>
              <c:f>Main!$W$49:$AA$49</c:f>
              <c:numCache>
                <c:formatCode>0</c:formatCode>
                <c:ptCount val="5"/>
                <c:pt idx="0">
                  <c:v>7.4271577249364835</c:v>
                </c:pt>
                <c:pt idx="1">
                  <c:v>21.25340645864749</c:v>
                </c:pt>
                <c:pt idx="2">
                  <c:v>56.988766332226071</c:v>
                </c:pt>
                <c:pt idx="3">
                  <c:v>70.885850727506622</c:v>
                </c:pt>
                <c:pt idx="4">
                  <c:v>84.782935122787194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A2-F847-8C66-786449671493}"/>
            </c:ext>
          </c:extLst>
        </c:ser>
        <c:ser>
          <c:idx val="5"/>
          <c:order val="5"/>
          <c:tx>
            <c:strRef>
              <c:f>Main!$U$50</c:f>
              <c:strCache>
                <c:ptCount val="1"/>
                <c:pt idx="0">
                  <c:v>Yellow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Main!$W$44:$AA$44</c:f>
              <c:strCache>
                <c:ptCount val="5"/>
                <c:pt idx="0">
                  <c:v>1 House</c:v>
                </c:pt>
                <c:pt idx="1">
                  <c:v>2 Houses</c:v>
                </c:pt>
                <c:pt idx="2">
                  <c:v>3 Houses</c:v>
                </c:pt>
                <c:pt idx="3">
                  <c:v>4 Houses</c:v>
                </c:pt>
                <c:pt idx="4">
                  <c:v>Hotel</c:v>
                </c:pt>
              </c:strCache>
            </c:strRef>
          </c:cat>
          <c:val>
            <c:numRef>
              <c:f>Main!$W$50:$AA$50</c:f>
              <c:numCache>
                <c:formatCode>0</c:formatCode>
                <c:ptCount val="5"/>
                <c:pt idx="0">
                  <c:v>8.8150635649525846</c:v>
                </c:pt>
                <c:pt idx="1">
                  <c:v>26.44519069485775</c:v>
                </c:pt>
                <c:pt idx="2">
                  <c:v>63.521724242745698</c:v>
                </c:pt>
                <c:pt idx="3">
                  <c:v>77.13420873533363</c:v>
                </c:pt>
                <c:pt idx="4">
                  <c:v>90.746693227921583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A2-F847-8C66-786449671493}"/>
            </c:ext>
          </c:extLst>
        </c:ser>
        <c:ser>
          <c:idx val="6"/>
          <c:order val="6"/>
          <c:tx>
            <c:strRef>
              <c:f>Main!$U$51</c:f>
              <c:strCache>
                <c:ptCount val="1"/>
                <c:pt idx="0">
                  <c:v>Green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Main!$W$44:$AA$44</c:f>
              <c:strCache>
                <c:ptCount val="5"/>
                <c:pt idx="0">
                  <c:v>1 House</c:v>
                </c:pt>
                <c:pt idx="1">
                  <c:v>2 Houses</c:v>
                </c:pt>
                <c:pt idx="2">
                  <c:v>3 Houses</c:v>
                </c:pt>
                <c:pt idx="3">
                  <c:v>4 Houses</c:v>
                </c:pt>
                <c:pt idx="4">
                  <c:v>Hotel</c:v>
                </c:pt>
              </c:strCache>
            </c:strRef>
          </c:cat>
          <c:val>
            <c:numRef>
              <c:f>Main!$W$51:$AA$51</c:f>
              <c:numCache>
                <c:formatCode>0</c:formatCode>
                <c:ptCount val="5"/>
                <c:pt idx="0">
                  <c:v>9.9658546650386093</c:v>
                </c:pt>
                <c:pt idx="1">
                  <c:v>29.897563995115824</c:v>
                </c:pt>
                <c:pt idx="2">
                  <c:v>68.09033555554285</c:v>
                </c:pt>
                <c:pt idx="3">
                  <c:v>82.699185339822705</c:v>
                </c:pt>
                <c:pt idx="4">
                  <c:v>96.069556782638458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A2-F847-8C66-786449671493}"/>
            </c:ext>
          </c:extLst>
        </c:ser>
        <c:ser>
          <c:idx val="7"/>
          <c:order val="7"/>
          <c:tx>
            <c:strRef>
              <c:f>Main!$U$52</c:f>
              <c:strCache>
                <c:ptCount val="1"/>
                <c:pt idx="0">
                  <c:v>Dark Blue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Main!$W$44:$AA$44</c:f>
              <c:strCache>
                <c:ptCount val="5"/>
                <c:pt idx="0">
                  <c:v>1 House</c:v>
                </c:pt>
                <c:pt idx="1">
                  <c:v>2 Houses</c:v>
                </c:pt>
                <c:pt idx="2">
                  <c:v>3 Houses</c:v>
                </c:pt>
                <c:pt idx="3">
                  <c:v>4 Houses</c:v>
                </c:pt>
                <c:pt idx="4">
                  <c:v>Hotel</c:v>
                </c:pt>
              </c:strCache>
            </c:strRef>
          </c:cat>
          <c:val>
            <c:numRef>
              <c:f>Main!$W$52:$AA$52</c:f>
              <c:numCache>
                <c:formatCode>0</c:formatCode>
                <c:ptCount val="5"/>
                <c:pt idx="0">
                  <c:v>7.9120233189180276</c:v>
                </c:pt>
                <c:pt idx="1">
                  <c:v>22.605780911194366</c:v>
                </c:pt>
                <c:pt idx="2">
                  <c:v>49.732718004627607</c:v>
                </c:pt>
                <c:pt idx="3">
                  <c:v>58.775030369105352</c:v>
                </c:pt>
                <c:pt idx="4">
                  <c:v>67.817342733583104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A2-F847-8C66-786449671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08928"/>
        <c:axId val="1901757136"/>
      </c:lineChart>
      <c:catAx>
        <c:axId val="18157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57136"/>
        <c:crosses val="autoZero"/>
        <c:auto val="1"/>
        <c:lblAlgn val="ctr"/>
        <c:lblOffset val="100"/>
        <c:noMultiLvlLbl val="0"/>
      </c:catAx>
      <c:valAx>
        <c:axId val="19017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70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357190</xdr:colOff>
      <xdr:row>14</xdr:row>
      <xdr:rowOff>13422</xdr:rowOff>
    </xdr:from>
    <xdr:to>
      <xdr:col>49</xdr:col>
      <xdr:colOff>738230</xdr:colOff>
      <xdr:row>35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B3377-E56A-6142-A15C-067256538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437983</xdr:colOff>
      <xdr:row>42</xdr:row>
      <xdr:rowOff>148120</xdr:rowOff>
    </xdr:from>
    <xdr:to>
      <xdr:col>33</xdr:col>
      <xdr:colOff>44141</xdr:colOff>
      <xdr:row>56</xdr:row>
      <xdr:rowOff>94466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4E03C6-9AD2-984F-BD64-0A940447F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EB739-6F36-2340-98F5-A396DD7B413D}">
  <dimension ref="A1:AT104"/>
  <sheetViews>
    <sheetView tabSelected="1" topLeftCell="G17" zoomScale="75" workbookViewId="0">
      <selection activeCell="S50" sqref="S50"/>
    </sheetView>
  </sheetViews>
  <sheetFormatPr baseColWidth="10" defaultRowHeight="16" x14ac:dyDescent="0.2"/>
  <cols>
    <col min="11" max="11" width="16.6640625" customWidth="1"/>
  </cols>
  <sheetData>
    <row r="1" spans="1:46" x14ac:dyDescent="0.2">
      <c r="A1" t="s">
        <v>37</v>
      </c>
      <c r="C1" t="s">
        <v>46</v>
      </c>
      <c r="D1" t="s">
        <v>36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M1" t="s">
        <v>36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U1" t="s">
        <v>45</v>
      </c>
      <c r="W1" t="s">
        <v>36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G1" t="s">
        <v>71</v>
      </c>
    </row>
    <row r="2" spans="1:46" x14ac:dyDescent="0.2">
      <c r="A2">
        <v>2.8845999712836953E-2</v>
      </c>
      <c r="B2" s="4" t="s">
        <v>0</v>
      </c>
      <c r="L2" s="1"/>
      <c r="M2" s="1">
        <f>D2*A2</f>
        <v>0</v>
      </c>
      <c r="N2" s="1">
        <f>E2*A2</f>
        <v>0</v>
      </c>
      <c r="O2" s="1">
        <f>F2*A2</f>
        <v>0</v>
      </c>
      <c r="P2" s="1">
        <f>G2*A2</f>
        <v>0</v>
      </c>
      <c r="Q2" s="1">
        <f>H2*A2</f>
        <v>0</v>
      </c>
      <c r="R2" s="1">
        <f>I2*A2</f>
        <v>0</v>
      </c>
      <c r="S2" s="1">
        <f>J2*A2</f>
        <v>0</v>
      </c>
      <c r="AE2" s="4"/>
      <c r="AG2" s="2" t="s">
        <v>54</v>
      </c>
      <c r="AH2" s="2" t="s">
        <v>47</v>
      </c>
      <c r="AI2" s="2" t="s">
        <v>49</v>
      </c>
      <c r="AJ2" s="2" t="s">
        <v>48</v>
      </c>
      <c r="AK2" s="2" t="s">
        <v>50</v>
      </c>
      <c r="AL2" s="2" t="s">
        <v>51</v>
      </c>
      <c r="AM2" s="2" t="s">
        <v>52</v>
      </c>
      <c r="AN2" s="2" t="s">
        <v>53</v>
      </c>
      <c r="AP2" s="2" t="s">
        <v>54</v>
      </c>
      <c r="AQ2" s="2" t="s">
        <v>55</v>
      </c>
      <c r="AR2" s="2" t="s">
        <v>56</v>
      </c>
      <c r="AS2" s="2" t="s">
        <v>57</v>
      </c>
      <c r="AT2" s="2" t="s">
        <v>58</v>
      </c>
    </row>
    <row r="3" spans="1:46" x14ac:dyDescent="0.2">
      <c r="A3">
        <v>1.9960270930489216E-2</v>
      </c>
      <c r="B3" s="4" t="s">
        <v>1</v>
      </c>
      <c r="C3">
        <v>60</v>
      </c>
      <c r="D3">
        <v>2</v>
      </c>
      <c r="E3">
        <v>4</v>
      </c>
      <c r="F3">
        <v>10</v>
      </c>
      <c r="G3">
        <v>30</v>
      </c>
      <c r="H3">
        <v>90</v>
      </c>
      <c r="I3">
        <v>160</v>
      </c>
      <c r="J3">
        <v>250</v>
      </c>
      <c r="K3">
        <v>50</v>
      </c>
      <c r="L3" s="1"/>
      <c r="M3" s="1">
        <f t="shared" ref="M3:M40" si="0">D3*A3</f>
        <v>3.9920541860978431E-2</v>
      </c>
      <c r="N3" s="1">
        <f t="shared" ref="N3:N41" si="1">E3*A3</f>
        <v>7.9841083721956863E-2</v>
      </c>
      <c r="O3" s="1">
        <f t="shared" ref="O3:O41" si="2">F3*A3</f>
        <v>0.19960270930489216</v>
      </c>
      <c r="P3" s="1">
        <f t="shared" ref="P3:P41" si="3">G3*A3</f>
        <v>0.59880812791467641</v>
      </c>
      <c r="Q3" s="1">
        <f>H3*A3</f>
        <v>1.7964243837440295</v>
      </c>
      <c r="R3" s="1">
        <f t="shared" ref="R3:R41" si="4">I3*A3</f>
        <v>3.1936433488782745</v>
      </c>
      <c r="S3" s="1">
        <f t="shared" ref="S3:S41" si="5">J3*A3</f>
        <v>4.990067732622304</v>
      </c>
      <c r="W3">
        <f t="shared" ref="W3:W41" si="6">C3/M3</f>
        <v>1502.9856109906377</v>
      </c>
      <c r="X3">
        <f t="shared" ref="X3:X41" si="7">C3/N3</f>
        <v>751.49280549531886</v>
      </c>
      <c r="Y3">
        <f>(C3+1*K3)/(O3)</f>
        <v>551.09472402990048</v>
      </c>
      <c r="Z3">
        <f t="shared" ref="Z3:Z41" si="8">(C3+2*K3)/(P3)</f>
        <v>267.1974419538912</v>
      </c>
      <c r="AA3">
        <f t="shared" ref="AA3:AA41" si="9">(C3+3*K3)/(Q3)</f>
        <v>116.89888085482738</v>
      </c>
      <c r="AB3">
        <f t="shared" ref="AB3:AB41" si="10">(C3+4*K3)/(R3)</f>
        <v>81.411720595326216</v>
      </c>
      <c r="AC3">
        <f t="shared" ref="AC3:AC41" si="11">(C3+5*K3)/(S3)</f>
        <v>62.123405254279696</v>
      </c>
      <c r="AE3" s="4" t="s">
        <v>1</v>
      </c>
      <c r="AG3" s="7" t="s">
        <v>1</v>
      </c>
      <c r="AH3" s="6">
        <v>1502.9856109906377</v>
      </c>
      <c r="AI3" s="6">
        <v>751.49280549531886</v>
      </c>
      <c r="AJ3" s="6">
        <v>551.09472402990048</v>
      </c>
      <c r="AK3" s="6">
        <v>267.1974419538912</v>
      </c>
      <c r="AL3" s="6">
        <v>116.89888085482738</v>
      </c>
      <c r="AM3" s="6">
        <v>81.411720595326216</v>
      </c>
      <c r="AN3" s="6">
        <v>62.123405254279696</v>
      </c>
      <c r="AP3" s="14" t="s">
        <v>5</v>
      </c>
      <c r="AQ3" s="6">
        <v>304.89251670212872</v>
      </c>
      <c r="AR3" s="6">
        <v>152.44625835106436</v>
      </c>
      <c r="AS3" s="6">
        <v>76.223129175532179</v>
      </c>
      <c r="AT3" s="6">
        <v>38.11156458776609</v>
      </c>
    </row>
    <row r="4" spans="1:46" x14ac:dyDescent="0.2">
      <c r="A4">
        <v>2.0105676666052702E-2</v>
      </c>
      <c r="B4" s="4" t="s">
        <v>2</v>
      </c>
      <c r="L4" s="1"/>
      <c r="M4" s="1">
        <f t="shared" si="0"/>
        <v>0</v>
      </c>
      <c r="N4" s="1">
        <f t="shared" si="1"/>
        <v>0</v>
      </c>
      <c r="O4" s="1">
        <f t="shared" si="2"/>
        <v>0</v>
      </c>
      <c r="P4" s="1">
        <f t="shared" si="3"/>
        <v>0</v>
      </c>
      <c r="Q4" s="1">
        <f t="shared" ref="Q4:Q41" si="12">H4*A4</f>
        <v>0</v>
      </c>
      <c r="R4" s="1">
        <f t="shared" si="4"/>
        <v>0</v>
      </c>
      <c r="S4" s="1">
        <f t="shared" si="5"/>
        <v>0</v>
      </c>
      <c r="AE4" s="4"/>
      <c r="AG4" s="7" t="s">
        <v>3</v>
      </c>
      <c r="AH4" s="6">
        <v>740.42420558526044</v>
      </c>
      <c r="AI4" s="6">
        <v>370.21210279263022</v>
      </c>
      <c r="AJ4" s="6">
        <v>271.48887538126218</v>
      </c>
      <c r="AK4" s="6">
        <v>131.63096988182406</v>
      </c>
      <c r="AL4" s="6">
        <v>57.588549323298032</v>
      </c>
      <c r="AM4" s="6">
        <v>40.106311135868275</v>
      </c>
      <c r="AN4" s="6">
        <v>34.004667219471223</v>
      </c>
      <c r="AP4" s="14" t="s">
        <v>15</v>
      </c>
      <c r="AQ4" s="6">
        <v>334.69564926611878</v>
      </c>
      <c r="AR4" s="6">
        <v>167.34782463305939</v>
      </c>
      <c r="AS4" s="6">
        <v>83.673912316529695</v>
      </c>
      <c r="AT4" s="6">
        <v>41.836956158264847</v>
      </c>
    </row>
    <row r="5" spans="1:46" x14ac:dyDescent="0.2">
      <c r="A5">
        <v>2.0258656979134562E-2</v>
      </c>
      <c r="B5" s="4" t="s">
        <v>3</v>
      </c>
      <c r="C5">
        <v>60</v>
      </c>
      <c r="D5">
        <v>4</v>
      </c>
      <c r="E5">
        <v>8</v>
      </c>
      <c r="F5">
        <v>20</v>
      </c>
      <c r="G5">
        <v>60</v>
      </c>
      <c r="H5">
        <v>180</v>
      </c>
      <c r="I5">
        <v>320</v>
      </c>
      <c r="J5">
        <v>450</v>
      </c>
      <c r="K5">
        <v>50</v>
      </c>
      <c r="L5" s="1"/>
      <c r="M5" s="1">
        <f t="shared" si="0"/>
        <v>8.1034627916538246E-2</v>
      </c>
      <c r="N5" s="1">
        <f t="shared" si="1"/>
        <v>0.16206925583307649</v>
      </c>
      <c r="O5" s="1">
        <f t="shared" si="2"/>
        <v>0.40517313958269124</v>
      </c>
      <c r="P5" s="1">
        <f t="shared" si="3"/>
        <v>1.2155194187480738</v>
      </c>
      <c r="Q5" s="1">
        <f t="shared" si="12"/>
        <v>3.6465582562442211</v>
      </c>
      <c r="R5" s="1">
        <f t="shared" si="4"/>
        <v>6.4827702333230599</v>
      </c>
      <c r="S5" s="1">
        <f t="shared" si="5"/>
        <v>9.116395640610552</v>
      </c>
      <c r="W5">
        <f t="shared" si="6"/>
        <v>740.42420558526044</v>
      </c>
      <c r="X5">
        <f t="shared" si="7"/>
        <v>370.21210279263022</v>
      </c>
      <c r="Y5">
        <f t="shared" ref="Y5:Y39" si="13">(C5+1*K5)/(O5)</f>
        <v>271.48887538126218</v>
      </c>
      <c r="Z5">
        <f t="shared" si="8"/>
        <v>131.63096988182406</v>
      </c>
      <c r="AA5">
        <f t="shared" si="9"/>
        <v>57.588549323298032</v>
      </c>
      <c r="AB5">
        <f t="shared" si="10"/>
        <v>40.106311135868275</v>
      </c>
      <c r="AC5">
        <f t="shared" si="11"/>
        <v>34.004667219471223</v>
      </c>
      <c r="AE5" s="4" t="s">
        <v>3</v>
      </c>
      <c r="AG5" s="15" t="s">
        <v>6</v>
      </c>
      <c r="AH5" s="6">
        <v>794.02379986516269</v>
      </c>
      <c r="AI5" s="6">
        <v>397.01189993258134</v>
      </c>
      <c r="AJ5" s="6">
        <v>238.20713995954878</v>
      </c>
      <c r="AK5" s="6">
        <v>105.86983998202169</v>
      </c>
      <c r="AL5" s="6">
        <v>44.112433325842368</v>
      </c>
      <c r="AM5" s="6">
        <v>35.73107099393232</v>
      </c>
      <c r="AN5" s="6">
        <v>30.317272358488029</v>
      </c>
      <c r="AP5" s="14" t="s">
        <v>23</v>
      </c>
      <c r="AQ5" s="6">
        <v>296.81184575910567</v>
      </c>
      <c r="AR5" s="6">
        <v>148.40592287955283</v>
      </c>
      <c r="AS5" s="6">
        <v>74.202961439776416</v>
      </c>
      <c r="AT5" s="6">
        <v>37.101480719888208</v>
      </c>
    </row>
    <row r="6" spans="1:46" x14ac:dyDescent="0.2">
      <c r="A6">
        <v>2.1708026601712099E-2</v>
      </c>
      <c r="B6" s="4" t="s">
        <v>4</v>
      </c>
      <c r="L6" s="1"/>
      <c r="M6" s="1">
        <f t="shared" si="0"/>
        <v>0</v>
      </c>
      <c r="N6" s="1">
        <f t="shared" si="1"/>
        <v>0</v>
      </c>
      <c r="O6" s="1">
        <f t="shared" si="2"/>
        <v>0</v>
      </c>
      <c r="P6" s="1">
        <f>G6*A6</f>
        <v>0</v>
      </c>
      <c r="Q6" s="1">
        <f t="shared" si="12"/>
        <v>0</v>
      </c>
      <c r="R6" s="1">
        <f t="shared" si="4"/>
        <v>0</v>
      </c>
      <c r="S6" s="1">
        <f t="shared" si="5"/>
        <v>0</v>
      </c>
      <c r="AE6" s="4"/>
      <c r="AG6" s="15" t="s">
        <v>8</v>
      </c>
      <c r="AH6" s="6">
        <v>779.43446977029203</v>
      </c>
      <c r="AI6" s="6">
        <v>389.71723488514601</v>
      </c>
      <c r="AJ6" s="6">
        <v>233.83034093108762</v>
      </c>
      <c r="AK6" s="6">
        <v>103.92459596937226</v>
      </c>
      <c r="AL6" s="6">
        <v>43.301914987238447</v>
      </c>
      <c r="AM6" s="6">
        <v>35.074551139663143</v>
      </c>
      <c r="AN6" s="6">
        <v>29.76022520941115</v>
      </c>
      <c r="AP6" s="14" t="s">
        <v>32</v>
      </c>
      <c r="AQ6" s="6">
        <v>349.28258432247293</v>
      </c>
      <c r="AR6" s="6">
        <v>174.64129216123646</v>
      </c>
      <c r="AS6" s="6">
        <v>87.320646080618232</v>
      </c>
      <c r="AT6" s="6">
        <v>43.660323040309116</v>
      </c>
    </row>
    <row r="7" spans="1:46" x14ac:dyDescent="0.2">
      <c r="A7">
        <v>2.6238754845583082E-2</v>
      </c>
      <c r="B7" s="4" t="s">
        <v>5</v>
      </c>
      <c r="C7">
        <v>200</v>
      </c>
      <c r="F7">
        <v>25</v>
      </c>
      <c r="G7">
        <v>50</v>
      </c>
      <c r="H7">
        <v>100</v>
      </c>
      <c r="I7">
        <v>200</v>
      </c>
      <c r="L7" s="1"/>
      <c r="M7" s="1">
        <f t="shared" si="0"/>
        <v>0</v>
      </c>
      <c r="N7" s="1">
        <f t="shared" si="1"/>
        <v>0</v>
      </c>
      <c r="O7" s="1">
        <f t="shared" si="2"/>
        <v>0.65596887113957703</v>
      </c>
      <c r="P7" s="1">
        <f t="shared" si="3"/>
        <v>1.3119377422791541</v>
      </c>
      <c r="Q7" s="1">
        <f t="shared" si="12"/>
        <v>2.6238754845583081</v>
      </c>
      <c r="R7" s="1">
        <f t="shared" si="4"/>
        <v>5.2477509691166162</v>
      </c>
      <c r="S7" s="1">
        <f t="shared" si="5"/>
        <v>0</v>
      </c>
      <c r="Y7">
        <f t="shared" si="13"/>
        <v>304.89251670212872</v>
      </c>
      <c r="Z7">
        <f>(C7+2*K7)/(P7)</f>
        <v>152.44625835106436</v>
      </c>
      <c r="AA7">
        <f t="shared" si="9"/>
        <v>76.223129175532179</v>
      </c>
      <c r="AB7">
        <f t="shared" si="10"/>
        <v>38.11156458776609</v>
      </c>
      <c r="AE7" s="4" t="s">
        <v>5</v>
      </c>
      <c r="AG7" s="15" t="s">
        <v>9</v>
      </c>
      <c r="AH7" s="6">
        <v>707.6310544956375</v>
      </c>
      <c r="AI7" s="6">
        <v>353.81552724781875</v>
      </c>
      <c r="AJ7" s="6">
        <v>200.49546544043065</v>
      </c>
      <c r="AK7" s="6">
        <v>103.7858879926935</v>
      </c>
      <c r="AL7" s="6">
        <v>42.457863269738255</v>
      </c>
      <c r="AM7" s="6">
        <v>33.546953694608</v>
      </c>
      <c r="AN7" s="6">
        <v>29.091498907042876</v>
      </c>
      <c r="AP7" s="5" t="s">
        <v>12</v>
      </c>
      <c r="AQ7" s="6">
        <v>224.04176387468024</v>
      </c>
      <c r="AR7" s="6">
        <v>89.616705549872094</v>
      </c>
      <c r="AS7" s="6"/>
      <c r="AT7" s="6"/>
    </row>
    <row r="8" spans="1:46" x14ac:dyDescent="0.2">
      <c r="A8">
        <v>2.0990134892048477E-2</v>
      </c>
      <c r="B8" s="4" t="s">
        <v>6</v>
      </c>
      <c r="C8">
        <v>100</v>
      </c>
      <c r="D8">
        <v>6</v>
      </c>
      <c r="E8">
        <v>12</v>
      </c>
      <c r="F8">
        <v>30</v>
      </c>
      <c r="G8">
        <v>90</v>
      </c>
      <c r="H8">
        <v>270</v>
      </c>
      <c r="I8">
        <v>400</v>
      </c>
      <c r="J8">
        <v>550</v>
      </c>
      <c r="K8">
        <v>50</v>
      </c>
      <c r="L8" s="1"/>
      <c r="M8" s="1">
        <f t="shared" si="0"/>
        <v>0.12594080935229085</v>
      </c>
      <c r="N8" s="1">
        <f t="shared" si="1"/>
        <v>0.2518816187045817</v>
      </c>
      <c r="O8" s="1">
        <f t="shared" si="2"/>
        <v>0.62970404676145431</v>
      </c>
      <c r="P8" s="1">
        <f t="shared" si="3"/>
        <v>1.8891121402843629</v>
      </c>
      <c r="Q8" s="1">
        <f t="shared" si="12"/>
        <v>5.667336420853089</v>
      </c>
      <c r="R8" s="1">
        <f t="shared" si="4"/>
        <v>8.3960539568193902</v>
      </c>
      <c r="S8" s="1">
        <f t="shared" si="5"/>
        <v>11.544574190626662</v>
      </c>
      <c r="W8">
        <f t="shared" si="6"/>
        <v>794.02379986516269</v>
      </c>
      <c r="X8">
        <f t="shared" si="7"/>
        <v>397.01189993258134</v>
      </c>
      <c r="Y8">
        <f t="shared" si="13"/>
        <v>238.20713995954878</v>
      </c>
      <c r="Z8">
        <f t="shared" si="8"/>
        <v>105.86983998202169</v>
      </c>
      <c r="AA8">
        <f t="shared" si="9"/>
        <v>44.112433325842368</v>
      </c>
      <c r="AB8">
        <f t="shared" si="10"/>
        <v>35.73107099393232</v>
      </c>
      <c r="AC8">
        <f t="shared" si="11"/>
        <v>30.317272358488029</v>
      </c>
      <c r="AE8" s="4" t="s">
        <v>6</v>
      </c>
      <c r="AG8" s="8" t="s">
        <v>11</v>
      </c>
      <c r="AH8" s="6">
        <v>599.91953286709645</v>
      </c>
      <c r="AI8" s="6">
        <v>299.95976643354822</v>
      </c>
      <c r="AJ8" s="6">
        <v>205.68669698300451</v>
      </c>
      <c r="AK8" s="6">
        <v>97.129829130863229</v>
      </c>
      <c r="AL8" s="6">
        <v>41.899141978019436</v>
      </c>
      <c r="AM8" s="6">
        <v>37.023605456940807</v>
      </c>
      <c r="AN8" s="6">
        <v>36.566523908089692</v>
      </c>
      <c r="AP8" s="5" t="s">
        <v>26</v>
      </c>
      <c r="AQ8" s="6">
        <v>203.64057852264361</v>
      </c>
      <c r="AR8" s="6">
        <v>81.456231409057438</v>
      </c>
      <c r="AS8" s="6"/>
      <c r="AT8" s="6"/>
    </row>
    <row r="9" spans="1:46" x14ac:dyDescent="0.2">
      <c r="A9">
        <v>2.1365194962290331E-2</v>
      </c>
      <c r="B9" s="4" t="s">
        <v>7</v>
      </c>
      <c r="L9" s="1"/>
      <c r="M9" s="1">
        <f t="shared" si="0"/>
        <v>0</v>
      </c>
      <c r="N9" s="1">
        <f t="shared" si="1"/>
        <v>0</v>
      </c>
      <c r="O9" s="1">
        <f t="shared" si="2"/>
        <v>0</v>
      </c>
      <c r="P9" s="1">
        <f t="shared" si="3"/>
        <v>0</v>
      </c>
      <c r="Q9" s="1">
        <f t="shared" si="12"/>
        <v>0</v>
      </c>
      <c r="R9" s="1">
        <f t="shared" si="4"/>
        <v>0</v>
      </c>
      <c r="S9" s="1">
        <f t="shared" si="5"/>
        <v>0</v>
      </c>
      <c r="AE9" s="4"/>
      <c r="AG9" s="8" t="s">
        <v>13</v>
      </c>
      <c r="AH9" s="6">
        <v>607.80907814077261</v>
      </c>
      <c r="AI9" s="6">
        <v>303.90453907038631</v>
      </c>
      <c r="AJ9" s="6">
        <v>208.39168393397915</v>
      </c>
      <c r="AK9" s="6">
        <v>98.407184079934595</v>
      </c>
      <c r="AL9" s="6">
        <v>42.450157838403165</v>
      </c>
      <c r="AM9" s="6">
        <v>37.510503108116254</v>
      </c>
      <c r="AN9" s="6">
        <v>37.04741047715185</v>
      </c>
    </row>
    <row r="10" spans="1:46" x14ac:dyDescent="0.2">
      <c r="A10">
        <v>2.138302488928738E-2</v>
      </c>
      <c r="B10" s="4" t="s">
        <v>8</v>
      </c>
      <c r="C10">
        <v>100</v>
      </c>
      <c r="D10">
        <v>6</v>
      </c>
      <c r="E10">
        <v>12</v>
      </c>
      <c r="F10">
        <v>30</v>
      </c>
      <c r="G10">
        <v>90</v>
      </c>
      <c r="H10">
        <v>270</v>
      </c>
      <c r="I10">
        <v>400</v>
      </c>
      <c r="J10">
        <v>550</v>
      </c>
      <c r="K10">
        <v>50</v>
      </c>
      <c r="L10" s="1"/>
      <c r="M10" s="1">
        <f t="shared" si="0"/>
        <v>0.12829814933572428</v>
      </c>
      <c r="N10" s="1">
        <f t="shared" si="1"/>
        <v>0.25659629867144856</v>
      </c>
      <c r="O10" s="1">
        <f t="shared" si="2"/>
        <v>0.64149074667862138</v>
      </c>
      <c r="P10" s="1">
        <f t="shared" si="3"/>
        <v>1.9244722400358643</v>
      </c>
      <c r="Q10" s="1">
        <f t="shared" si="12"/>
        <v>5.7734167201075923</v>
      </c>
      <c r="R10" s="1">
        <f t="shared" si="4"/>
        <v>8.5532099557149515</v>
      </c>
      <c r="S10" s="1">
        <f t="shared" si="5"/>
        <v>11.760663689108059</v>
      </c>
      <c r="W10">
        <f t="shared" si="6"/>
        <v>779.43446977029203</v>
      </c>
      <c r="X10">
        <f t="shared" si="7"/>
        <v>389.71723488514601</v>
      </c>
      <c r="Y10">
        <f t="shared" si="13"/>
        <v>233.83034093108762</v>
      </c>
      <c r="Z10">
        <f t="shared" si="8"/>
        <v>103.92459596937226</v>
      </c>
      <c r="AA10">
        <f t="shared" si="9"/>
        <v>43.301914987238447</v>
      </c>
      <c r="AB10">
        <f t="shared" si="10"/>
        <v>35.074551139663143</v>
      </c>
      <c r="AC10">
        <f t="shared" si="11"/>
        <v>29.76022520941115</v>
      </c>
      <c r="AE10" s="4" t="s">
        <v>8</v>
      </c>
      <c r="AG10" s="8" t="s">
        <v>14</v>
      </c>
      <c r="AH10" s="6">
        <v>593.6300303683762</v>
      </c>
      <c r="AI10" s="6">
        <v>296.8150151841881</v>
      </c>
      <c r="AJ10" s="6">
        <v>192.92975986972223</v>
      </c>
      <c r="AK10" s="6">
        <v>89.044504555256424</v>
      </c>
      <c r="AL10" s="6">
        <v>40.960472095417948</v>
      </c>
      <c r="AM10" s="6">
        <v>35.617801822102564</v>
      </c>
      <c r="AN10" s="6">
        <v>32.649651670260688</v>
      </c>
    </row>
    <row r="11" spans="1:46" x14ac:dyDescent="0.2">
      <c r="A11">
        <v>2.1197486889112317E-2</v>
      </c>
      <c r="B11" s="4" t="s">
        <v>9</v>
      </c>
      <c r="C11">
        <v>120</v>
      </c>
      <c r="D11">
        <v>8</v>
      </c>
      <c r="E11">
        <v>16</v>
      </c>
      <c r="F11">
        <v>40</v>
      </c>
      <c r="G11">
        <v>100</v>
      </c>
      <c r="H11">
        <v>300</v>
      </c>
      <c r="I11">
        <v>450</v>
      </c>
      <c r="J11">
        <v>600</v>
      </c>
      <c r="K11">
        <v>50</v>
      </c>
      <c r="L11" s="1"/>
      <c r="M11" s="1">
        <f t="shared" si="0"/>
        <v>0.16957989511289853</v>
      </c>
      <c r="N11" s="1">
        <f t="shared" si="1"/>
        <v>0.33915979022579706</v>
      </c>
      <c r="O11" s="1">
        <f t="shared" si="2"/>
        <v>0.84789947556449263</v>
      </c>
      <c r="P11" s="1">
        <f t="shared" si="3"/>
        <v>2.1197486889112316</v>
      </c>
      <c r="Q11" s="1">
        <f t="shared" si="12"/>
        <v>6.3592460667336947</v>
      </c>
      <c r="R11" s="1">
        <f t="shared" si="4"/>
        <v>9.538869100100543</v>
      </c>
      <c r="S11" s="1">
        <f t="shared" si="5"/>
        <v>12.718492133467389</v>
      </c>
      <c r="W11">
        <f t="shared" si="6"/>
        <v>707.6310544956375</v>
      </c>
      <c r="X11">
        <f t="shared" si="7"/>
        <v>353.81552724781875</v>
      </c>
      <c r="Y11">
        <f t="shared" si="13"/>
        <v>200.49546544043065</v>
      </c>
      <c r="Z11">
        <f t="shared" si="8"/>
        <v>103.7858879926935</v>
      </c>
      <c r="AA11">
        <f t="shared" si="9"/>
        <v>42.457863269738255</v>
      </c>
      <c r="AB11">
        <f t="shared" si="10"/>
        <v>33.546953694608</v>
      </c>
      <c r="AC11">
        <f t="shared" si="11"/>
        <v>29.091498907042876</v>
      </c>
      <c r="AE11" s="4" t="s">
        <v>9</v>
      </c>
      <c r="AG11" s="9" t="s">
        <v>16</v>
      </c>
      <c r="AH11" s="6">
        <v>483.26448336617972</v>
      </c>
      <c r="AI11" s="6">
        <v>241.63224168308986</v>
      </c>
      <c r="AJ11" s="6">
        <v>150.34895038058926</v>
      </c>
      <c r="AK11" s="6">
        <v>71.415751430779892</v>
      </c>
      <c r="AL11" s="6">
        <v>32.803407355764925</v>
      </c>
      <c r="AM11" s="6">
        <v>29.067463740247256</v>
      </c>
      <c r="AN11" s="6">
        <v>26.904549015473869</v>
      </c>
    </row>
    <row r="12" spans="1:46" x14ac:dyDescent="0.2">
      <c r="A12">
        <v>5.736502429257799E-2</v>
      </c>
      <c r="B12" s="4" t="s">
        <v>10</v>
      </c>
      <c r="L12" s="1"/>
      <c r="M12" s="1">
        <f t="shared" si="0"/>
        <v>0</v>
      </c>
      <c r="N12" s="1">
        <f t="shared" si="1"/>
        <v>0</v>
      </c>
      <c r="O12" s="1">
        <f t="shared" si="2"/>
        <v>0</v>
      </c>
      <c r="P12" s="1">
        <f t="shared" si="3"/>
        <v>0</v>
      </c>
      <c r="Q12" s="1">
        <f t="shared" si="12"/>
        <v>0</v>
      </c>
      <c r="R12" s="1">
        <f t="shared" si="4"/>
        <v>0</v>
      </c>
      <c r="S12" s="1">
        <f t="shared" si="5"/>
        <v>0</v>
      </c>
      <c r="AE12" s="4"/>
      <c r="AG12" s="9" t="s">
        <v>17</v>
      </c>
      <c r="AH12" s="6">
        <v>484.51301926679849</v>
      </c>
      <c r="AI12" s="6">
        <v>242.25650963339925</v>
      </c>
      <c r="AJ12" s="6">
        <v>150.73738377189287</v>
      </c>
      <c r="AK12" s="6">
        <v>71.6002572916491</v>
      </c>
      <c r="AL12" s="6">
        <v>32.888156459322083</v>
      </c>
      <c r="AM12" s="6">
        <v>29.142560862565951</v>
      </c>
      <c r="AN12" s="6">
        <v>26.974058148654514</v>
      </c>
    </row>
    <row r="13" spans="1:46" x14ac:dyDescent="0.2">
      <c r="A13">
        <v>2.3336463030453617E-2</v>
      </c>
      <c r="B13" s="4" t="s">
        <v>11</v>
      </c>
      <c r="C13">
        <v>140</v>
      </c>
      <c r="D13">
        <v>10</v>
      </c>
      <c r="E13">
        <v>20</v>
      </c>
      <c r="F13">
        <v>50</v>
      </c>
      <c r="G13">
        <v>150</v>
      </c>
      <c r="H13">
        <v>450</v>
      </c>
      <c r="I13">
        <v>625</v>
      </c>
      <c r="J13">
        <v>750</v>
      </c>
      <c r="K13">
        <v>100</v>
      </c>
      <c r="L13" s="1"/>
      <c r="M13" s="1">
        <f t="shared" si="0"/>
        <v>0.23336463030453616</v>
      </c>
      <c r="N13" s="1">
        <f t="shared" si="1"/>
        <v>0.46672926060907233</v>
      </c>
      <c r="O13" s="1">
        <f t="shared" si="2"/>
        <v>1.1668231515226808</v>
      </c>
      <c r="P13" s="1">
        <f t="shared" si="3"/>
        <v>3.5004694545680426</v>
      </c>
      <c r="Q13" s="1">
        <f t="shared" si="12"/>
        <v>10.501408363704128</v>
      </c>
      <c r="R13" s="1">
        <f t="shared" si="4"/>
        <v>14.585289394033511</v>
      </c>
      <c r="S13" s="1">
        <f t="shared" si="5"/>
        <v>17.502347272840211</v>
      </c>
      <c r="W13">
        <f>C13/M13</f>
        <v>599.91953286709645</v>
      </c>
      <c r="X13">
        <f t="shared" si="7"/>
        <v>299.95976643354822</v>
      </c>
      <c r="Y13">
        <f t="shared" si="13"/>
        <v>205.68669698300451</v>
      </c>
      <c r="Z13">
        <f t="shared" si="8"/>
        <v>97.129829130863229</v>
      </c>
      <c r="AA13">
        <f t="shared" si="9"/>
        <v>41.899141978019436</v>
      </c>
      <c r="AB13">
        <f t="shared" si="10"/>
        <v>37.023605456940807</v>
      </c>
      <c r="AC13">
        <f t="shared" si="11"/>
        <v>36.566523908089692</v>
      </c>
      <c r="AE13" s="4" t="s">
        <v>11</v>
      </c>
      <c r="AG13" s="9" t="s">
        <v>18</v>
      </c>
      <c r="AH13" s="6">
        <v>442.98872080266386</v>
      </c>
      <c r="AI13" s="6">
        <v>221.49436040133193</v>
      </c>
      <c r="AJ13" s="6">
        <v>132.89661624079918</v>
      </c>
      <c r="AK13" s="6">
        <v>64.434723025842018</v>
      </c>
      <c r="AL13" s="6">
        <v>29.53258138684426</v>
      </c>
      <c r="AM13" s="6">
        <v>26.579323248159834</v>
      </c>
      <c r="AN13" s="6">
        <v>24.807368364949177</v>
      </c>
    </row>
    <row r="14" spans="1:46" x14ac:dyDescent="0.2">
      <c r="A14">
        <v>2.3911358152578298E-2</v>
      </c>
      <c r="B14" s="4" t="s">
        <v>12</v>
      </c>
      <c r="C14">
        <v>150</v>
      </c>
      <c r="D14">
        <v>28</v>
      </c>
      <c r="E14">
        <v>70</v>
      </c>
      <c r="L14" s="1"/>
      <c r="M14" s="1">
        <f t="shared" si="0"/>
        <v>0.66951802827219231</v>
      </c>
      <c r="N14" s="1">
        <f t="shared" si="1"/>
        <v>1.6737950706804809</v>
      </c>
      <c r="O14" s="1">
        <f t="shared" si="2"/>
        <v>0</v>
      </c>
      <c r="P14" s="1">
        <f t="shared" si="3"/>
        <v>0</v>
      </c>
      <c r="Q14" s="1">
        <f t="shared" si="12"/>
        <v>0</v>
      </c>
      <c r="R14" s="1">
        <f t="shared" si="4"/>
        <v>0</v>
      </c>
      <c r="S14" s="1">
        <f t="shared" si="5"/>
        <v>0</v>
      </c>
      <c r="W14">
        <f t="shared" si="6"/>
        <v>224.04176387468024</v>
      </c>
      <c r="X14">
        <f t="shared" si="7"/>
        <v>89.616705549872094</v>
      </c>
      <c r="AE14" s="4" t="s">
        <v>12</v>
      </c>
      <c r="AG14" s="10" t="s">
        <v>20</v>
      </c>
      <c r="AH14" s="6">
        <v>469.97655828067548</v>
      </c>
      <c r="AI14" s="6">
        <v>234.98827914033774</v>
      </c>
      <c r="AJ14" s="6">
        <v>158.08302414895445</v>
      </c>
      <c r="AK14" s="6">
        <v>79.981465191038581</v>
      </c>
      <c r="AL14" s="6">
        <v>36.80465774587627</v>
      </c>
      <c r="AM14" s="6">
        <v>36.035605195962439</v>
      </c>
      <c r="AN14" s="6">
        <v>35.522903496019886</v>
      </c>
    </row>
    <row r="15" spans="1:46" x14ac:dyDescent="0.2">
      <c r="A15">
        <v>2.3033548697272845E-2</v>
      </c>
      <c r="B15" s="4" t="s">
        <v>13</v>
      </c>
      <c r="C15">
        <v>140</v>
      </c>
      <c r="D15">
        <v>10</v>
      </c>
      <c r="E15">
        <v>20</v>
      </c>
      <c r="F15">
        <v>50</v>
      </c>
      <c r="G15">
        <v>150</v>
      </c>
      <c r="H15">
        <v>450</v>
      </c>
      <c r="I15">
        <v>625</v>
      </c>
      <c r="J15">
        <v>750</v>
      </c>
      <c r="K15">
        <v>100</v>
      </c>
      <c r="L15" s="1"/>
      <c r="M15" s="1">
        <f t="shared" si="0"/>
        <v>0.23033548697272843</v>
      </c>
      <c r="N15" s="1">
        <f t="shared" si="1"/>
        <v>0.46067097394545686</v>
      </c>
      <c r="O15" s="1">
        <f t="shared" si="2"/>
        <v>1.1516774348636423</v>
      </c>
      <c r="P15" s="1">
        <f t="shared" si="3"/>
        <v>3.4550323045909268</v>
      </c>
      <c r="Q15" s="1">
        <f t="shared" si="12"/>
        <v>10.36509691377278</v>
      </c>
      <c r="R15" s="1">
        <f t="shared" si="4"/>
        <v>14.395967935795527</v>
      </c>
      <c r="S15" s="1">
        <f t="shared" si="5"/>
        <v>17.275161522954633</v>
      </c>
      <c r="W15">
        <f t="shared" si="6"/>
        <v>607.80907814077261</v>
      </c>
      <c r="X15">
        <f t="shared" si="7"/>
        <v>303.90453907038631</v>
      </c>
      <c r="Y15">
        <f t="shared" si="13"/>
        <v>208.39168393397915</v>
      </c>
      <c r="Z15">
        <f t="shared" si="8"/>
        <v>98.407184079934595</v>
      </c>
      <c r="AA15">
        <f t="shared" si="9"/>
        <v>42.450157838403165</v>
      </c>
      <c r="AB15">
        <f t="shared" si="10"/>
        <v>37.510503108116254</v>
      </c>
      <c r="AC15">
        <f t="shared" si="11"/>
        <v>37.04741047715185</v>
      </c>
      <c r="AE15" s="4" t="s">
        <v>13</v>
      </c>
      <c r="AG15" s="10" t="s">
        <v>21</v>
      </c>
      <c r="AH15" s="6">
        <v>481.24080596906856</v>
      </c>
      <c r="AI15" s="6">
        <v>240.62040298453428</v>
      </c>
      <c r="AJ15" s="6">
        <v>161.87190746232307</v>
      </c>
      <c r="AK15" s="6">
        <v>81.898435343099678</v>
      </c>
      <c r="AL15" s="6">
        <v>37.686779999915373</v>
      </c>
      <c r="AM15" s="6">
        <v>36.899295044693261</v>
      </c>
      <c r="AN15" s="6">
        <v>36.374305074545184</v>
      </c>
    </row>
    <row r="16" spans="1:46" x14ac:dyDescent="0.2">
      <c r="A16">
        <v>2.2460678623450629E-2</v>
      </c>
      <c r="B16" s="4" t="s">
        <v>14</v>
      </c>
      <c r="C16">
        <v>160</v>
      </c>
      <c r="D16">
        <v>12</v>
      </c>
      <c r="E16">
        <v>24</v>
      </c>
      <c r="F16">
        <v>60</v>
      </c>
      <c r="G16">
        <v>180</v>
      </c>
      <c r="H16">
        <v>500</v>
      </c>
      <c r="I16">
        <v>700</v>
      </c>
      <c r="J16">
        <v>900</v>
      </c>
      <c r="K16">
        <v>100</v>
      </c>
      <c r="L16" s="1"/>
      <c r="M16" s="1">
        <f t="shared" si="0"/>
        <v>0.26952814348140752</v>
      </c>
      <c r="N16" s="1">
        <f t="shared" si="1"/>
        <v>0.53905628696281505</v>
      </c>
      <c r="O16" s="1">
        <f>F16*A16</f>
        <v>1.3476407174070377</v>
      </c>
      <c r="P16" s="1">
        <f t="shared" si="3"/>
        <v>4.042922152221113</v>
      </c>
      <c r="Q16" s="1">
        <f t="shared" si="12"/>
        <v>11.230339311725315</v>
      </c>
      <c r="R16" s="1">
        <f t="shared" si="4"/>
        <v>15.722475036415441</v>
      </c>
      <c r="S16" s="1">
        <f t="shared" si="5"/>
        <v>20.214610761105565</v>
      </c>
      <c r="W16">
        <f t="shared" si="6"/>
        <v>593.6300303683762</v>
      </c>
      <c r="X16">
        <f t="shared" si="7"/>
        <v>296.8150151841881</v>
      </c>
      <c r="Y16">
        <f t="shared" si="13"/>
        <v>192.92975986972223</v>
      </c>
      <c r="Z16">
        <f t="shared" si="8"/>
        <v>89.044504555256424</v>
      </c>
      <c r="AA16">
        <f t="shared" si="9"/>
        <v>40.960472095417948</v>
      </c>
      <c r="AB16">
        <f t="shared" si="10"/>
        <v>35.617801822102564</v>
      </c>
      <c r="AC16">
        <f t="shared" si="11"/>
        <v>32.649651670260688</v>
      </c>
      <c r="AE16" s="4" t="s">
        <v>14</v>
      </c>
      <c r="AG16" s="10" t="s">
        <v>22</v>
      </c>
      <c r="AH16" s="6">
        <v>428.44021841673191</v>
      </c>
      <c r="AI16" s="6">
        <v>214.22010920836595</v>
      </c>
      <c r="AJ16" s="6">
        <v>139.24307098543787</v>
      </c>
      <c r="AK16" s="6">
        <v>64.266032762509781</v>
      </c>
      <c r="AL16" s="6">
        <v>32.847083411949441</v>
      </c>
      <c r="AM16" s="6">
        <v>32.422503015320252</v>
      </c>
      <c r="AN16" s="6">
        <v>32.13301638125489</v>
      </c>
    </row>
    <row r="17" spans="1:40" x14ac:dyDescent="0.2">
      <c r="A17">
        <v>2.3902312496566533E-2</v>
      </c>
      <c r="B17" s="4" t="s">
        <v>15</v>
      </c>
      <c r="C17">
        <v>200</v>
      </c>
      <c r="F17">
        <v>25</v>
      </c>
      <c r="G17">
        <v>50</v>
      </c>
      <c r="H17">
        <v>100</v>
      </c>
      <c r="I17">
        <v>200</v>
      </c>
      <c r="L17" s="1"/>
      <c r="M17" s="1">
        <f t="shared" si="0"/>
        <v>0</v>
      </c>
      <c r="N17" s="1">
        <f t="shared" si="1"/>
        <v>0</v>
      </c>
      <c r="O17" s="1">
        <f t="shared" si="2"/>
        <v>0.59755781241416328</v>
      </c>
      <c r="P17" s="1">
        <f t="shared" si="3"/>
        <v>1.1951156248283266</v>
      </c>
      <c r="Q17" s="1">
        <f t="shared" si="12"/>
        <v>2.3902312496566531</v>
      </c>
      <c r="R17" s="1">
        <f t="shared" si="4"/>
        <v>4.7804624993133062</v>
      </c>
      <c r="S17" s="1">
        <f t="shared" si="5"/>
        <v>0</v>
      </c>
      <c r="Y17">
        <f t="shared" si="13"/>
        <v>334.69564926611878</v>
      </c>
      <c r="Z17">
        <f t="shared" si="8"/>
        <v>167.34782463305939</v>
      </c>
      <c r="AA17">
        <f t="shared" si="9"/>
        <v>83.673912316529695</v>
      </c>
      <c r="AB17">
        <f t="shared" si="10"/>
        <v>41.836956158264847</v>
      </c>
      <c r="AE17" s="4" t="s">
        <v>15</v>
      </c>
      <c r="AG17" s="11" t="s">
        <v>24</v>
      </c>
      <c r="AH17" s="6">
        <v>439.41237331892148</v>
      </c>
      <c r="AI17" s="6">
        <v>219.70618665946074</v>
      </c>
      <c r="AJ17" s="6">
        <v>138.58390235442909</v>
      </c>
      <c r="AK17" s="6">
        <v>63.095110015024623</v>
      </c>
      <c r="AL17" s="6">
        <v>32.998179188661311</v>
      </c>
      <c r="AM17" s="6">
        <v>32.795590150666641</v>
      </c>
      <c r="AN17" s="6">
        <v>32.654658645974699</v>
      </c>
    </row>
    <row r="18" spans="1:40" x14ac:dyDescent="0.2">
      <c r="A18">
        <v>2.6604775024198762E-2</v>
      </c>
      <c r="B18" s="4" t="s">
        <v>16</v>
      </c>
      <c r="C18">
        <v>180</v>
      </c>
      <c r="D18">
        <v>14</v>
      </c>
      <c r="E18">
        <v>28</v>
      </c>
      <c r="F18">
        <v>70</v>
      </c>
      <c r="G18">
        <v>200</v>
      </c>
      <c r="H18">
        <v>550</v>
      </c>
      <c r="I18">
        <v>750</v>
      </c>
      <c r="J18">
        <v>950</v>
      </c>
      <c r="K18">
        <v>100</v>
      </c>
      <c r="L18" s="1"/>
      <c r="M18" s="1">
        <f t="shared" si="0"/>
        <v>0.37246685033878268</v>
      </c>
      <c r="N18" s="1">
        <f t="shared" si="1"/>
        <v>0.74493370067756537</v>
      </c>
      <c r="O18" s="1">
        <f t="shared" si="2"/>
        <v>1.8623342516939134</v>
      </c>
      <c r="P18" s="1">
        <f t="shared" si="3"/>
        <v>5.3209550048397523</v>
      </c>
      <c r="Q18" s="1">
        <f t="shared" si="12"/>
        <v>14.632626263309319</v>
      </c>
      <c r="R18" s="1">
        <f t="shared" si="4"/>
        <v>19.953581268149073</v>
      </c>
      <c r="S18" s="1">
        <f t="shared" si="5"/>
        <v>25.274536272988822</v>
      </c>
      <c r="W18">
        <f t="shared" si="6"/>
        <v>483.26448336617972</v>
      </c>
      <c r="X18">
        <f t="shared" si="7"/>
        <v>241.63224168308986</v>
      </c>
      <c r="Y18">
        <f t="shared" si="13"/>
        <v>150.34895038058926</v>
      </c>
      <c r="Z18">
        <f t="shared" si="8"/>
        <v>71.415751430779892</v>
      </c>
      <c r="AA18">
        <f t="shared" si="9"/>
        <v>32.803407355764925</v>
      </c>
      <c r="AB18">
        <f t="shared" si="10"/>
        <v>29.067463740247256</v>
      </c>
      <c r="AC18">
        <f t="shared" si="11"/>
        <v>26.904549015473869</v>
      </c>
      <c r="AE18" s="4" t="s">
        <v>16</v>
      </c>
      <c r="AG18" s="11" t="s">
        <v>25</v>
      </c>
      <c r="AH18" s="6">
        <v>472.24127620789551</v>
      </c>
      <c r="AI18" s="6">
        <v>236.12063810394775</v>
      </c>
      <c r="AJ18" s="6">
        <v>148.93763326556706</v>
      </c>
      <c r="AK18" s="6">
        <v>67.809003763185004</v>
      </c>
      <c r="AL18" s="6">
        <v>35.463503530612158</v>
      </c>
      <c r="AM18" s="6">
        <v>35.245778879106048</v>
      </c>
      <c r="AN18" s="6">
        <v>35.094318251971373</v>
      </c>
    </row>
    <row r="19" spans="1:40" x14ac:dyDescent="0.2">
      <c r="A19">
        <v>2.6681830195046663E-2</v>
      </c>
      <c r="B19" s="4" t="s">
        <v>2</v>
      </c>
      <c r="L19" s="1"/>
      <c r="M19" s="1">
        <f t="shared" si="0"/>
        <v>0</v>
      </c>
      <c r="N19" s="1">
        <f t="shared" si="1"/>
        <v>0</v>
      </c>
      <c r="O19" s="1">
        <f t="shared" si="2"/>
        <v>0</v>
      </c>
      <c r="P19" s="1">
        <f t="shared" si="3"/>
        <v>0</v>
      </c>
      <c r="Q19" s="1">
        <f t="shared" si="12"/>
        <v>0</v>
      </c>
      <c r="R19" s="1">
        <f t="shared" si="4"/>
        <v>0</v>
      </c>
      <c r="S19" s="1">
        <f t="shared" si="5"/>
        <v>0</v>
      </c>
      <c r="AE19" s="4"/>
      <c r="AG19" s="11" t="s">
        <v>27</v>
      </c>
      <c r="AH19" s="6">
        <v>451.06916227053608</v>
      </c>
      <c r="AI19" s="6">
        <v>225.53458113526804</v>
      </c>
      <c r="AJ19" s="6">
        <v>138.54267126880751</v>
      </c>
      <c r="AK19" s="6">
        <v>62.290503361169272</v>
      </c>
      <c r="AL19" s="6">
        <v>33.204755138570555</v>
      </c>
      <c r="AM19" s="6">
        <v>33.19366100053562</v>
      </c>
      <c r="AN19" s="6">
        <v>33.18580265276087</v>
      </c>
    </row>
    <row r="20" spans="1:40" x14ac:dyDescent="0.2">
      <c r="A20">
        <v>2.6536217492358103E-2</v>
      </c>
      <c r="B20" s="4" t="s">
        <v>17</v>
      </c>
      <c r="C20">
        <v>180</v>
      </c>
      <c r="D20">
        <v>14</v>
      </c>
      <c r="E20">
        <v>28</v>
      </c>
      <c r="F20">
        <v>70</v>
      </c>
      <c r="G20">
        <v>200</v>
      </c>
      <c r="H20">
        <v>550</v>
      </c>
      <c r="I20">
        <v>750</v>
      </c>
      <c r="J20">
        <v>950</v>
      </c>
      <c r="K20">
        <v>100</v>
      </c>
      <c r="L20" s="1"/>
      <c r="M20" s="1">
        <f t="shared" si="0"/>
        <v>0.37150704489301345</v>
      </c>
      <c r="N20" s="1">
        <f t="shared" si="1"/>
        <v>0.7430140897860269</v>
      </c>
      <c r="O20" s="1">
        <f t="shared" si="2"/>
        <v>1.8575352244650671</v>
      </c>
      <c r="P20" s="1">
        <f t="shared" si="3"/>
        <v>5.307243498471621</v>
      </c>
      <c r="Q20" s="1">
        <f t="shared" si="12"/>
        <v>14.594919620796956</v>
      </c>
      <c r="R20" s="1">
        <f t="shared" si="4"/>
        <v>19.902163119268579</v>
      </c>
      <c r="S20" s="1">
        <f t="shared" si="5"/>
        <v>25.209406617740196</v>
      </c>
      <c r="W20">
        <f t="shared" si="6"/>
        <v>484.51301926679849</v>
      </c>
      <c r="X20">
        <f t="shared" si="7"/>
        <v>242.25650963339925</v>
      </c>
      <c r="Y20">
        <f t="shared" si="13"/>
        <v>150.73738377189287</v>
      </c>
      <c r="Z20">
        <f t="shared" si="8"/>
        <v>71.6002572916491</v>
      </c>
      <c r="AA20">
        <f t="shared" si="9"/>
        <v>32.888156459322083</v>
      </c>
      <c r="AB20">
        <f t="shared" si="10"/>
        <v>29.142560862565951</v>
      </c>
      <c r="AC20">
        <f t="shared" si="11"/>
        <v>26.974058148654514</v>
      </c>
      <c r="AE20" s="4" t="s">
        <v>17</v>
      </c>
      <c r="AG20" s="12" t="s">
        <v>29</v>
      </c>
      <c r="AH20" s="6">
        <v>461.56388836851937</v>
      </c>
      <c r="AI20" s="6">
        <v>230.78194418425969</v>
      </c>
      <c r="AJ20" s="6">
        <v>153.85462945617311</v>
      </c>
      <c r="AK20" s="6">
        <v>71.798827079547451</v>
      </c>
      <c r="AL20" s="6">
        <v>40.002203658605005</v>
      </c>
      <c r="AM20" s="6">
        <v>40.002203658605005</v>
      </c>
      <c r="AN20" s="6">
        <v>40.786560593087458</v>
      </c>
    </row>
    <row r="21" spans="1:40" x14ac:dyDescent="0.2">
      <c r="A21">
        <v>2.8086786514756809E-2</v>
      </c>
      <c r="B21" s="4" t="s">
        <v>18</v>
      </c>
      <c r="C21">
        <v>200</v>
      </c>
      <c r="D21">
        <v>16</v>
      </c>
      <c r="E21">
        <v>32</v>
      </c>
      <c r="F21">
        <v>80</v>
      </c>
      <c r="G21">
        <v>220</v>
      </c>
      <c r="H21">
        <v>600</v>
      </c>
      <c r="I21">
        <v>800</v>
      </c>
      <c r="J21">
        <v>1000</v>
      </c>
      <c r="K21">
        <v>100</v>
      </c>
      <c r="L21" s="1"/>
      <c r="M21" s="1">
        <f t="shared" si="0"/>
        <v>0.44938858423610895</v>
      </c>
      <c r="N21" s="1">
        <f t="shared" si="1"/>
        <v>0.89877716847221789</v>
      </c>
      <c r="O21" s="1">
        <f t="shared" si="2"/>
        <v>2.2469429211805449</v>
      </c>
      <c r="P21" s="1">
        <f t="shared" si="3"/>
        <v>6.1790930332464979</v>
      </c>
      <c r="Q21" s="1">
        <f t="shared" si="12"/>
        <v>16.852071908854086</v>
      </c>
      <c r="R21" s="1">
        <f t="shared" si="4"/>
        <v>22.469429211805448</v>
      </c>
      <c r="S21" s="1">
        <f t="shared" si="5"/>
        <v>28.08678651475681</v>
      </c>
      <c r="W21">
        <f t="shared" si="6"/>
        <v>445.04913345756</v>
      </c>
      <c r="X21">
        <f t="shared" si="7"/>
        <v>222.52456672878</v>
      </c>
      <c r="Y21">
        <f t="shared" si="13"/>
        <v>133.51474003726798</v>
      </c>
      <c r="Z21">
        <f t="shared" si="8"/>
        <v>64.734419412008734</v>
      </c>
      <c r="AA21">
        <f t="shared" si="9"/>
        <v>29.669942230503999</v>
      </c>
      <c r="AB21">
        <f t="shared" si="10"/>
        <v>26.7029480074536</v>
      </c>
      <c r="AC21">
        <f t="shared" si="11"/>
        <v>24.922751473623361</v>
      </c>
      <c r="AE21" s="4" t="s">
        <v>18</v>
      </c>
      <c r="AG21" s="12" t="s">
        <v>30</v>
      </c>
      <c r="AH21" s="6">
        <v>470.18016861608959</v>
      </c>
      <c r="AI21" s="6">
        <v>235.09008430804479</v>
      </c>
      <c r="AJ21" s="6">
        <v>156.72672287202985</v>
      </c>
      <c r="AK21" s="6">
        <v>73.139137340280598</v>
      </c>
      <c r="AL21" s="6">
        <v>40.74894794672776</v>
      </c>
      <c r="AM21" s="6">
        <v>40.748947946727753</v>
      </c>
      <c r="AN21" s="6">
        <v>41.547946926075362</v>
      </c>
    </row>
    <row r="22" spans="1:40" x14ac:dyDescent="0.2">
      <c r="A22">
        <v>2.6359843652964239E-2</v>
      </c>
      <c r="B22" s="4" t="s">
        <v>19</v>
      </c>
      <c r="L22" s="1"/>
      <c r="M22" s="1">
        <f t="shared" si="0"/>
        <v>0</v>
      </c>
      <c r="N22" s="1">
        <f t="shared" si="1"/>
        <v>0</v>
      </c>
      <c r="O22" s="1">
        <f t="shared" si="2"/>
        <v>0</v>
      </c>
      <c r="P22" s="1">
        <f t="shared" si="3"/>
        <v>0</v>
      </c>
      <c r="Q22" s="1">
        <f t="shared" si="12"/>
        <v>0</v>
      </c>
      <c r="R22" s="1">
        <f t="shared" si="4"/>
        <v>0</v>
      </c>
      <c r="S22" s="1">
        <f t="shared" si="5"/>
        <v>0</v>
      </c>
      <c r="AE22" s="4"/>
      <c r="AG22" s="12" t="s">
        <v>31</v>
      </c>
      <c r="AH22" s="6">
        <v>486.21635336719362</v>
      </c>
      <c r="AI22" s="6">
        <v>243.10817668359681</v>
      </c>
      <c r="AJ22" s="6">
        <v>147.48562718804874</v>
      </c>
      <c r="AK22" s="6">
        <v>68.070289471407122</v>
      </c>
      <c r="AL22" s="6">
        <v>39.140416446059092</v>
      </c>
      <c r="AM22" s="6">
        <v>39.707668858320815</v>
      </c>
      <c r="AN22" s="6">
        <v>40.112849152793473</v>
      </c>
    </row>
    <row r="23" spans="1:40" x14ac:dyDescent="0.2">
      <c r="A23">
        <v>2.6006025208863651E-2</v>
      </c>
      <c r="B23" s="4" t="s">
        <v>20</v>
      </c>
      <c r="C23">
        <v>220</v>
      </c>
      <c r="D23">
        <v>18</v>
      </c>
      <c r="E23">
        <v>36</v>
      </c>
      <c r="F23">
        <v>90</v>
      </c>
      <c r="G23">
        <v>250</v>
      </c>
      <c r="H23">
        <v>700</v>
      </c>
      <c r="I23">
        <v>875</v>
      </c>
      <c r="J23">
        <v>1050</v>
      </c>
      <c r="K23">
        <v>150</v>
      </c>
      <c r="L23" s="1"/>
      <c r="M23" s="1">
        <f t="shared" si="0"/>
        <v>0.46810845375954568</v>
      </c>
      <c r="N23" s="1">
        <f t="shared" si="1"/>
        <v>0.93621690751909137</v>
      </c>
      <c r="O23" s="1">
        <f t="shared" si="2"/>
        <v>2.3405422687977286</v>
      </c>
      <c r="P23" s="1">
        <f t="shared" si="3"/>
        <v>6.5015063022159127</v>
      </c>
      <c r="Q23" s="1">
        <f t="shared" si="12"/>
        <v>18.204217646204555</v>
      </c>
      <c r="R23" s="1">
        <f t="shared" si="4"/>
        <v>22.755272057755693</v>
      </c>
      <c r="S23" s="1">
        <f t="shared" si="5"/>
        <v>27.306326469306832</v>
      </c>
      <c r="W23">
        <f t="shared" si="6"/>
        <v>469.97655828067548</v>
      </c>
      <c r="X23">
        <f t="shared" si="7"/>
        <v>234.98827914033774</v>
      </c>
      <c r="Y23">
        <f t="shared" si="13"/>
        <v>158.08302414895445</v>
      </c>
      <c r="Z23">
        <f t="shared" si="8"/>
        <v>79.981465191038581</v>
      </c>
      <c r="AA23">
        <f t="shared" si="9"/>
        <v>36.80465774587627</v>
      </c>
      <c r="AB23">
        <f t="shared" si="10"/>
        <v>36.035605195962439</v>
      </c>
      <c r="AC23">
        <f t="shared" si="11"/>
        <v>35.522903496019886</v>
      </c>
      <c r="AE23" s="4" t="s">
        <v>20</v>
      </c>
      <c r="AG23" s="13" t="s">
        <v>33</v>
      </c>
      <c r="AH23" s="6">
        <v>484.83685332044075</v>
      </c>
      <c r="AI23" s="6">
        <v>242.41842666022038</v>
      </c>
      <c r="AJ23" s="6">
        <v>152.3772967578528</v>
      </c>
      <c r="AK23" s="6">
        <v>72.725527998066113</v>
      </c>
      <c r="AL23" s="6">
        <v>41.872273695856251</v>
      </c>
      <c r="AM23" s="6">
        <v>42.889413947577452</v>
      </c>
      <c r="AN23" s="6">
        <v>43.635316798839668</v>
      </c>
    </row>
    <row r="24" spans="1:40" x14ac:dyDescent="0.2">
      <c r="A24">
        <v>2.571738981594935E-2</v>
      </c>
      <c r="B24" s="4" t="s">
        <v>7</v>
      </c>
      <c r="L24" s="1"/>
      <c r="M24" s="1">
        <f t="shared" si="0"/>
        <v>0</v>
      </c>
      <c r="N24" s="1">
        <f t="shared" si="1"/>
        <v>0</v>
      </c>
      <c r="O24" s="1">
        <f t="shared" si="2"/>
        <v>0</v>
      </c>
      <c r="P24" s="1">
        <f t="shared" si="3"/>
        <v>0</v>
      </c>
      <c r="Q24" s="1">
        <f t="shared" si="12"/>
        <v>0</v>
      </c>
      <c r="R24" s="1">
        <f t="shared" si="4"/>
        <v>0</v>
      </c>
      <c r="S24" s="1">
        <f t="shared" si="5"/>
        <v>0</v>
      </c>
      <c r="AE24" s="4"/>
      <c r="AG24" s="13" t="s">
        <v>35</v>
      </c>
      <c r="AH24" s="6">
        <v>325.38754550381128</v>
      </c>
      <c r="AI24" s="6">
        <v>162.69377275190564</v>
      </c>
      <c r="AJ24" s="6">
        <v>139.45180521591911</v>
      </c>
      <c r="AK24" s="6">
        <v>65.077509100762256</v>
      </c>
      <c r="AL24" s="6">
        <v>36.975857443614913</v>
      </c>
      <c r="AM24" s="6">
        <v>37.544716788901297</v>
      </c>
      <c r="AN24" s="6">
        <v>37.961880308777985</v>
      </c>
    </row>
    <row r="25" spans="1:40" x14ac:dyDescent="0.2">
      <c r="A25">
        <v>2.5397310599234175E-2</v>
      </c>
      <c r="B25" s="4" t="s">
        <v>21</v>
      </c>
      <c r="C25">
        <v>220</v>
      </c>
      <c r="D25">
        <v>18</v>
      </c>
      <c r="E25">
        <v>36</v>
      </c>
      <c r="F25">
        <v>90</v>
      </c>
      <c r="G25">
        <v>250</v>
      </c>
      <c r="H25">
        <v>700</v>
      </c>
      <c r="I25">
        <v>875</v>
      </c>
      <c r="J25">
        <v>1050</v>
      </c>
      <c r="K25">
        <v>150</v>
      </c>
      <c r="L25" s="1"/>
      <c r="M25" s="1">
        <f t="shared" si="0"/>
        <v>0.45715159078621515</v>
      </c>
      <c r="N25" s="1">
        <f>E25*A25</f>
        <v>0.91430318157243029</v>
      </c>
      <c r="O25" s="1">
        <f t="shared" si="2"/>
        <v>2.2857579539310757</v>
      </c>
      <c r="P25" s="1">
        <f t="shared" si="3"/>
        <v>6.3493276498085436</v>
      </c>
      <c r="Q25" s="1">
        <f t="shared" si="12"/>
        <v>17.778117419463921</v>
      </c>
      <c r="R25" s="1">
        <f t="shared" si="4"/>
        <v>22.222646774329903</v>
      </c>
      <c r="S25" s="1">
        <f t="shared" si="5"/>
        <v>26.667176129195884</v>
      </c>
      <c r="W25">
        <f t="shared" si="6"/>
        <v>481.24080596906856</v>
      </c>
      <c r="X25">
        <f t="shared" si="7"/>
        <v>240.62040298453428</v>
      </c>
      <c r="Y25">
        <f t="shared" si="13"/>
        <v>161.87190746232307</v>
      </c>
      <c r="Z25">
        <f t="shared" si="8"/>
        <v>81.898435343099678</v>
      </c>
      <c r="AA25">
        <f t="shared" si="9"/>
        <v>37.686779999915373</v>
      </c>
      <c r="AB25">
        <f t="shared" si="10"/>
        <v>36.899295044693261</v>
      </c>
      <c r="AC25">
        <f t="shared" si="11"/>
        <v>36.374305074545184</v>
      </c>
      <c r="AE25" s="4" t="s">
        <v>21</v>
      </c>
      <c r="AG25" s="3" t="s">
        <v>72</v>
      </c>
    </row>
    <row r="26" spans="1:40" x14ac:dyDescent="0.2">
      <c r="A26">
        <v>2.8008575022076789E-2</v>
      </c>
      <c r="B26" s="4" t="s">
        <v>22</v>
      </c>
      <c r="C26">
        <v>240</v>
      </c>
      <c r="D26">
        <v>20</v>
      </c>
      <c r="E26">
        <v>40</v>
      </c>
      <c r="F26">
        <v>100</v>
      </c>
      <c r="G26">
        <v>300</v>
      </c>
      <c r="H26">
        <v>750</v>
      </c>
      <c r="I26">
        <v>925</v>
      </c>
      <c r="J26">
        <v>1100</v>
      </c>
      <c r="K26">
        <v>150</v>
      </c>
      <c r="L26" s="1"/>
      <c r="M26" s="1">
        <f t="shared" si="0"/>
        <v>0.56017150044153574</v>
      </c>
      <c r="N26" s="1">
        <f t="shared" si="1"/>
        <v>1.1203430008830715</v>
      </c>
      <c r="O26" s="1">
        <f t="shared" si="2"/>
        <v>2.8008575022076787</v>
      </c>
      <c r="P26" s="1">
        <f t="shared" si="3"/>
        <v>8.4025725066230361</v>
      </c>
      <c r="Q26" s="1">
        <f t="shared" si="12"/>
        <v>21.006431266557591</v>
      </c>
      <c r="R26" s="1">
        <f t="shared" si="4"/>
        <v>25.907931895421029</v>
      </c>
      <c r="S26" s="1">
        <f t="shared" si="5"/>
        <v>30.809432524284468</v>
      </c>
      <c r="W26">
        <f t="shared" si="6"/>
        <v>428.44021841673191</v>
      </c>
      <c r="X26">
        <f t="shared" si="7"/>
        <v>214.22010920836595</v>
      </c>
      <c r="Y26">
        <f t="shared" si="13"/>
        <v>139.24307098543787</v>
      </c>
      <c r="Z26">
        <f t="shared" si="8"/>
        <v>64.266032762509781</v>
      </c>
      <c r="AA26">
        <f t="shared" si="9"/>
        <v>32.847083411949441</v>
      </c>
      <c r="AB26">
        <f t="shared" si="10"/>
        <v>32.422503015320252</v>
      </c>
      <c r="AC26">
        <f t="shared" si="11"/>
        <v>32.13301638125489</v>
      </c>
      <c r="AE26" s="4" t="s">
        <v>22</v>
      </c>
      <c r="AG26" s="2" t="s">
        <v>59</v>
      </c>
      <c r="AH26" s="2" t="s">
        <v>60</v>
      </c>
      <c r="AI26" s="2" t="s">
        <v>48</v>
      </c>
      <c r="AJ26" s="2" t="s">
        <v>50</v>
      </c>
      <c r="AK26" s="2" t="s">
        <v>51</v>
      </c>
      <c r="AL26" s="2" t="s">
        <v>52</v>
      </c>
      <c r="AM26" s="2" t="s">
        <v>53</v>
      </c>
    </row>
    <row r="27" spans="1:40" x14ac:dyDescent="0.2">
      <c r="A27">
        <v>2.6953102156484849E-2</v>
      </c>
      <c r="B27" s="4" t="s">
        <v>23</v>
      </c>
      <c r="C27">
        <v>200</v>
      </c>
      <c r="F27">
        <v>25</v>
      </c>
      <c r="G27">
        <v>50</v>
      </c>
      <c r="H27">
        <v>100</v>
      </c>
      <c r="I27">
        <v>200</v>
      </c>
      <c r="L27" s="1"/>
      <c r="M27" s="1">
        <f t="shared" si="0"/>
        <v>0</v>
      </c>
      <c r="N27" s="1">
        <f t="shared" si="1"/>
        <v>0</v>
      </c>
      <c r="O27" s="1">
        <f t="shared" si="2"/>
        <v>0.67382755391212124</v>
      </c>
      <c r="P27" s="1">
        <f t="shared" si="3"/>
        <v>1.3476551078242425</v>
      </c>
      <c r="Q27" s="1">
        <f t="shared" si="12"/>
        <v>2.6953102156484849</v>
      </c>
      <c r="R27" s="1">
        <f t="shared" si="4"/>
        <v>5.3906204312969699</v>
      </c>
      <c r="S27" s="1">
        <f t="shared" si="5"/>
        <v>0</v>
      </c>
      <c r="Y27">
        <f t="shared" si="13"/>
        <v>296.81184575910567</v>
      </c>
      <c r="Z27">
        <f t="shared" si="8"/>
        <v>148.40592287955283</v>
      </c>
      <c r="AA27">
        <f t="shared" si="9"/>
        <v>74.202961439776416</v>
      </c>
      <c r="AB27">
        <f t="shared" si="10"/>
        <v>37.101480719888208</v>
      </c>
      <c r="AE27" s="4" t="s">
        <v>23</v>
      </c>
      <c r="AG27" s="7" t="s">
        <v>61</v>
      </c>
      <c r="AH27" s="6">
        <f>AVERAGE(AI3:AI4)</f>
        <v>560.85245414397457</v>
      </c>
      <c r="AI27" s="6">
        <f>AVERAGE(AJ3:AJ4)</f>
        <v>411.2917997055813</v>
      </c>
      <c r="AJ27" s="6">
        <f t="shared" ref="AJ27:AM27" si="14">AVERAGE(AK3:AK4)</f>
        <v>199.41420591785763</v>
      </c>
      <c r="AK27" s="6">
        <f t="shared" si="14"/>
        <v>87.243715089062704</v>
      </c>
      <c r="AL27" s="6">
        <f t="shared" si="14"/>
        <v>60.759015865597249</v>
      </c>
      <c r="AM27" s="6">
        <f t="shared" si="14"/>
        <v>48.064036236875459</v>
      </c>
    </row>
    <row r="28" spans="1:40" x14ac:dyDescent="0.2">
      <c r="A28">
        <v>2.6895423378540801E-2</v>
      </c>
      <c r="B28" s="4" t="s">
        <v>24</v>
      </c>
      <c r="C28">
        <v>260</v>
      </c>
      <c r="D28">
        <v>22</v>
      </c>
      <c r="E28">
        <v>44</v>
      </c>
      <c r="F28">
        <v>110</v>
      </c>
      <c r="G28">
        <v>330</v>
      </c>
      <c r="H28">
        <v>800</v>
      </c>
      <c r="I28">
        <v>975</v>
      </c>
      <c r="J28">
        <v>1150</v>
      </c>
      <c r="K28">
        <v>150</v>
      </c>
      <c r="L28" s="1"/>
      <c r="M28" s="1">
        <f t="shared" si="0"/>
        <v>0.59169931432789757</v>
      </c>
      <c r="N28" s="1">
        <f t="shared" si="1"/>
        <v>1.1833986286557951</v>
      </c>
      <c r="O28" s="1">
        <f t="shared" si="2"/>
        <v>2.958496571639488</v>
      </c>
      <c r="P28" s="1">
        <f t="shared" si="3"/>
        <v>8.8754897149184639</v>
      </c>
      <c r="Q28" s="1">
        <f>H28*A28</f>
        <v>21.516338702832641</v>
      </c>
      <c r="R28" s="1">
        <f t="shared" si="4"/>
        <v>26.223037794077282</v>
      </c>
      <c r="S28" s="1">
        <f t="shared" si="5"/>
        <v>30.929736885321923</v>
      </c>
      <c r="W28">
        <f t="shared" si="6"/>
        <v>439.41237331892148</v>
      </c>
      <c r="X28">
        <f t="shared" si="7"/>
        <v>219.70618665946074</v>
      </c>
      <c r="Y28">
        <f t="shared" si="13"/>
        <v>138.58390235442909</v>
      </c>
      <c r="Z28">
        <f t="shared" si="8"/>
        <v>63.095110015024623</v>
      </c>
      <c r="AA28">
        <f t="shared" si="9"/>
        <v>32.998179188661311</v>
      </c>
      <c r="AB28">
        <f t="shared" si="10"/>
        <v>32.795590150666641</v>
      </c>
      <c r="AC28">
        <f t="shared" si="11"/>
        <v>32.654658645974699</v>
      </c>
      <c r="AE28" s="4" t="s">
        <v>24</v>
      </c>
      <c r="AG28" s="16" t="s">
        <v>62</v>
      </c>
      <c r="AH28" s="6">
        <f t="shared" ref="AH28:AM28" si="15">AVERAGE(AI5:AI7)</f>
        <v>380.18155402184874</v>
      </c>
      <c r="AI28" s="6">
        <f t="shared" si="15"/>
        <v>224.17764877702234</v>
      </c>
      <c r="AJ28" s="6">
        <f t="shared" si="15"/>
        <v>104.52677464802916</v>
      </c>
      <c r="AK28" s="6">
        <f t="shared" si="15"/>
        <v>43.290737194273021</v>
      </c>
      <c r="AL28" s="6">
        <f t="shared" si="15"/>
        <v>34.784191942734488</v>
      </c>
      <c r="AM28" s="6">
        <f t="shared" si="15"/>
        <v>29.722998824980682</v>
      </c>
    </row>
    <row r="29" spans="1:40" x14ac:dyDescent="0.2">
      <c r="A29">
        <v>2.5025728189373857E-2</v>
      </c>
      <c r="B29" s="4" t="s">
        <v>25</v>
      </c>
      <c r="C29">
        <v>260</v>
      </c>
      <c r="D29">
        <v>22</v>
      </c>
      <c r="E29">
        <v>44</v>
      </c>
      <c r="F29">
        <v>110</v>
      </c>
      <c r="G29">
        <v>330</v>
      </c>
      <c r="H29">
        <v>800</v>
      </c>
      <c r="I29">
        <v>975</v>
      </c>
      <c r="J29">
        <v>1150</v>
      </c>
      <c r="K29">
        <v>150</v>
      </c>
      <c r="L29" s="1"/>
      <c r="M29" s="1">
        <f t="shared" si="0"/>
        <v>0.55056602016622491</v>
      </c>
      <c r="N29" s="1">
        <f t="shared" si="1"/>
        <v>1.1011320403324498</v>
      </c>
      <c r="O29" s="1">
        <f t="shared" si="2"/>
        <v>2.7528301008311242</v>
      </c>
      <c r="P29" s="1">
        <f t="shared" si="3"/>
        <v>8.2584903024933727</v>
      </c>
      <c r="Q29" s="1">
        <f t="shared" si="12"/>
        <v>20.020582551499086</v>
      </c>
      <c r="R29" s="1">
        <f t="shared" si="4"/>
        <v>24.400084984639513</v>
      </c>
      <c r="S29" s="1">
        <f t="shared" si="5"/>
        <v>28.779587417779936</v>
      </c>
      <c r="W29">
        <f t="shared" si="6"/>
        <v>472.24127620789551</v>
      </c>
      <c r="X29">
        <f t="shared" si="7"/>
        <v>236.12063810394775</v>
      </c>
      <c r="Y29">
        <f t="shared" si="13"/>
        <v>148.93763326556706</v>
      </c>
      <c r="Z29">
        <f t="shared" si="8"/>
        <v>67.809003763185004</v>
      </c>
      <c r="AA29">
        <f t="shared" si="9"/>
        <v>35.463503530612158</v>
      </c>
      <c r="AB29">
        <f t="shared" si="10"/>
        <v>35.245778879106048</v>
      </c>
      <c r="AC29">
        <f t="shared" si="11"/>
        <v>35.094318251971373</v>
      </c>
      <c r="AE29" s="4" t="s">
        <v>25</v>
      </c>
      <c r="AG29" s="8" t="s">
        <v>63</v>
      </c>
      <c r="AH29" s="6">
        <f t="shared" ref="AH29:AM29" si="16">AVERAGE(AI8:AI10)</f>
        <v>300.22644022937419</v>
      </c>
      <c r="AI29" s="6">
        <f t="shared" si="16"/>
        <v>202.33604692890196</v>
      </c>
      <c r="AJ29" s="6">
        <f t="shared" si="16"/>
        <v>94.860505922018092</v>
      </c>
      <c r="AK29" s="6">
        <f t="shared" si="16"/>
        <v>41.769923970613519</v>
      </c>
      <c r="AL29" s="6">
        <f t="shared" si="16"/>
        <v>36.717303462386546</v>
      </c>
      <c r="AM29" s="6">
        <f t="shared" si="16"/>
        <v>35.421195351834079</v>
      </c>
    </row>
    <row r="30" spans="1:40" x14ac:dyDescent="0.2">
      <c r="A30">
        <v>2.6306853457240476E-2</v>
      </c>
      <c r="B30" s="4" t="s">
        <v>26</v>
      </c>
      <c r="C30">
        <v>150</v>
      </c>
      <c r="D30">
        <v>28</v>
      </c>
      <c r="E30">
        <v>70</v>
      </c>
      <c r="L30" s="1"/>
      <c r="M30" s="1">
        <f t="shared" si="0"/>
        <v>0.73659189680273329</v>
      </c>
      <c r="N30" s="1">
        <f t="shared" si="1"/>
        <v>1.8414797420068334</v>
      </c>
      <c r="O30" s="1">
        <f t="shared" si="2"/>
        <v>0</v>
      </c>
      <c r="P30" s="1">
        <f t="shared" si="3"/>
        <v>0</v>
      </c>
      <c r="Q30" s="1">
        <f t="shared" si="12"/>
        <v>0</v>
      </c>
      <c r="R30" s="1">
        <f t="shared" si="4"/>
        <v>0</v>
      </c>
      <c r="S30" s="1">
        <f t="shared" si="5"/>
        <v>0</v>
      </c>
      <c r="W30">
        <f t="shared" si="6"/>
        <v>203.64057852264361</v>
      </c>
      <c r="X30">
        <f t="shared" si="7"/>
        <v>81.456231409057438</v>
      </c>
      <c r="AE30" s="4" t="s">
        <v>26</v>
      </c>
      <c r="AG30" s="9" t="s">
        <v>64</v>
      </c>
      <c r="AH30" s="6">
        <f t="shared" ref="AH30:AM30" si="17">AVERAGE(AI11:AI13)</f>
        <v>235.12770390594036</v>
      </c>
      <c r="AI30" s="6">
        <f t="shared" si="17"/>
        <v>144.66098346442709</v>
      </c>
      <c r="AJ30" s="6">
        <f t="shared" si="17"/>
        <v>69.150243916090332</v>
      </c>
      <c r="AK30" s="17">
        <f t="shared" si="17"/>
        <v>31.741381733977089</v>
      </c>
      <c r="AL30" s="17">
        <f t="shared" si="17"/>
        <v>28.263115950324348</v>
      </c>
      <c r="AM30" s="17">
        <f t="shared" si="17"/>
        <v>26.228658509692519</v>
      </c>
    </row>
    <row r="31" spans="1:40" x14ac:dyDescent="0.2">
      <c r="A31">
        <v>2.5864474104016433E-2</v>
      </c>
      <c r="B31" s="4" t="s">
        <v>27</v>
      </c>
      <c r="C31">
        <v>280</v>
      </c>
      <c r="D31">
        <v>24</v>
      </c>
      <c r="E31">
        <v>48</v>
      </c>
      <c r="F31">
        <v>120</v>
      </c>
      <c r="G31">
        <v>360</v>
      </c>
      <c r="H31">
        <v>850</v>
      </c>
      <c r="I31">
        <v>1025</v>
      </c>
      <c r="J31">
        <v>1200</v>
      </c>
      <c r="K31">
        <v>150</v>
      </c>
      <c r="L31" s="1"/>
      <c r="M31" s="1">
        <f t="shared" si="0"/>
        <v>0.62074737849639439</v>
      </c>
      <c r="N31" s="1">
        <f t="shared" si="1"/>
        <v>1.2414947569927888</v>
      </c>
      <c r="O31" s="1">
        <f t="shared" si="2"/>
        <v>3.1037368924819719</v>
      </c>
      <c r="P31" s="1">
        <f t="shared" si="3"/>
        <v>9.3112106774459154</v>
      </c>
      <c r="Q31" s="1">
        <f t="shared" si="12"/>
        <v>21.984802988413968</v>
      </c>
      <c r="R31" s="1">
        <f t="shared" si="4"/>
        <v>26.511085956616842</v>
      </c>
      <c r="S31" s="1">
        <f t="shared" si="5"/>
        <v>31.03736892481972</v>
      </c>
      <c r="W31">
        <f t="shared" si="6"/>
        <v>451.06916227053608</v>
      </c>
      <c r="X31">
        <f t="shared" si="7"/>
        <v>225.53458113526804</v>
      </c>
      <c r="Y31">
        <f t="shared" si="13"/>
        <v>138.54267126880751</v>
      </c>
      <c r="Z31">
        <f t="shared" si="8"/>
        <v>62.290503361169272</v>
      </c>
      <c r="AA31">
        <f t="shared" si="9"/>
        <v>33.204755138570555</v>
      </c>
      <c r="AB31">
        <f t="shared" si="10"/>
        <v>33.19366100053562</v>
      </c>
      <c r="AC31">
        <f t="shared" si="11"/>
        <v>33.18580265276087</v>
      </c>
      <c r="AE31" s="4" t="s">
        <v>27</v>
      </c>
      <c r="AG31" s="10" t="s">
        <v>65</v>
      </c>
      <c r="AH31" s="6">
        <f t="shared" ref="AH31:AM31" si="18">AVERAGE(AI14:AI16)</f>
        <v>229.94293044441267</v>
      </c>
      <c r="AI31" s="6">
        <f t="shared" si="18"/>
        <v>153.06600086557179</v>
      </c>
      <c r="AJ31" s="6">
        <f t="shared" si="18"/>
        <v>75.381977765549337</v>
      </c>
      <c r="AK31" s="6">
        <f t="shared" si="18"/>
        <v>35.779507052580364</v>
      </c>
      <c r="AL31" s="6">
        <f t="shared" si="18"/>
        <v>35.119134418658653</v>
      </c>
      <c r="AM31" s="6">
        <f t="shared" si="18"/>
        <v>34.676741650606651</v>
      </c>
    </row>
    <row r="32" spans="1:40" x14ac:dyDescent="0.2">
      <c r="A32">
        <v>2.4642803752823371E-2</v>
      </c>
      <c r="B32" s="4" t="s">
        <v>28</v>
      </c>
      <c r="L32" s="1"/>
      <c r="M32" s="1">
        <f t="shared" si="0"/>
        <v>0</v>
      </c>
      <c r="N32" s="1">
        <f t="shared" si="1"/>
        <v>0</v>
      </c>
      <c r="O32" s="1">
        <f t="shared" si="2"/>
        <v>0</v>
      </c>
      <c r="P32" s="1">
        <f t="shared" si="3"/>
        <v>0</v>
      </c>
      <c r="Q32" s="1">
        <f t="shared" si="12"/>
        <v>0</v>
      </c>
      <c r="R32" s="1">
        <f t="shared" si="4"/>
        <v>0</v>
      </c>
      <c r="S32" s="1">
        <f t="shared" si="5"/>
        <v>0</v>
      </c>
      <c r="AE32" s="4"/>
      <c r="AG32" s="11" t="s">
        <v>66</v>
      </c>
      <c r="AH32" s="6">
        <f t="shared" ref="AH32:AM32" si="19">AVERAGE(AI17:AI19)</f>
        <v>227.12046863289217</v>
      </c>
      <c r="AI32" s="17">
        <f t="shared" si="19"/>
        <v>142.02140229626789</v>
      </c>
      <c r="AJ32" s="17">
        <f t="shared" si="19"/>
        <v>64.398205713126302</v>
      </c>
      <c r="AK32" s="6">
        <f t="shared" si="19"/>
        <v>33.888812619281339</v>
      </c>
      <c r="AL32" s="6">
        <f t="shared" si="19"/>
        <v>33.745010010102767</v>
      </c>
      <c r="AM32" s="6">
        <f t="shared" si="19"/>
        <v>33.644926516902316</v>
      </c>
    </row>
    <row r="33" spans="1:40" x14ac:dyDescent="0.2">
      <c r="A33">
        <v>2.4998622789244428E-2</v>
      </c>
      <c r="B33" s="4" t="s">
        <v>29</v>
      </c>
      <c r="C33">
        <v>300</v>
      </c>
      <c r="D33">
        <v>26</v>
      </c>
      <c r="E33">
        <v>52</v>
      </c>
      <c r="F33">
        <v>130</v>
      </c>
      <c r="G33">
        <v>390</v>
      </c>
      <c r="H33">
        <v>900</v>
      </c>
      <c r="I33">
        <v>1100</v>
      </c>
      <c r="J33">
        <v>1275</v>
      </c>
      <c r="K33">
        <v>200</v>
      </c>
      <c r="L33" s="1"/>
      <c r="M33" s="1">
        <f t="shared" si="0"/>
        <v>0.64996419252035509</v>
      </c>
      <c r="N33" s="1">
        <f t="shared" si="1"/>
        <v>1.2999283850407102</v>
      </c>
      <c r="O33" s="1">
        <f t="shared" si="2"/>
        <v>3.2498209626017758</v>
      </c>
      <c r="P33" s="1">
        <f t="shared" si="3"/>
        <v>9.7494628878053273</v>
      </c>
      <c r="Q33" s="1">
        <f t="shared" si="12"/>
        <v>22.498760510319986</v>
      </c>
      <c r="R33" s="1">
        <f t="shared" si="4"/>
        <v>27.498485068168872</v>
      </c>
      <c r="S33" s="1">
        <f t="shared" si="5"/>
        <v>31.873244056286648</v>
      </c>
      <c r="W33">
        <f t="shared" si="6"/>
        <v>461.56388836851937</v>
      </c>
      <c r="X33">
        <f t="shared" si="7"/>
        <v>230.78194418425969</v>
      </c>
      <c r="Y33">
        <f t="shared" si="13"/>
        <v>153.85462945617311</v>
      </c>
      <c r="Z33">
        <f t="shared" si="8"/>
        <v>71.798827079547451</v>
      </c>
      <c r="AA33">
        <f t="shared" si="9"/>
        <v>40.002203658605005</v>
      </c>
      <c r="AB33">
        <f t="shared" si="10"/>
        <v>40.002203658605005</v>
      </c>
      <c r="AC33">
        <f t="shared" si="11"/>
        <v>40.786560593087458</v>
      </c>
      <c r="AE33" s="4" t="s">
        <v>29</v>
      </c>
      <c r="AG33" s="12" t="s">
        <v>67</v>
      </c>
      <c r="AH33" s="6">
        <f t="shared" ref="AH33:AM33" si="20">AVERAGE(AI20:AI22)</f>
        <v>236.32673505863377</v>
      </c>
      <c r="AI33" s="6">
        <f t="shared" si="20"/>
        <v>152.68899317208391</v>
      </c>
      <c r="AJ33" s="6">
        <f t="shared" si="20"/>
        <v>71.002751297078404</v>
      </c>
      <c r="AK33" s="6">
        <f t="shared" si="20"/>
        <v>39.963856017130617</v>
      </c>
      <c r="AL33" s="6">
        <f t="shared" si="20"/>
        <v>40.152940154551189</v>
      </c>
      <c r="AM33" s="6">
        <f t="shared" si="20"/>
        <v>40.815785557318769</v>
      </c>
    </row>
    <row r="34" spans="1:40" x14ac:dyDescent="0.2">
      <c r="A34">
        <v>2.4540510869319326E-2</v>
      </c>
      <c r="B34" s="4" t="s">
        <v>30</v>
      </c>
      <c r="C34">
        <v>300</v>
      </c>
      <c r="D34">
        <v>26</v>
      </c>
      <c r="E34">
        <v>52</v>
      </c>
      <c r="F34">
        <v>130</v>
      </c>
      <c r="G34">
        <v>390</v>
      </c>
      <c r="H34">
        <v>900</v>
      </c>
      <c r="I34">
        <v>1100</v>
      </c>
      <c r="J34">
        <v>1275</v>
      </c>
      <c r="K34">
        <v>200</v>
      </c>
      <c r="L34" s="1"/>
      <c r="M34" s="1">
        <f t="shared" si="0"/>
        <v>0.63805328260230243</v>
      </c>
      <c r="N34" s="1">
        <f t="shared" si="1"/>
        <v>1.2761065652046049</v>
      </c>
      <c r="O34" s="1">
        <f t="shared" si="2"/>
        <v>3.1902664130115124</v>
      </c>
      <c r="P34" s="1">
        <f t="shared" si="3"/>
        <v>9.5707992390345371</v>
      </c>
      <c r="Q34" s="1">
        <f t="shared" si="12"/>
        <v>22.086459782387394</v>
      </c>
      <c r="R34" s="1">
        <f t="shared" si="4"/>
        <v>26.99456195625126</v>
      </c>
      <c r="S34" s="1">
        <f t="shared" si="5"/>
        <v>31.289151358382142</v>
      </c>
      <c r="W34">
        <f t="shared" si="6"/>
        <v>470.18016861608959</v>
      </c>
      <c r="X34">
        <f t="shared" si="7"/>
        <v>235.09008430804479</v>
      </c>
      <c r="Y34">
        <f t="shared" si="13"/>
        <v>156.72672287202985</v>
      </c>
      <c r="Z34">
        <f t="shared" si="8"/>
        <v>73.139137340280598</v>
      </c>
      <c r="AA34">
        <f t="shared" si="9"/>
        <v>40.74894794672776</v>
      </c>
      <c r="AB34">
        <f t="shared" si="10"/>
        <v>40.748947946727753</v>
      </c>
      <c r="AC34">
        <f t="shared" si="11"/>
        <v>41.547946926075362</v>
      </c>
      <c r="AE34" s="4" t="s">
        <v>30</v>
      </c>
      <c r="AG34" s="13" t="s">
        <v>68</v>
      </c>
      <c r="AH34" s="17">
        <f t="shared" ref="AH34:AM34" si="21">AVERAGE(AI23:AI24)</f>
        <v>202.55609970606301</v>
      </c>
      <c r="AI34" s="6">
        <f t="shared" si="21"/>
        <v>145.91455098688596</v>
      </c>
      <c r="AJ34" s="6">
        <f t="shared" si="21"/>
        <v>68.901518549414192</v>
      </c>
      <c r="AK34" s="6">
        <f t="shared" si="21"/>
        <v>39.424065569735582</v>
      </c>
      <c r="AL34" s="6">
        <f t="shared" si="21"/>
        <v>40.217065368239375</v>
      </c>
      <c r="AM34" s="6">
        <f t="shared" si="21"/>
        <v>40.79859855380883</v>
      </c>
    </row>
    <row r="35" spans="1:40" x14ac:dyDescent="0.2">
      <c r="A35">
        <v>2.5396424831460613E-2</v>
      </c>
      <c r="B35" s="4" t="s">
        <v>2</v>
      </c>
      <c r="L35" s="1"/>
      <c r="M35" s="1">
        <f t="shared" si="0"/>
        <v>0</v>
      </c>
      <c r="N35" s="1">
        <f t="shared" si="1"/>
        <v>0</v>
      </c>
      <c r="O35" s="1">
        <f t="shared" si="2"/>
        <v>0</v>
      </c>
      <c r="P35" s="1">
        <f t="shared" si="3"/>
        <v>0</v>
      </c>
      <c r="Q35" s="1">
        <f t="shared" si="12"/>
        <v>0</v>
      </c>
      <c r="R35" s="1">
        <f t="shared" si="4"/>
        <v>0</v>
      </c>
      <c r="S35" s="1">
        <f t="shared" si="5"/>
        <v>0</v>
      </c>
      <c r="AE35" s="4"/>
      <c r="AG35" s="14" t="s">
        <v>69</v>
      </c>
      <c r="AH35" s="6">
        <f>AVERAGE(AQ3:AQ6)</f>
        <v>321.42064901245652</v>
      </c>
      <c r="AI35" s="6">
        <f t="shared" ref="AI35:AK35" si="22">AVERAGE(AR3:AR6)</f>
        <v>160.71032450622826</v>
      </c>
      <c r="AJ35" s="6">
        <f t="shared" si="22"/>
        <v>80.355162253114131</v>
      </c>
      <c r="AK35" s="6">
        <f t="shared" si="22"/>
        <v>40.177581126557065</v>
      </c>
      <c r="AL35" s="18"/>
      <c r="AM35" s="18"/>
    </row>
    <row r="36" spans="1:40" x14ac:dyDescent="0.2">
      <c r="A36">
        <v>2.3505115262835472E-2</v>
      </c>
      <c r="B36" s="4" t="s">
        <v>31</v>
      </c>
      <c r="C36">
        <v>320</v>
      </c>
      <c r="D36">
        <v>28</v>
      </c>
      <c r="E36">
        <v>56</v>
      </c>
      <c r="F36">
        <v>150</v>
      </c>
      <c r="G36">
        <v>450</v>
      </c>
      <c r="H36">
        <v>1000</v>
      </c>
      <c r="I36">
        <v>1200</v>
      </c>
      <c r="J36">
        <v>1400</v>
      </c>
      <c r="K36">
        <v>200</v>
      </c>
      <c r="L36" s="1"/>
      <c r="M36" s="1">
        <f t="shared" si="0"/>
        <v>0.65814322735939323</v>
      </c>
      <c r="N36" s="1">
        <f t="shared" si="1"/>
        <v>1.3162864547187865</v>
      </c>
      <c r="O36" s="1">
        <f t="shared" si="2"/>
        <v>3.5257672894253207</v>
      </c>
      <c r="P36" s="1">
        <f t="shared" si="3"/>
        <v>10.577301868275962</v>
      </c>
      <c r="Q36" s="1">
        <f t="shared" si="12"/>
        <v>23.505115262835471</v>
      </c>
      <c r="R36" s="1">
        <f t="shared" si="4"/>
        <v>28.206138315402566</v>
      </c>
      <c r="S36" s="1">
        <f t="shared" si="5"/>
        <v>32.907161367969664</v>
      </c>
      <c r="W36">
        <f t="shared" si="6"/>
        <v>486.21635336719362</v>
      </c>
      <c r="X36">
        <f t="shared" si="7"/>
        <v>243.10817668359681</v>
      </c>
      <c r="Y36">
        <f t="shared" si="13"/>
        <v>147.48562718804874</v>
      </c>
      <c r="Z36">
        <f t="shared" si="8"/>
        <v>68.070289471407122</v>
      </c>
      <c r="AA36">
        <f t="shared" si="9"/>
        <v>39.140416446059092</v>
      </c>
      <c r="AB36">
        <f t="shared" si="10"/>
        <v>39.707668858320815</v>
      </c>
      <c r="AC36">
        <f t="shared" si="11"/>
        <v>40.112849152793473</v>
      </c>
      <c r="AE36" s="4" t="s">
        <v>31</v>
      </c>
      <c r="AG36" s="5" t="s">
        <v>70</v>
      </c>
      <c r="AH36" s="6">
        <v>214</v>
      </c>
      <c r="AI36" s="6">
        <v>86</v>
      </c>
      <c r="AJ36" s="18"/>
      <c r="AK36" s="18"/>
      <c r="AL36" s="14"/>
      <c r="AM36" s="14"/>
    </row>
    <row r="37" spans="1:40" x14ac:dyDescent="0.2">
      <c r="A37">
        <v>2.290409072504471E-2</v>
      </c>
      <c r="B37" s="4" t="s">
        <v>32</v>
      </c>
      <c r="C37">
        <v>200</v>
      </c>
      <c r="F37">
        <v>25</v>
      </c>
      <c r="G37">
        <v>50</v>
      </c>
      <c r="H37">
        <v>100</v>
      </c>
      <c r="I37">
        <v>200</v>
      </c>
      <c r="L37" s="1"/>
      <c r="M37" s="1">
        <f t="shared" si="0"/>
        <v>0</v>
      </c>
      <c r="N37" s="1">
        <f t="shared" si="1"/>
        <v>0</v>
      </c>
      <c r="O37" s="1">
        <f t="shared" si="2"/>
        <v>0.57260226812611781</v>
      </c>
      <c r="P37" s="1">
        <f t="shared" si="3"/>
        <v>1.1452045362522356</v>
      </c>
      <c r="Q37" s="1">
        <f t="shared" si="12"/>
        <v>2.2904090725044712</v>
      </c>
      <c r="R37" s="1">
        <f t="shared" si="4"/>
        <v>4.5808181450089425</v>
      </c>
      <c r="S37" s="1">
        <f t="shared" si="5"/>
        <v>0</v>
      </c>
      <c r="Y37">
        <f t="shared" si="13"/>
        <v>349.28258432247293</v>
      </c>
      <c r="Z37">
        <f t="shared" si="8"/>
        <v>174.64129216123646</v>
      </c>
      <c r="AA37">
        <f t="shared" si="9"/>
        <v>87.320646080618232</v>
      </c>
      <c r="AB37">
        <f t="shared" si="10"/>
        <v>43.660323040309116</v>
      </c>
      <c r="AE37" s="4" t="s">
        <v>32</v>
      </c>
      <c r="AG37" s="3"/>
      <c r="AH37" s="28"/>
      <c r="AI37" s="28"/>
      <c r="AJ37" s="28"/>
      <c r="AK37" s="28"/>
      <c r="AL37" s="3"/>
      <c r="AM37" s="3"/>
      <c r="AN37" s="3"/>
    </row>
    <row r="38" spans="1:40" x14ac:dyDescent="0.2">
      <c r="A38">
        <v>2.1808532084593692E-2</v>
      </c>
      <c r="B38" s="4" t="s">
        <v>7</v>
      </c>
      <c r="L38" s="1"/>
      <c r="M38" s="1">
        <f t="shared" si="0"/>
        <v>0</v>
      </c>
      <c r="N38" s="1">
        <f t="shared" si="1"/>
        <v>0</v>
      </c>
      <c r="O38" s="1">
        <f t="shared" si="2"/>
        <v>0</v>
      </c>
      <c r="P38" s="1">
        <f t="shared" si="3"/>
        <v>0</v>
      </c>
      <c r="Q38" s="1">
        <f t="shared" si="12"/>
        <v>0</v>
      </c>
      <c r="R38" s="1">
        <f t="shared" si="4"/>
        <v>0</v>
      </c>
      <c r="S38" s="1">
        <f t="shared" si="5"/>
        <v>0</v>
      </c>
      <c r="AE38" s="4"/>
      <c r="AG38" s="3"/>
      <c r="AH38" s="28"/>
      <c r="AI38" s="28"/>
      <c r="AJ38" s="28"/>
      <c r="AK38" s="28"/>
      <c r="AL38" s="3"/>
      <c r="AM38" s="3"/>
      <c r="AN38" s="3"/>
    </row>
    <row r="39" spans="1:40" x14ac:dyDescent="0.2">
      <c r="A39">
        <v>2.0625494806168852E-2</v>
      </c>
      <c r="B39" s="4" t="s">
        <v>33</v>
      </c>
      <c r="C39">
        <v>350</v>
      </c>
      <c r="D39">
        <v>35</v>
      </c>
      <c r="E39">
        <v>70</v>
      </c>
      <c r="F39">
        <v>175</v>
      </c>
      <c r="G39">
        <v>500</v>
      </c>
      <c r="H39">
        <v>1100</v>
      </c>
      <c r="I39">
        <v>1300</v>
      </c>
      <c r="J39">
        <v>1500</v>
      </c>
      <c r="K39">
        <v>200</v>
      </c>
      <c r="L39" s="1"/>
      <c r="M39" s="1">
        <f t="shared" si="0"/>
        <v>0.72189231821590982</v>
      </c>
      <c r="N39" s="1">
        <f t="shared" si="1"/>
        <v>1.4437846364318196</v>
      </c>
      <c r="O39" s="1">
        <f t="shared" si="2"/>
        <v>3.6094615910795489</v>
      </c>
      <c r="P39" s="1">
        <f t="shared" si="3"/>
        <v>10.312747403084426</v>
      </c>
      <c r="Q39" s="1">
        <f t="shared" si="12"/>
        <v>22.688044286785736</v>
      </c>
      <c r="R39" s="1">
        <f t="shared" si="4"/>
        <v>26.813143248019507</v>
      </c>
      <c r="S39" s="1">
        <f t="shared" si="5"/>
        <v>30.938242209253279</v>
      </c>
      <c r="W39">
        <f t="shared" si="6"/>
        <v>484.83685332044075</v>
      </c>
      <c r="X39">
        <f t="shared" si="7"/>
        <v>242.41842666022038</v>
      </c>
      <c r="Y39">
        <f t="shared" si="13"/>
        <v>152.3772967578528</v>
      </c>
      <c r="Z39">
        <f t="shared" si="8"/>
        <v>72.725527998066113</v>
      </c>
      <c r="AA39">
        <f t="shared" si="9"/>
        <v>41.872273695856251</v>
      </c>
      <c r="AB39">
        <f t="shared" si="10"/>
        <v>42.889413947577452</v>
      </c>
      <c r="AC39">
        <f t="shared" si="11"/>
        <v>43.635316798839668</v>
      </c>
      <c r="AE39" s="4" t="s">
        <v>33</v>
      </c>
      <c r="AG39" s="3"/>
      <c r="AH39" s="3"/>
      <c r="AI39" s="3"/>
      <c r="AJ39" s="3"/>
      <c r="AK39" s="3"/>
      <c r="AL39" s="3"/>
      <c r="AM39" s="3"/>
      <c r="AN39" s="3"/>
    </row>
    <row r="40" spans="1:40" x14ac:dyDescent="0.2">
      <c r="A40">
        <v>2.0485390389736399E-2</v>
      </c>
      <c r="B40" s="4" t="s">
        <v>34</v>
      </c>
      <c r="L40" s="1"/>
      <c r="M40" s="1">
        <f t="shared" si="0"/>
        <v>0</v>
      </c>
      <c r="N40" s="1">
        <f t="shared" si="1"/>
        <v>0</v>
      </c>
      <c r="O40" s="1">
        <f t="shared" si="2"/>
        <v>0</v>
      </c>
      <c r="P40" s="1">
        <f t="shared" si="3"/>
        <v>0</v>
      </c>
      <c r="Q40" s="1">
        <f t="shared" si="12"/>
        <v>0</v>
      </c>
      <c r="R40" s="1">
        <f t="shared" si="4"/>
        <v>0</v>
      </c>
      <c r="S40" s="1">
        <f t="shared" si="5"/>
        <v>0</v>
      </c>
      <c r="AE40" s="4"/>
      <c r="AG40" s="3"/>
      <c r="AH40" s="3"/>
      <c r="AI40" s="3"/>
      <c r="AJ40" s="3"/>
      <c r="AK40" s="3"/>
      <c r="AL40" s="3"/>
      <c r="AM40" s="3"/>
      <c r="AN40" s="3"/>
    </row>
    <row r="41" spans="1:40" x14ac:dyDescent="0.2">
      <c r="A41">
        <v>2.4586067016219883E-2</v>
      </c>
      <c r="B41" s="4" t="s">
        <v>35</v>
      </c>
      <c r="C41">
        <v>400</v>
      </c>
      <c r="D41">
        <v>50</v>
      </c>
      <c r="E41">
        <v>100</v>
      </c>
      <c r="F41">
        <v>175</v>
      </c>
      <c r="G41">
        <v>500</v>
      </c>
      <c r="H41">
        <v>1100</v>
      </c>
      <c r="I41">
        <v>1300</v>
      </c>
      <c r="J41">
        <v>1500</v>
      </c>
      <c r="K41">
        <v>200</v>
      </c>
      <c r="L41" s="1"/>
      <c r="M41" s="1">
        <f>D41*A41</f>
        <v>1.2293033508109941</v>
      </c>
      <c r="N41" s="1">
        <f t="shared" si="1"/>
        <v>2.4586067016219881</v>
      </c>
      <c r="O41" s="1">
        <f t="shared" si="2"/>
        <v>4.3025617278384791</v>
      </c>
      <c r="P41" s="1">
        <f t="shared" si="3"/>
        <v>12.293033508109941</v>
      </c>
      <c r="Q41" s="1">
        <f t="shared" si="12"/>
        <v>27.044673717841871</v>
      </c>
      <c r="R41" s="1">
        <f t="shared" si="4"/>
        <v>31.961887121085848</v>
      </c>
      <c r="S41" s="1">
        <f t="shared" si="5"/>
        <v>36.879100524329822</v>
      </c>
      <c r="W41">
        <f t="shared" si="6"/>
        <v>325.38754550381128</v>
      </c>
      <c r="X41">
        <f t="shared" si="7"/>
        <v>162.69377275190564</v>
      </c>
      <c r="Y41">
        <f>(C41+1*K41)/(O41)</f>
        <v>139.45180521591911</v>
      </c>
      <c r="Z41">
        <f t="shared" si="8"/>
        <v>65.077509100762256</v>
      </c>
      <c r="AA41">
        <f t="shared" si="9"/>
        <v>36.975857443614913</v>
      </c>
      <c r="AB41">
        <f t="shared" si="10"/>
        <v>37.544716788901297</v>
      </c>
      <c r="AC41">
        <f t="shared" si="11"/>
        <v>37.961880308777985</v>
      </c>
      <c r="AE41" s="4" t="s">
        <v>35</v>
      </c>
    </row>
    <row r="42" spans="1:40" x14ac:dyDescent="0.2">
      <c r="AG42" s="3"/>
    </row>
    <row r="43" spans="1:40" x14ac:dyDescent="0.2">
      <c r="L43" t="s">
        <v>73</v>
      </c>
      <c r="U43" t="s">
        <v>74</v>
      </c>
      <c r="AG43" s="3"/>
    </row>
    <row r="44" spans="1:40" x14ac:dyDescent="0.2">
      <c r="L44" s="2" t="s">
        <v>54</v>
      </c>
      <c r="M44" s="2" t="s">
        <v>47</v>
      </c>
      <c r="N44" s="2" t="s">
        <v>49</v>
      </c>
      <c r="O44" s="2" t="s">
        <v>48</v>
      </c>
      <c r="P44" s="2" t="s">
        <v>50</v>
      </c>
      <c r="Q44" s="2" t="s">
        <v>51</v>
      </c>
      <c r="R44" s="2" t="s">
        <v>52</v>
      </c>
      <c r="S44" s="2" t="s">
        <v>53</v>
      </c>
      <c r="U44" s="2" t="s">
        <v>59</v>
      </c>
      <c r="V44" s="2" t="s">
        <v>60</v>
      </c>
      <c r="W44" s="2" t="s">
        <v>48</v>
      </c>
      <c r="X44" s="2" t="s">
        <v>50</v>
      </c>
      <c r="Y44" s="2" t="s">
        <v>51</v>
      </c>
      <c r="Z44" s="2" t="s">
        <v>52</v>
      </c>
      <c r="AA44" s="2" t="s">
        <v>53</v>
      </c>
      <c r="AG44" s="3"/>
    </row>
    <row r="45" spans="1:40" x14ac:dyDescent="0.2">
      <c r="L45" s="7" t="s">
        <v>1</v>
      </c>
      <c r="M45" s="6">
        <v>3.9920541860978431E-2</v>
      </c>
      <c r="N45" s="6">
        <v>7.9841083721956863E-2</v>
      </c>
      <c r="O45" s="6">
        <v>0.19960270930489216</v>
      </c>
      <c r="P45" s="6">
        <v>0.59880812791467641</v>
      </c>
      <c r="Q45" s="6">
        <v>1.7964243837440295</v>
      </c>
      <c r="R45" s="6">
        <v>3.1936433488782745</v>
      </c>
      <c r="S45" s="6">
        <v>4.990067732622304</v>
      </c>
      <c r="U45" s="7" t="s">
        <v>61</v>
      </c>
      <c r="V45" s="20">
        <f>SUM(N45:N46)</f>
        <v>0.24191033955503335</v>
      </c>
      <c r="W45" s="20">
        <f t="shared" ref="W45:AA45" si="23">SUM(O45:O46)</f>
        <v>0.6047758488875834</v>
      </c>
      <c r="X45" s="20">
        <f t="shared" si="23"/>
        <v>1.8143275466627502</v>
      </c>
      <c r="Y45" s="20">
        <f>SUM(Q45:Q46)</f>
        <v>5.4429826399882506</v>
      </c>
      <c r="Z45" s="20">
        <f>SUM(R45:R46)</f>
        <v>9.6764135822013344</v>
      </c>
      <c r="AA45" s="20">
        <f>SUM(S45:S46)</f>
        <v>14.106463373232856</v>
      </c>
      <c r="AG45" s="3"/>
    </row>
    <row r="46" spans="1:40" x14ac:dyDescent="0.2">
      <c r="L46" s="7" t="s">
        <v>3</v>
      </c>
      <c r="M46" s="6">
        <v>8.1034627916538246E-2</v>
      </c>
      <c r="N46" s="6">
        <v>0.16206925583307649</v>
      </c>
      <c r="O46" s="6">
        <v>0.40517313958269124</v>
      </c>
      <c r="P46" s="6">
        <v>1.2155194187480738</v>
      </c>
      <c r="Q46" s="6">
        <v>3.6465582562442211</v>
      </c>
      <c r="R46" s="6">
        <v>6.4827702333230599</v>
      </c>
      <c r="S46" s="6">
        <v>9.116395640610552</v>
      </c>
      <c r="U46" s="16" t="s">
        <v>62</v>
      </c>
      <c r="V46" s="21">
        <f>SUM(N47:N49)</f>
        <v>0.84763770760182733</v>
      </c>
      <c r="W46" s="21">
        <f t="shared" ref="W46:AA46" si="24">SUM(O47:O49)</f>
        <v>2.1190942690045684</v>
      </c>
      <c r="X46" s="21">
        <f t="shared" si="24"/>
        <v>5.933333069231459</v>
      </c>
      <c r="Y46" s="21">
        <f t="shared" si="24"/>
        <v>17.799999207694377</v>
      </c>
      <c r="Z46" s="21">
        <f t="shared" si="24"/>
        <v>26.488133012634883</v>
      </c>
      <c r="AA46" s="21">
        <f t="shared" si="24"/>
        <v>36.023730013202112</v>
      </c>
      <c r="AG46" s="3"/>
    </row>
    <row r="47" spans="1:40" x14ac:dyDescent="0.2">
      <c r="L47" s="15" t="s">
        <v>6</v>
      </c>
      <c r="M47" s="6">
        <v>0.12594080935229085</v>
      </c>
      <c r="N47" s="6">
        <v>0.2518816187045817</v>
      </c>
      <c r="O47" s="6">
        <v>0.62970404676145431</v>
      </c>
      <c r="P47" s="6">
        <v>1.8891121402843629</v>
      </c>
      <c r="Q47" s="6">
        <v>5.667336420853089</v>
      </c>
      <c r="R47" s="6">
        <v>8.3960539568193902</v>
      </c>
      <c r="S47" s="6">
        <v>11.544574190626662</v>
      </c>
      <c r="U47" s="8" t="s">
        <v>63</v>
      </c>
      <c r="V47" s="22">
        <f>SUM(N50:N52)</f>
        <v>1.4664565215173442</v>
      </c>
      <c r="W47" s="22">
        <f t="shared" ref="W47:AA47" si="25">SUM(O50:O52)</f>
        <v>3.6661413037933608</v>
      </c>
      <c r="X47" s="22">
        <f t="shared" si="25"/>
        <v>10.998423911380083</v>
      </c>
      <c r="Y47" s="22">
        <f t="shared" si="25"/>
        <v>32.09684458920222</v>
      </c>
      <c r="Z47" s="22">
        <f t="shared" si="25"/>
        <v>44.703732366244481</v>
      </c>
      <c r="AA47" s="22">
        <f t="shared" si="25"/>
        <v>54.992119556900406</v>
      </c>
      <c r="AG47" s="3"/>
    </row>
    <row r="48" spans="1:40" x14ac:dyDescent="0.2">
      <c r="L48" s="15" t="s">
        <v>8</v>
      </c>
      <c r="M48" s="6">
        <v>0.12829814933572428</v>
      </c>
      <c r="N48" s="6">
        <v>0.25659629867144856</v>
      </c>
      <c r="O48" s="6">
        <v>0.64149074667862138</v>
      </c>
      <c r="P48" s="6">
        <v>1.9244722400358643</v>
      </c>
      <c r="Q48" s="6">
        <v>5.7734167201075923</v>
      </c>
      <c r="R48" s="6">
        <v>8.5532099557149515</v>
      </c>
      <c r="S48" s="6">
        <v>11.760663689108059</v>
      </c>
      <c r="U48" s="9" t="s">
        <v>64</v>
      </c>
      <c r="V48" s="23">
        <f>SUM(N53:N55)</f>
        <v>2.3867249589358099</v>
      </c>
      <c r="W48" s="23">
        <f t="shared" ref="W48:AA48" si="26">SUM(O53:O55)</f>
        <v>5.9668123973395257</v>
      </c>
      <c r="X48" s="23">
        <f t="shared" si="26"/>
        <v>16.807291536557873</v>
      </c>
      <c r="Y48" s="23">
        <f t="shared" si="26"/>
        <v>46.079617792960363</v>
      </c>
      <c r="Z48" s="23">
        <f>SUM(R53:R55)</f>
        <v>62.325173599223099</v>
      </c>
      <c r="AA48" s="23">
        <f t="shared" si="26"/>
        <v>78.570729405485821</v>
      </c>
      <c r="AG48" s="3"/>
      <c r="AH48" s="6"/>
      <c r="AI48" s="6"/>
      <c r="AJ48" s="6"/>
      <c r="AK48" s="6"/>
      <c r="AL48" s="6"/>
      <c r="AM48" s="6"/>
    </row>
    <row r="49" spans="12:33" x14ac:dyDescent="0.2">
      <c r="L49" s="15" t="s">
        <v>9</v>
      </c>
      <c r="M49" s="6">
        <v>0.16957989511289853</v>
      </c>
      <c r="N49" s="6">
        <v>0.33915979022579706</v>
      </c>
      <c r="O49" s="6">
        <v>0.84789947556449263</v>
      </c>
      <c r="P49" s="6">
        <v>2.1197486889112316</v>
      </c>
      <c r="Q49" s="6">
        <v>6.3592460667336947</v>
      </c>
      <c r="R49" s="6">
        <v>9.538869100100543</v>
      </c>
      <c r="S49" s="6">
        <v>12.718492133467389</v>
      </c>
      <c r="U49" s="10" t="s">
        <v>65</v>
      </c>
      <c r="V49" s="24">
        <f>SUM(N56:N58)</f>
        <v>2.9708630899745931</v>
      </c>
      <c r="W49" s="24">
        <f t="shared" ref="W49:AA49" si="27">SUM(O56:O58)</f>
        <v>7.4271577249364835</v>
      </c>
      <c r="X49" s="24">
        <f t="shared" si="27"/>
        <v>21.25340645864749</v>
      </c>
      <c r="Y49" s="24">
        <f t="shared" si="27"/>
        <v>56.988766332226071</v>
      </c>
      <c r="Z49" s="24">
        <f t="shared" si="27"/>
        <v>70.885850727506622</v>
      </c>
      <c r="AA49" s="24">
        <f t="shared" si="27"/>
        <v>84.782935122787194</v>
      </c>
      <c r="AG49" s="3"/>
    </row>
    <row r="50" spans="12:33" x14ac:dyDescent="0.2">
      <c r="L50" s="8" t="s">
        <v>11</v>
      </c>
      <c r="M50" s="6">
        <v>0.23336463030453616</v>
      </c>
      <c r="N50" s="6">
        <v>0.46672926060907233</v>
      </c>
      <c r="O50" s="6">
        <v>1.1668231515226808</v>
      </c>
      <c r="P50" s="6">
        <v>3.5004694545680426</v>
      </c>
      <c r="Q50" s="6">
        <v>10.501408363704128</v>
      </c>
      <c r="R50" s="6">
        <v>14.585289394033511</v>
      </c>
      <c r="S50" s="6">
        <v>17.502347272840211</v>
      </c>
      <c r="U50" s="11" t="s">
        <v>66</v>
      </c>
      <c r="V50" s="25">
        <f>SUM(N59:N61)</f>
        <v>3.5260254259810337</v>
      </c>
      <c r="W50" s="25">
        <f t="shared" ref="W50:AA50" si="28">SUM(O59:O61)</f>
        <v>8.8150635649525846</v>
      </c>
      <c r="X50" s="25">
        <f t="shared" si="28"/>
        <v>26.44519069485775</v>
      </c>
      <c r="Y50" s="25">
        <f t="shared" si="28"/>
        <v>63.521724242745698</v>
      </c>
      <c r="Z50" s="25">
        <f t="shared" si="28"/>
        <v>77.13420873533363</v>
      </c>
      <c r="AA50" s="25">
        <f t="shared" si="28"/>
        <v>90.746693227921583</v>
      </c>
    </row>
    <row r="51" spans="12:33" x14ac:dyDescent="0.2">
      <c r="L51" s="8" t="s">
        <v>13</v>
      </c>
      <c r="M51" s="6">
        <v>0.23033548697272843</v>
      </c>
      <c r="N51" s="6">
        <v>0.46067097394545686</v>
      </c>
      <c r="O51" s="6">
        <v>1.1516774348636423</v>
      </c>
      <c r="P51" s="6">
        <v>3.4550323045909268</v>
      </c>
      <c r="Q51" s="6">
        <v>10.36509691377278</v>
      </c>
      <c r="R51" s="6">
        <v>14.395967935795527</v>
      </c>
      <c r="S51" s="6">
        <v>17.275161522954633</v>
      </c>
      <c r="U51" s="12" t="s">
        <v>67</v>
      </c>
      <c r="V51" s="26">
        <f>SUM(N62:N64)</f>
        <v>3.8923214049641017</v>
      </c>
      <c r="W51" s="26">
        <f t="shared" ref="W51:AA51" si="29">SUM(O62:O64)</f>
        <v>9.9658546650386093</v>
      </c>
      <c r="X51" s="26">
        <f t="shared" si="29"/>
        <v>29.897563995115824</v>
      </c>
      <c r="Y51" s="26">
        <f t="shared" si="29"/>
        <v>68.09033555554285</v>
      </c>
      <c r="Z51" s="26">
        <f t="shared" si="29"/>
        <v>82.699185339822705</v>
      </c>
      <c r="AA51" s="26">
        <f t="shared" si="29"/>
        <v>96.069556782638458</v>
      </c>
    </row>
    <row r="52" spans="12:33" x14ac:dyDescent="0.2">
      <c r="L52" s="8" t="s">
        <v>14</v>
      </c>
      <c r="M52" s="6">
        <v>0.26952814348140752</v>
      </c>
      <c r="N52" s="6">
        <v>0.53905628696281505</v>
      </c>
      <c r="O52" s="6">
        <v>1.3476407174070377</v>
      </c>
      <c r="P52" s="6">
        <v>4.042922152221113</v>
      </c>
      <c r="Q52" s="6">
        <v>11.230339311725315</v>
      </c>
      <c r="R52" s="6">
        <v>15.722475036415441</v>
      </c>
      <c r="S52" s="6">
        <v>20.214610761105565</v>
      </c>
      <c r="U52" s="13" t="s">
        <v>68</v>
      </c>
      <c r="V52" s="27">
        <f>SUM(N65:N66)</f>
        <v>3.9023913380538078</v>
      </c>
      <c r="W52" s="27">
        <f t="shared" ref="W52:AA52" si="30">SUM(O65:O66)</f>
        <v>7.9120233189180276</v>
      </c>
      <c r="X52" s="27">
        <f t="shared" si="30"/>
        <v>22.605780911194366</v>
      </c>
      <c r="Y52" s="27">
        <f t="shared" si="30"/>
        <v>49.732718004627607</v>
      </c>
      <c r="Z52" s="27">
        <f t="shared" si="30"/>
        <v>58.775030369105352</v>
      </c>
      <c r="AA52" s="27">
        <f t="shared" si="30"/>
        <v>67.817342733583104</v>
      </c>
    </row>
    <row r="53" spans="12:33" x14ac:dyDescent="0.2">
      <c r="L53" s="9" t="s">
        <v>16</v>
      </c>
      <c r="M53" s="6">
        <v>0.37246685033878268</v>
      </c>
      <c r="N53" s="6">
        <v>0.74493370067756537</v>
      </c>
      <c r="O53" s="6">
        <v>1.8623342516939134</v>
      </c>
      <c r="P53" s="6">
        <v>5.3209550048397523</v>
      </c>
      <c r="Q53" s="6">
        <v>14.632626263309319</v>
      </c>
      <c r="R53" s="6">
        <v>19.953581268149073</v>
      </c>
      <c r="S53" s="6">
        <v>25.274536272988822</v>
      </c>
    </row>
    <row r="54" spans="12:33" x14ac:dyDescent="0.2">
      <c r="L54" s="9" t="s">
        <v>17</v>
      </c>
      <c r="M54" s="6">
        <v>0.37150704489301345</v>
      </c>
      <c r="N54" s="6">
        <v>0.7430140897860269</v>
      </c>
      <c r="O54" s="6">
        <v>1.8575352244650671</v>
      </c>
      <c r="P54" s="6">
        <v>5.307243498471621</v>
      </c>
      <c r="Q54" s="6">
        <v>14.594919620796956</v>
      </c>
      <c r="R54" s="6">
        <v>19.902163119268579</v>
      </c>
      <c r="S54" s="6">
        <v>25.209406617740196</v>
      </c>
      <c r="W54" s="19"/>
      <c r="X54" s="19"/>
      <c r="Y54" s="19"/>
      <c r="Z54" s="19"/>
      <c r="AA54" s="19"/>
    </row>
    <row r="55" spans="12:33" x14ac:dyDescent="0.2">
      <c r="L55" s="9" t="s">
        <v>18</v>
      </c>
      <c r="M55" s="6">
        <v>0.44938858423610895</v>
      </c>
      <c r="N55" s="6">
        <v>0.89877716847221789</v>
      </c>
      <c r="O55" s="6">
        <v>2.2469429211805449</v>
      </c>
      <c r="P55" s="6">
        <v>6.1790930332464979</v>
      </c>
      <c r="Q55" s="6">
        <v>16.852071908854086</v>
      </c>
      <c r="R55" s="6">
        <v>22.469429211805448</v>
      </c>
      <c r="S55" s="6">
        <v>28.08678651475681</v>
      </c>
      <c r="W55" s="19"/>
      <c r="X55" s="19"/>
      <c r="Y55" s="19"/>
      <c r="Z55" s="19"/>
      <c r="AA55" s="19"/>
    </row>
    <row r="56" spans="12:33" x14ac:dyDescent="0.2">
      <c r="L56" s="10" t="s">
        <v>20</v>
      </c>
      <c r="M56" s="6">
        <v>0.46810845375954568</v>
      </c>
      <c r="N56" s="6">
        <v>0.93621690751909137</v>
      </c>
      <c r="O56" s="6">
        <v>2.3405422687977286</v>
      </c>
      <c r="P56" s="6">
        <v>6.5015063022159127</v>
      </c>
      <c r="Q56" s="6">
        <v>18.204217646204555</v>
      </c>
      <c r="R56" s="6">
        <v>22.755272057755693</v>
      </c>
      <c r="S56" s="6">
        <v>27.306326469306832</v>
      </c>
      <c r="W56" s="19"/>
      <c r="X56" s="19"/>
      <c r="Y56" s="19"/>
      <c r="Z56" s="19"/>
      <c r="AA56" s="19"/>
    </row>
    <row r="57" spans="12:33" x14ac:dyDescent="0.2">
      <c r="L57" s="10" t="s">
        <v>21</v>
      </c>
      <c r="M57" s="6">
        <v>0.45715159078621515</v>
      </c>
      <c r="N57" s="6">
        <v>0.91430318157243029</v>
      </c>
      <c r="O57" s="6">
        <v>2.2857579539310757</v>
      </c>
      <c r="P57" s="6">
        <v>6.3493276498085436</v>
      </c>
      <c r="Q57" s="6">
        <v>17.778117419463921</v>
      </c>
      <c r="R57" s="6">
        <v>22.222646774329903</v>
      </c>
      <c r="S57" s="6">
        <v>26.667176129195884</v>
      </c>
      <c r="W57" s="19"/>
      <c r="X57" s="19"/>
      <c r="Y57" s="19"/>
      <c r="Z57" s="19"/>
      <c r="AA57" s="19"/>
    </row>
    <row r="58" spans="12:33" x14ac:dyDescent="0.2">
      <c r="L58" s="10" t="s">
        <v>22</v>
      </c>
      <c r="M58" s="6">
        <v>0.56017150044153574</v>
      </c>
      <c r="N58" s="6">
        <v>1.1203430008830715</v>
      </c>
      <c r="O58" s="6">
        <v>2.8008575022076787</v>
      </c>
      <c r="P58" s="6">
        <v>8.4025725066230361</v>
      </c>
      <c r="Q58" s="6">
        <v>21.006431266557591</v>
      </c>
      <c r="R58" s="6">
        <v>25.907931895421029</v>
      </c>
      <c r="S58" s="6">
        <v>30.809432524284468</v>
      </c>
      <c r="W58" s="19"/>
      <c r="X58" s="19"/>
      <c r="Y58" s="19"/>
      <c r="Z58" s="19"/>
      <c r="AA58" s="19"/>
    </row>
    <row r="59" spans="12:33" x14ac:dyDescent="0.2">
      <c r="L59" s="11" t="s">
        <v>24</v>
      </c>
      <c r="M59" s="6">
        <v>0.59169931432789757</v>
      </c>
      <c r="N59" s="6">
        <v>1.1833986286557951</v>
      </c>
      <c r="O59" s="6">
        <v>2.958496571639488</v>
      </c>
      <c r="P59" s="6">
        <v>8.8754897149184639</v>
      </c>
      <c r="Q59" s="6">
        <v>21.516338702832641</v>
      </c>
      <c r="R59" s="6">
        <v>26.223037794077282</v>
      </c>
      <c r="S59" s="6">
        <v>30.929736885321923</v>
      </c>
      <c r="W59" s="19"/>
      <c r="X59" s="19"/>
      <c r="Y59" s="19"/>
      <c r="Z59" s="19"/>
      <c r="AA59" s="19"/>
    </row>
    <row r="60" spans="12:33" x14ac:dyDescent="0.2">
      <c r="L60" s="11" t="s">
        <v>25</v>
      </c>
      <c r="M60" s="6">
        <v>0.55056602016622491</v>
      </c>
      <c r="N60" s="6">
        <v>1.1011320403324498</v>
      </c>
      <c r="O60" s="6">
        <v>2.7528301008311242</v>
      </c>
      <c r="P60" s="6">
        <v>8.2584903024933727</v>
      </c>
      <c r="Q60" s="6">
        <v>20.020582551499086</v>
      </c>
      <c r="R60" s="6">
        <v>24.400084984639513</v>
      </c>
      <c r="S60" s="6">
        <v>28.779587417779936</v>
      </c>
      <c r="W60" s="19"/>
      <c r="X60" s="19"/>
      <c r="Y60" s="19"/>
      <c r="Z60" s="19"/>
      <c r="AA60" s="19"/>
    </row>
    <row r="61" spans="12:33" x14ac:dyDescent="0.2">
      <c r="L61" s="11" t="s">
        <v>27</v>
      </c>
      <c r="M61" s="6">
        <v>0.62074737849639439</v>
      </c>
      <c r="N61" s="6">
        <v>1.2414947569927888</v>
      </c>
      <c r="O61" s="6">
        <v>3.1037368924819719</v>
      </c>
      <c r="P61" s="6">
        <v>9.3112106774459154</v>
      </c>
      <c r="Q61" s="6">
        <v>21.984802988413968</v>
      </c>
      <c r="R61" s="6">
        <v>26.511085956616842</v>
      </c>
      <c r="S61" s="6">
        <v>31.03736892481972</v>
      </c>
      <c r="W61" s="19"/>
      <c r="X61" s="19"/>
      <c r="Y61" s="19"/>
      <c r="Z61" s="19"/>
      <c r="AA61" s="19"/>
    </row>
    <row r="62" spans="12:33" x14ac:dyDescent="0.2">
      <c r="L62" s="12" t="s">
        <v>29</v>
      </c>
      <c r="M62" s="6">
        <v>0.64996419252035509</v>
      </c>
      <c r="N62" s="6">
        <v>1.2999283850407102</v>
      </c>
      <c r="O62" s="6">
        <v>3.2498209626017758</v>
      </c>
      <c r="P62" s="6">
        <v>9.7494628878053273</v>
      </c>
      <c r="Q62" s="6">
        <v>22.498760510319986</v>
      </c>
      <c r="R62" s="6">
        <v>27.498485068168872</v>
      </c>
      <c r="S62" s="6">
        <v>31.873244056286648</v>
      </c>
    </row>
    <row r="63" spans="12:33" x14ac:dyDescent="0.2">
      <c r="L63" s="12" t="s">
        <v>30</v>
      </c>
      <c r="M63" s="6">
        <v>0.63805328260230243</v>
      </c>
      <c r="N63" s="6">
        <v>1.2761065652046049</v>
      </c>
      <c r="O63" s="6">
        <v>3.1902664130115124</v>
      </c>
      <c r="P63" s="6">
        <v>9.5707992390345371</v>
      </c>
      <c r="Q63" s="6">
        <v>22.086459782387394</v>
      </c>
      <c r="R63" s="6">
        <v>26.99456195625126</v>
      </c>
      <c r="S63" s="6">
        <v>31.289151358382142</v>
      </c>
    </row>
    <row r="64" spans="12:33" x14ac:dyDescent="0.2">
      <c r="L64" s="12" t="s">
        <v>31</v>
      </c>
      <c r="M64" s="6">
        <v>0.65814322735939323</v>
      </c>
      <c r="N64" s="6">
        <v>1.3162864547187865</v>
      </c>
      <c r="O64" s="6">
        <v>3.5257672894253207</v>
      </c>
      <c r="P64" s="6">
        <v>10.577301868275962</v>
      </c>
      <c r="Q64" s="6">
        <v>23.505115262835471</v>
      </c>
      <c r="R64" s="6">
        <v>28.206138315402566</v>
      </c>
      <c r="S64" s="6">
        <v>32.907161367969664</v>
      </c>
    </row>
    <row r="65" spans="12:31" x14ac:dyDescent="0.2">
      <c r="L65" s="13" t="s">
        <v>33</v>
      </c>
      <c r="M65" s="6">
        <v>0.72189231821590982</v>
      </c>
      <c r="N65" s="6">
        <v>1.4437846364318196</v>
      </c>
      <c r="O65" s="6">
        <v>3.6094615910795489</v>
      </c>
      <c r="P65" s="6">
        <v>10.312747403084426</v>
      </c>
      <c r="Q65" s="6">
        <v>22.688044286785736</v>
      </c>
      <c r="R65" s="6">
        <v>26.813143248019507</v>
      </c>
      <c r="S65" s="6">
        <v>30.938242209253279</v>
      </c>
    </row>
    <row r="66" spans="12:31" x14ac:dyDescent="0.2">
      <c r="L66" s="13" t="s">
        <v>35</v>
      </c>
      <c r="M66" s="6">
        <v>1.2293033508109941</v>
      </c>
      <c r="N66" s="6">
        <v>2.4586067016219881</v>
      </c>
      <c r="O66" s="6">
        <v>4.3025617278384791</v>
      </c>
      <c r="P66" s="6">
        <v>12.293033508109941</v>
      </c>
      <c r="Q66" s="6">
        <v>27.044673717841871</v>
      </c>
      <c r="R66" s="6">
        <v>31.961887121085848</v>
      </c>
      <c r="S66" s="6">
        <v>36.879100524329822</v>
      </c>
    </row>
    <row r="76" spans="12:31" x14ac:dyDescent="0.2"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2:31" x14ac:dyDescent="0.2"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2:31" x14ac:dyDescent="0.2">
      <c r="L78" s="29"/>
      <c r="M78" s="29"/>
      <c r="N78" s="29"/>
      <c r="O78" s="29"/>
      <c r="P78" s="29"/>
      <c r="Q78" s="29"/>
      <c r="R78" s="29"/>
      <c r="S78" s="29"/>
      <c r="T78" s="3"/>
      <c r="U78" s="29"/>
      <c r="V78" s="29"/>
      <c r="W78" s="29"/>
      <c r="X78" s="29"/>
      <c r="Y78" s="29"/>
      <c r="Z78" s="29"/>
      <c r="AA78" s="29"/>
      <c r="AB78" s="3"/>
      <c r="AC78" s="3"/>
      <c r="AD78" s="3"/>
      <c r="AE78" s="3"/>
    </row>
    <row r="79" spans="12:31" x14ac:dyDescent="0.2">
      <c r="L79" s="3"/>
      <c r="M79" s="28"/>
      <c r="N79" s="28"/>
      <c r="O79" s="28"/>
      <c r="P79" s="28"/>
      <c r="Q79" s="28"/>
      <c r="R79" s="28"/>
      <c r="S79" s="28"/>
      <c r="T79" s="3"/>
      <c r="U79" s="3"/>
      <c r="V79" s="30"/>
      <c r="W79" s="30"/>
      <c r="X79" s="30"/>
      <c r="Y79" s="30"/>
      <c r="Z79" s="30"/>
      <c r="AA79" s="30"/>
      <c r="AB79" s="3"/>
      <c r="AC79" s="3"/>
      <c r="AD79" s="3"/>
      <c r="AE79" s="3"/>
    </row>
    <row r="80" spans="12:31" x14ac:dyDescent="0.2">
      <c r="L80" s="3"/>
      <c r="M80" s="28"/>
      <c r="N80" s="28"/>
      <c r="O80" s="28"/>
      <c r="P80" s="28"/>
      <c r="Q80" s="28"/>
      <c r="R80" s="28"/>
      <c r="S80" s="28"/>
      <c r="T80" s="3"/>
      <c r="U80" s="3"/>
      <c r="V80" s="30"/>
      <c r="W80" s="30"/>
      <c r="X80" s="30"/>
      <c r="Y80" s="30"/>
      <c r="Z80" s="30"/>
      <c r="AA80" s="30"/>
      <c r="AB80" s="3"/>
      <c r="AC80" s="3"/>
      <c r="AD80" s="3"/>
      <c r="AE80" s="3"/>
    </row>
    <row r="81" spans="12:31" x14ac:dyDescent="0.2">
      <c r="L81" s="3"/>
      <c r="M81" s="28"/>
      <c r="N81" s="28"/>
      <c r="O81" s="28"/>
      <c r="P81" s="28"/>
      <c r="Q81" s="28"/>
      <c r="R81" s="28"/>
      <c r="S81" s="28"/>
      <c r="T81" s="3"/>
      <c r="U81" s="3"/>
      <c r="V81" s="30"/>
      <c r="W81" s="30"/>
      <c r="X81" s="30"/>
      <c r="Y81" s="30"/>
      <c r="Z81" s="30"/>
      <c r="AA81" s="30"/>
      <c r="AB81" s="3"/>
      <c r="AC81" s="3"/>
      <c r="AD81" s="3"/>
      <c r="AE81" s="3"/>
    </row>
    <row r="82" spans="12:31" x14ac:dyDescent="0.2">
      <c r="L82" s="3"/>
      <c r="M82" s="28"/>
      <c r="N82" s="28"/>
      <c r="O82" s="28"/>
      <c r="P82" s="28"/>
      <c r="Q82" s="28"/>
      <c r="R82" s="28"/>
      <c r="S82" s="28"/>
      <c r="T82" s="3"/>
      <c r="U82" s="3"/>
      <c r="V82" s="30"/>
      <c r="W82" s="30"/>
      <c r="X82" s="31"/>
      <c r="Y82" s="30"/>
      <c r="Z82" s="30"/>
      <c r="AA82" s="31"/>
      <c r="AB82" s="3"/>
      <c r="AC82" s="3"/>
      <c r="AD82" s="3"/>
      <c r="AE82" s="3"/>
    </row>
    <row r="83" spans="12:31" x14ac:dyDescent="0.2">
      <c r="L83" s="3"/>
      <c r="M83" s="28"/>
      <c r="N83" s="28"/>
      <c r="O83" s="28"/>
      <c r="P83" s="28"/>
      <c r="Q83" s="28"/>
      <c r="R83" s="28"/>
      <c r="S83" s="28"/>
      <c r="T83" s="3"/>
      <c r="U83" s="3"/>
      <c r="V83" s="30"/>
      <c r="W83" s="30"/>
      <c r="X83" s="30"/>
      <c r="Y83" s="30"/>
      <c r="Z83" s="30"/>
      <c r="AA83" s="30"/>
      <c r="AB83" s="3"/>
      <c r="AC83" s="3"/>
      <c r="AD83" s="3"/>
      <c r="AE83" s="3"/>
    </row>
    <row r="84" spans="12:31" x14ac:dyDescent="0.2">
      <c r="L84" s="3"/>
      <c r="M84" s="28"/>
      <c r="N84" s="28"/>
      <c r="O84" s="28"/>
      <c r="P84" s="28"/>
      <c r="Q84" s="28"/>
      <c r="R84" s="28"/>
      <c r="S84" s="28"/>
      <c r="T84" s="3"/>
      <c r="U84" s="3"/>
      <c r="V84" s="30"/>
      <c r="W84" s="30"/>
      <c r="X84" s="30"/>
      <c r="Y84" s="30"/>
      <c r="Z84" s="30"/>
      <c r="AA84" s="30"/>
      <c r="AB84" s="3"/>
      <c r="AC84" s="3"/>
      <c r="AD84" s="3"/>
      <c r="AE84" s="3"/>
    </row>
    <row r="85" spans="12:31" x14ac:dyDescent="0.2">
      <c r="L85" s="3"/>
      <c r="M85" s="28"/>
      <c r="N85" s="28"/>
      <c r="O85" s="28"/>
      <c r="P85" s="28"/>
      <c r="Q85" s="28"/>
      <c r="R85" s="28"/>
      <c r="S85" s="28"/>
      <c r="T85" s="3"/>
      <c r="U85" s="3"/>
      <c r="V85" s="30"/>
      <c r="W85" s="30"/>
      <c r="X85" s="30"/>
      <c r="Y85" s="30"/>
      <c r="Z85" s="30"/>
      <c r="AA85" s="30"/>
      <c r="AB85" s="3"/>
      <c r="AC85" s="3"/>
      <c r="AD85" s="3"/>
      <c r="AE85" s="3"/>
    </row>
    <row r="86" spans="12:31" x14ac:dyDescent="0.2">
      <c r="L86" s="3"/>
      <c r="M86" s="28"/>
      <c r="N86" s="28"/>
      <c r="O86" s="28"/>
      <c r="P86" s="28"/>
      <c r="Q86" s="28"/>
      <c r="R86" s="28"/>
      <c r="S86" s="28"/>
      <c r="T86" s="3"/>
      <c r="U86" s="3"/>
      <c r="V86" s="30"/>
      <c r="W86" s="30"/>
      <c r="X86" s="30"/>
      <c r="Y86" s="30"/>
      <c r="Z86" s="30"/>
      <c r="AA86" s="30"/>
      <c r="AB86" s="3"/>
      <c r="AC86" s="3"/>
      <c r="AD86" s="3"/>
      <c r="AE86" s="3"/>
    </row>
    <row r="87" spans="12:31" x14ac:dyDescent="0.2">
      <c r="L87" s="3"/>
      <c r="M87" s="28"/>
      <c r="N87" s="28"/>
      <c r="O87" s="28"/>
      <c r="P87" s="28"/>
      <c r="Q87" s="28"/>
      <c r="R87" s="28"/>
      <c r="S87" s="28"/>
      <c r="T87" s="3"/>
      <c r="U87" s="3"/>
      <c r="V87" s="30"/>
      <c r="W87" s="30"/>
      <c r="X87" s="30"/>
      <c r="Y87" s="30"/>
      <c r="Z87" s="30"/>
      <c r="AA87" s="30"/>
      <c r="AB87" s="3"/>
      <c r="AC87" s="3"/>
      <c r="AD87" s="3"/>
      <c r="AE87" s="3"/>
    </row>
    <row r="88" spans="12:31" x14ac:dyDescent="0.2">
      <c r="L88" s="3"/>
      <c r="M88" s="28"/>
      <c r="N88" s="28"/>
      <c r="O88" s="28"/>
      <c r="P88" s="28"/>
      <c r="Q88" s="28"/>
      <c r="R88" s="28"/>
      <c r="S88" s="28"/>
      <c r="T88" s="3"/>
      <c r="U88" s="3"/>
      <c r="V88" s="30"/>
      <c r="W88" s="30"/>
      <c r="X88" s="30"/>
      <c r="Y88" s="30"/>
      <c r="Z88" s="30"/>
      <c r="AA88" s="30"/>
      <c r="AB88" s="3"/>
      <c r="AC88" s="3"/>
      <c r="AD88" s="3"/>
      <c r="AE88" s="3"/>
    </row>
    <row r="89" spans="12:31" x14ac:dyDescent="0.2">
      <c r="L89" s="3"/>
      <c r="M89" s="28"/>
      <c r="N89" s="28"/>
      <c r="O89" s="28"/>
      <c r="P89" s="28"/>
      <c r="Q89" s="28"/>
      <c r="R89" s="28"/>
      <c r="S89" s="28"/>
      <c r="T89" s="3"/>
      <c r="U89" s="3"/>
      <c r="V89" s="30"/>
      <c r="W89" s="30"/>
      <c r="X89" s="30"/>
      <c r="Y89" s="30"/>
      <c r="Z89" s="30"/>
      <c r="AA89" s="30"/>
      <c r="AB89" s="3"/>
      <c r="AC89" s="3"/>
      <c r="AD89" s="3"/>
      <c r="AE89" s="3"/>
    </row>
    <row r="90" spans="12:31" x14ac:dyDescent="0.2">
      <c r="L90" s="3"/>
      <c r="M90" s="28"/>
      <c r="N90" s="28"/>
      <c r="O90" s="28"/>
      <c r="P90" s="28"/>
      <c r="Q90" s="28"/>
      <c r="R90" s="28"/>
      <c r="S90" s="28"/>
      <c r="T90" s="3"/>
      <c r="U90" s="3"/>
      <c r="V90" s="30"/>
      <c r="W90" s="30"/>
      <c r="X90" s="30"/>
      <c r="Y90" s="30"/>
      <c r="Z90" s="30"/>
      <c r="AA90" s="30"/>
      <c r="AB90" s="3"/>
      <c r="AC90" s="3"/>
      <c r="AD90" s="3"/>
      <c r="AE90" s="3"/>
    </row>
    <row r="91" spans="12:31" x14ac:dyDescent="0.2">
      <c r="L91" s="3"/>
      <c r="M91" s="28"/>
      <c r="N91" s="28"/>
      <c r="O91" s="28"/>
      <c r="P91" s="28"/>
      <c r="Q91" s="28"/>
      <c r="R91" s="28"/>
      <c r="S91" s="28"/>
      <c r="T91" s="3"/>
      <c r="U91" s="3"/>
      <c r="V91" s="30"/>
      <c r="W91" s="30"/>
      <c r="X91" s="30"/>
      <c r="Y91" s="30"/>
      <c r="Z91" s="30"/>
      <c r="AA91" s="30"/>
      <c r="AB91" s="3"/>
      <c r="AC91" s="3"/>
      <c r="AD91" s="3"/>
      <c r="AE91" s="3"/>
    </row>
    <row r="92" spans="12:31" x14ac:dyDescent="0.2">
      <c r="L92" s="3"/>
      <c r="M92" s="28"/>
      <c r="N92" s="28"/>
      <c r="O92" s="28"/>
      <c r="P92" s="28"/>
      <c r="Q92" s="28"/>
      <c r="R92" s="28"/>
      <c r="S92" s="28"/>
      <c r="T92" s="3"/>
      <c r="U92" s="3"/>
      <c r="V92" s="30"/>
      <c r="W92" s="30"/>
      <c r="X92" s="30"/>
      <c r="Y92" s="30"/>
      <c r="Z92" s="30"/>
      <c r="AA92" s="30"/>
      <c r="AB92" s="3"/>
      <c r="AC92" s="3"/>
      <c r="AD92" s="3"/>
      <c r="AE92" s="3"/>
    </row>
    <row r="93" spans="12:31" x14ac:dyDescent="0.2">
      <c r="L93" s="3"/>
      <c r="M93" s="28"/>
      <c r="N93" s="28"/>
      <c r="O93" s="28"/>
      <c r="P93" s="28"/>
      <c r="Q93" s="28"/>
      <c r="R93" s="28"/>
      <c r="S93" s="28"/>
      <c r="T93" s="3"/>
      <c r="U93" s="3"/>
      <c r="V93" s="30"/>
      <c r="W93" s="30"/>
      <c r="X93" s="30"/>
      <c r="Y93" s="30"/>
      <c r="Z93" s="31"/>
      <c r="AA93" s="31"/>
      <c r="AB93" s="3"/>
      <c r="AC93" s="3"/>
      <c r="AD93" s="3"/>
      <c r="AE93" s="3"/>
    </row>
    <row r="94" spans="12:31" x14ac:dyDescent="0.2">
      <c r="L94" s="3"/>
      <c r="M94" s="28"/>
      <c r="N94" s="28"/>
      <c r="O94" s="28"/>
      <c r="P94" s="28"/>
      <c r="Q94" s="28"/>
      <c r="R94" s="28"/>
      <c r="S94" s="28"/>
      <c r="T94" s="3"/>
      <c r="U94" s="3"/>
      <c r="V94" s="30"/>
      <c r="W94" s="30"/>
      <c r="X94" s="30"/>
      <c r="Y94" s="30"/>
      <c r="Z94" s="30"/>
      <c r="AA94" s="30"/>
      <c r="AB94" s="3"/>
      <c r="AC94" s="3"/>
      <c r="AD94" s="3"/>
      <c r="AE94" s="3"/>
    </row>
    <row r="95" spans="12:31" x14ac:dyDescent="0.2">
      <c r="L95" s="3"/>
      <c r="M95" s="28"/>
      <c r="N95" s="28"/>
      <c r="O95" s="28"/>
      <c r="P95" s="28"/>
      <c r="Q95" s="28"/>
      <c r="R95" s="28"/>
      <c r="S95" s="28"/>
      <c r="T95" s="3"/>
      <c r="U95" s="3"/>
      <c r="V95" s="30"/>
      <c r="W95" s="30"/>
      <c r="X95" s="30"/>
      <c r="Y95" s="30"/>
      <c r="Z95" s="30"/>
      <c r="AA95" s="30"/>
      <c r="AB95" s="3"/>
      <c r="AC95" s="3"/>
      <c r="AD95" s="3"/>
      <c r="AE95" s="3"/>
    </row>
    <row r="96" spans="12:31" x14ac:dyDescent="0.2">
      <c r="L96" s="3"/>
      <c r="M96" s="28"/>
      <c r="N96" s="28"/>
      <c r="O96" s="28"/>
      <c r="P96" s="28"/>
      <c r="Q96" s="28"/>
      <c r="R96" s="28"/>
      <c r="S96" s="28"/>
      <c r="T96" s="3"/>
      <c r="U96" s="3"/>
      <c r="V96" s="30"/>
      <c r="W96" s="30"/>
      <c r="X96" s="30"/>
      <c r="Y96" s="30"/>
      <c r="Z96" s="31"/>
      <c r="AA96" s="30"/>
      <c r="AB96" s="3"/>
      <c r="AC96" s="3"/>
      <c r="AD96" s="3"/>
      <c r="AE96" s="3"/>
    </row>
    <row r="97" spans="12:31" x14ac:dyDescent="0.2">
      <c r="L97" s="3"/>
      <c r="M97" s="28"/>
      <c r="N97" s="28"/>
      <c r="O97" s="28"/>
      <c r="P97" s="28"/>
      <c r="Q97" s="28"/>
      <c r="R97" s="28"/>
      <c r="S97" s="28"/>
      <c r="T97" s="3"/>
      <c r="U97" s="3"/>
      <c r="V97" s="30"/>
      <c r="W97" s="30"/>
      <c r="X97" s="30"/>
      <c r="Y97" s="30"/>
      <c r="Z97" s="30"/>
      <c r="AA97" s="30"/>
      <c r="AB97" s="3"/>
      <c r="AC97" s="3"/>
      <c r="AD97" s="3"/>
      <c r="AE97" s="3"/>
    </row>
    <row r="98" spans="12:31" x14ac:dyDescent="0.2">
      <c r="L98" s="3"/>
      <c r="M98" s="28"/>
      <c r="N98" s="28"/>
      <c r="O98" s="28"/>
      <c r="P98" s="28"/>
      <c r="Q98" s="28"/>
      <c r="R98" s="28"/>
      <c r="S98" s="28"/>
      <c r="T98" s="3"/>
      <c r="U98" s="3"/>
      <c r="V98" s="30"/>
      <c r="W98" s="30"/>
      <c r="X98" s="30"/>
      <c r="Y98" s="30"/>
      <c r="Z98" s="30"/>
      <c r="AA98" s="30"/>
      <c r="AB98" s="3"/>
      <c r="AC98" s="3"/>
      <c r="AD98" s="3"/>
      <c r="AE98" s="3"/>
    </row>
    <row r="99" spans="12:31" x14ac:dyDescent="0.2">
      <c r="L99" s="3"/>
      <c r="M99" s="28"/>
      <c r="N99" s="28"/>
      <c r="O99" s="28"/>
      <c r="P99" s="28"/>
      <c r="Q99" s="28"/>
      <c r="R99" s="28"/>
      <c r="S99" s="28"/>
      <c r="T99" s="3"/>
      <c r="U99" s="3"/>
      <c r="V99" s="30"/>
      <c r="W99" s="31"/>
      <c r="X99" s="30"/>
      <c r="Y99" s="30"/>
      <c r="Z99" s="30"/>
      <c r="AA99" s="30"/>
      <c r="AB99" s="3"/>
      <c r="AC99" s="3"/>
      <c r="AD99" s="3"/>
      <c r="AE99" s="3"/>
    </row>
    <row r="100" spans="12:31" x14ac:dyDescent="0.2">
      <c r="L100" s="3"/>
      <c r="M100" s="28"/>
      <c r="N100" s="28"/>
      <c r="O100" s="28"/>
      <c r="P100" s="28"/>
      <c r="Q100" s="28"/>
      <c r="R100" s="28"/>
      <c r="S100" s="28"/>
      <c r="T100" s="3"/>
      <c r="U100" s="3"/>
      <c r="V100" s="30"/>
      <c r="W100" s="30"/>
      <c r="X100" s="30"/>
      <c r="Y100" s="30"/>
      <c r="Z100" s="30"/>
      <c r="AA100" s="30"/>
      <c r="AB100" s="3"/>
      <c r="AC100" s="3"/>
      <c r="AD100" s="3"/>
      <c r="AE100" s="3"/>
    </row>
    <row r="101" spans="12:31" x14ac:dyDescent="0.2"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2:31" x14ac:dyDescent="0.2"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2:31" x14ac:dyDescent="0.2"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2:31" x14ac:dyDescent="0.2"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</sheetData>
  <conditionalFormatting sqref="B2:B2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B3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B3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B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S41">
    <cfRule type="cellIs" dxfId="1" priority="21" operator="equal">
      <formula>0</formula>
    </cfRule>
  </conditionalFormatting>
  <conditionalFormatting sqref="W42:W43">
    <cfRule type="containsErrors" dxfId="0" priority="19">
      <formula>ISERROR(W42)</formula>
    </cfRule>
  </conditionalFormatting>
  <conditionalFormatting sqref="AE2:AE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2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2:AE3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2:AE3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2:AE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7:AH3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27:AI3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J27:AJ3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27:AK3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7:AL3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27:AM3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2020-05-25T11:09:43Z</dcterms:created>
  <dcterms:modified xsi:type="dcterms:W3CDTF">2020-05-28T17:06:22Z</dcterms:modified>
</cp:coreProperties>
</file>