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.github\meta-analysis\data\xlsx\"/>
    </mc:Choice>
  </mc:AlternateContent>
  <xr:revisionPtr revIDLastSave="0" documentId="13_ncr:1_{FA906192-6498-4732-94A2-8FD8FEBDFE35}" xr6:coauthVersionLast="47" xr6:coauthVersionMax="47" xr10:uidLastSave="{00000000-0000-0000-0000-000000000000}"/>
  <bookViews>
    <workbookView xWindow="9510" yWindow="0" windowWidth="9780" windowHeight="10170" xr2:uid="{EFDDF5B9-5454-444D-9B4E-DF1DC5A4A811}"/>
  </bookViews>
  <sheets>
    <sheet name="meta-analysis" sheetId="1" r:id="rId1"/>
    <sheet name="Sheet2" sheetId="2" r:id="rId2"/>
  </sheets>
  <definedNames>
    <definedName name="_xlnm._FilterDatabase" localSheetId="0" hidden="1">'meta-analysis'!$A$1:$Q$83</definedName>
    <definedName name="arthrofibrosis">'meta-analysis'!$E$27:$V$27</definedName>
    <definedName name="ci.lower.bqt">'meta-analysis'!$K$2:$K$28</definedName>
    <definedName name="ci.lower.sqt">'meta-analysis'!$K$29:$K$55</definedName>
    <definedName name="ci.upper.bqt">'meta-analysis'!$L$2:$L$28</definedName>
    <definedName name="ci.upper.sqt">'meta-analysis'!$L$29:$L$55</definedName>
    <definedName name="donor_site_morbidity">'meta-analysis'!$E$26:$V$26</definedName>
    <definedName name="estimate.bqt">'meta-analysis'!$J$2:$J$28</definedName>
    <definedName name="estimate.sqt">'meta-analysis'!$J$29:$J$55</definedName>
    <definedName name="fu.mean.bqt">'meta-analysis'!$G$2:$G$28</definedName>
    <definedName name="fu.mean.sqt">'meta-analysis'!#REF!</definedName>
    <definedName name="fu.sd.lower.bqt">'meta-analysis'!$H$2:$H$28</definedName>
    <definedName name="fu.sd.lower.sqt">'meta-analysis'!#REF!</definedName>
    <definedName name="fu.sd.upper.bqt">'meta-analysis'!$I$2:$I$28</definedName>
    <definedName name="fu.sd.upper.sqt">'meta-analysis'!#REF!</definedName>
    <definedName name="graft_rupture">'meta-analysis'!$E$25:$V$25</definedName>
    <definedName name="h_lsi_isokinetic_180">'meta-analysis'!$E$13:$V$13</definedName>
    <definedName name="h_lsi_isokinetic_60">'meta-analysis'!$E$12:$V$12</definedName>
    <definedName name="h_lsi_isometric">'meta-analysis'!$E$11:$V$11</definedName>
    <definedName name="ikdc_objective">'meta-analysis'!$E$19:$V$19</definedName>
    <definedName name="ikdc_subjective">'meta-analysis'!$E$2:$V$2</definedName>
    <definedName name="instrumental_laxity">'meta-analysis'!$E$18:$V$18</definedName>
    <definedName name="k.bqt">'meta-analysis'!$E$2:$E$28</definedName>
    <definedName name="k.sqt">'meta-analysis'!$E$29:$E$55</definedName>
    <definedName name="koos_adl">'meta-analysis'!$E$6:$V$6</definedName>
    <definedName name="koos_pain">'meta-analysis'!$E$7:$V$7</definedName>
    <definedName name="koos_qol">'meta-analysis'!$E$10:$V$10</definedName>
    <definedName name="koos_sport">'meta-analysis'!$E$8:$V$8</definedName>
    <definedName name="koos_symptoms">'meta-analysis'!$E$9:$V$9</definedName>
    <definedName name="lachman">'meta-analysis'!$E$20:$V$20</definedName>
    <definedName name="lachman_0_1">'meta-analysis'!$E$21:$V$21</definedName>
    <definedName name="lysholm">'meta-analysis'!$E$3:$V$3</definedName>
    <definedName name="marx">'meta-analysis'!$E$5:$V$5</definedName>
    <definedName name="n.bqt">'meta-analysis'!$F$2:$F$28</definedName>
    <definedName name="n.sqt">'meta-analysis'!$F$29:$F$55</definedName>
    <definedName name="outcome">'meta-analysis'!$E$2:$V$28</definedName>
    <definedName name="patellar_fracture">'meta-analysis'!$E$28:$V$28</definedName>
    <definedName name="pivot_shift">'meta-analysis'!$E$22:$V$22</definedName>
    <definedName name="pivot_shift_0_1_">'meta-analysis'!$E$23:$V$23</definedName>
    <definedName name="q_lsi_isokinetic_180">'meta-analysis'!$E$15:$V$15</definedName>
    <definedName name="q_lsi_isokinetic_60">'meta-analysis'!$E$14:$V$14</definedName>
    <definedName name="q_lsi_isometric">'meta-analysis'!$E$16:$V$16</definedName>
    <definedName name="slht">'meta-analysis'!$E$17:$V$17</definedName>
    <definedName name="tegner">'meta-analysis'!$E$4:$V$4</definedName>
    <definedName name="vas">'meta-analysis'!$E$24:$V$24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/>
  <c r="E70" i="1"/>
  <c r="F73" i="1"/>
  <c r="E73" i="1"/>
  <c r="F76" i="1"/>
  <c r="E76" i="1"/>
  <c r="F79" i="1"/>
  <c r="E79" i="1"/>
  <c r="F82" i="1"/>
  <c r="E82" i="1"/>
  <c r="F67" i="1"/>
  <c r="E67" i="1"/>
  <c r="F64" i="1"/>
  <c r="E64" i="1"/>
  <c r="F61" i="1"/>
  <c r="E61" i="1"/>
  <c r="F58" i="1"/>
  <c r="E58" i="1"/>
  <c r="F55" i="1"/>
  <c r="E55" i="1"/>
  <c r="F52" i="1"/>
  <c r="E52" i="1"/>
  <c r="F49" i="1"/>
  <c r="E49" i="1"/>
  <c r="F46" i="1"/>
  <c r="E46" i="1"/>
  <c r="F43" i="1"/>
  <c r="E43" i="1"/>
  <c r="F40" i="1"/>
  <c r="E40" i="1"/>
  <c r="F37" i="1"/>
  <c r="E37" i="1"/>
  <c r="F34" i="1"/>
  <c r="E34" i="1"/>
  <c r="F31" i="1"/>
  <c r="E31" i="1"/>
  <c r="F28" i="1"/>
  <c r="E28" i="1"/>
  <c r="F25" i="1"/>
  <c r="E25" i="1"/>
  <c r="F22" i="1"/>
  <c r="E22" i="1"/>
  <c r="F19" i="1"/>
  <c r="E19" i="1"/>
  <c r="F16" i="1"/>
  <c r="E16" i="1"/>
  <c r="F13" i="1"/>
  <c r="E13" i="1"/>
  <c r="F10" i="1"/>
  <c r="E10" i="1"/>
  <c r="F7" i="1"/>
  <c r="E7" i="1"/>
  <c r="F4" i="1"/>
  <c r="E4" i="1"/>
  <c r="M2" i="1" a="1"/>
  <c r="M2" i="1" s="1"/>
  <c r="O2" i="1" a="1"/>
  <c r="O2" i="1" s="1"/>
  <c r="P2" i="1" s="1" a="1"/>
  <c r="P2" i="1" s="1"/>
  <c r="Q2" i="1" s="1" a="1"/>
  <c r="Q2" i="1" s="1"/>
  <c r="P1" i="1"/>
  <c r="Q1" i="1"/>
  <c r="O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<sst xmlns="http://schemas.openxmlformats.org/spreadsheetml/2006/main" count="285" uniqueCount="47">
  <si>
    <t>outcome</t>
  </si>
  <si>
    <t>ikdc_subjective</t>
  </si>
  <si>
    <t>lysholm</t>
  </si>
  <si>
    <t>tegner</t>
  </si>
  <si>
    <t>marx</t>
  </si>
  <si>
    <t>koos_adl</t>
  </si>
  <si>
    <t>koos_pain</t>
  </si>
  <si>
    <t>koos_sport</t>
  </si>
  <si>
    <t>koos_symptoms</t>
  </si>
  <si>
    <t>koos_qol</t>
  </si>
  <si>
    <t>h_lsi_isometric</t>
  </si>
  <si>
    <t>h_lsi_isokinetic_60</t>
  </si>
  <si>
    <t>h_lsi_isokinetic_180</t>
  </si>
  <si>
    <t>q_lsi_isokinetic_60</t>
  </si>
  <si>
    <t>q_lsi_isokinetic_180</t>
  </si>
  <si>
    <t>q_lsi_isometric</t>
  </si>
  <si>
    <t>slht</t>
  </si>
  <si>
    <t>instrumental_laxity</t>
  </si>
  <si>
    <t>ikdc_objective</t>
  </si>
  <si>
    <t>lachman</t>
  </si>
  <si>
    <t>lachman_0_1</t>
  </si>
  <si>
    <t>pivot_shift</t>
  </si>
  <si>
    <t>pivot_shift_0_1_</t>
  </si>
  <si>
    <t>vas</t>
  </si>
  <si>
    <t>graft_rupture</t>
  </si>
  <si>
    <t>donor_site_morbidity</t>
  </si>
  <si>
    <t>arthrofibrosis</t>
  </si>
  <si>
    <t>patellar_fracture</t>
  </si>
  <si>
    <t>B-QT</t>
  </si>
  <si>
    <t>S-QT</t>
  </si>
  <si>
    <t>k</t>
  </si>
  <si>
    <t>n</t>
  </si>
  <si>
    <t>estimate</t>
  </si>
  <si>
    <t>ci.lower</t>
  </si>
  <si>
    <t>ci.upper</t>
  </si>
  <si>
    <t>fu.mean</t>
  </si>
  <si>
    <t>fu.sd.lower</t>
  </si>
  <si>
    <t>fu.sd.upper</t>
  </si>
  <si>
    <t>group</t>
  </si>
  <si>
    <t>type</t>
  </si>
  <si>
    <t>continuous</t>
  </si>
  <si>
    <t>dichotomous</t>
  </si>
  <si>
    <t>id</t>
  </si>
  <si>
    <t>QT</t>
  </si>
  <si>
    <t>max</t>
  </si>
  <si>
    <t>sd</t>
  </si>
  <si>
    <t>pivot_shift_0_1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</si>
</sst>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  <charset val="238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D9FF-D210-46C3-9CB8-06C8B047D37D}">
  <dimension ref="A1:Q83"/>
  <sheetViews>
    <sheetView tabSelected="1" topLeftCell="A68" zoomScale="95" workbookViewId="0">
      <selection activeCell="A84" sqref="A84"/>
    </sheetView>
  </sheetViews>
  <sheetFormatPr defaultRowHeight="13" x14ac:dyDescent="0.3"/>
  <cols>
    <col min="1" max="1" width="4.5" bestFit="1" customWidth="1"/>
    <col min="2" max="2" width="18.3984375" customWidth="1"/>
    <col min="3" max="3" width="11.296875" bestFit="1" customWidth="1"/>
    <col min="4" max="4" width="4.8984375" bestFit="1" customWidth="1"/>
    <col min="5" max="5" width="4.5" bestFit="1" customWidth="1"/>
    <col min="6" max="6" width="4.8984375" bestFit="1" customWidth="1"/>
    <col min="7" max="8" width="4.8984375" hidden="1" customWidth="1"/>
    <col min="9" max="9" width="5.8984375" hidden="1" customWidth="1"/>
    <col min="10" max="11" width="5.8984375" bestFit="1" customWidth="1"/>
    <col min="12" max="12" width="6.8984375" bestFit="1" customWidth="1"/>
    <col min="13" max="13" width="6.8984375" hidden="1" customWidth="1"/>
    <col min="14" max="14" width="6.8984375" customWidth="1"/>
    <col min="15" max="17" width="7.09765625" bestFit="1" customWidth="1"/>
    <col min="18" max="18" width="12.796875" bestFit="1" customWidth="1"/>
    <col min="19" max="19" width="13.09765625" bestFit="1" customWidth="1"/>
    <col min="20" max="20" width="11" bestFit="1" customWidth="1"/>
    <col min="21" max="21" width="10.19921875" bestFit="1" customWidth="1"/>
    <col min="22" max="22" width="10.3984375" bestFit="1" customWidth="1"/>
  </cols>
  <sheetData>
    <row r="1" spans="1:17" s="2" customFormat="1" ht="75.5" x14ac:dyDescent="0.3">
      <c r="A1" s="2" t="s">
        <v>42</v>
      </c>
      <c r="B1" s="2" t="s">
        <v>0</v>
      </c>
      <c r="C1" s="2" t="s">
        <v>39</v>
      </c>
      <c r="D1" s="2" t="s">
        <v>38</v>
      </c>
      <c r="E1" s="2" t="s">
        <v>30</v>
      </c>
      <c r="F1" s="2" t="s">
        <v>31</v>
      </c>
      <c r="G1" s="2" t="s">
        <v>35</v>
      </c>
      <c r="H1" s="2" t="s">
        <v>36</v>
      </c>
      <c r="I1" s="2" t="s">
        <v>37</v>
      </c>
      <c r="J1" s="2" t="s">
        <v>32</v>
      </c>
      <c r="K1" s="2" t="s">
        <v>33</v>
      </c>
      <c r="L1" s="2" t="s">
        <v>34</v>
      </c>
      <c r="M1" s="2" t="s">
        <v>45</v>
      </c>
      <c r="N1" s="2" t="s">
        <v>44</v>
      </c>
      <c r="O1" s="2" t="str">
        <f>J1&amp;".scaled"</f>
        <v>estimate.scaled</v>
      </c>
      <c r="P1" s="2" t="str">
        <f t="shared" ref="P1:Q1" si="0">K1&amp;".scaled"</f>
        <v>ci.lower.scaled</v>
      </c>
      <c r="Q1" s="2" t="str">
        <f t="shared" si="0"/>
        <v>ci.upper.scaled</v>
      </c>
    </row>
    <row r="2" spans="1:17" x14ac:dyDescent="0.3">
      <c r="A2">
        <v>1</v>
      </c>
      <c r="B2" t="s">
        <v>1</v>
      </c>
      <c r="C2" t="s">
        <v>40</v>
      </c>
      <c r="D2" t="s">
        <v>29</v>
      </c>
      <c r="E2">
        <v>16</v>
      </c>
      <c r="F2">
        <v>894</v>
      </c>
      <c r="G2">
        <v>33</v>
      </c>
      <c r="H2">
        <v>6</v>
      </c>
      <c r="I2">
        <v>69.900000000000006</v>
      </c>
      <c r="J2">
        <v>83.97</v>
      </c>
      <c r="K2">
        <v>79.89</v>
      </c>
      <c r="L2">
        <v>88.06</v>
      </c>
      <c r="M2" cm="1">
        <f t="array" ref="M2:M82">IFERROR(((L2:L82-K2:K82)/3.92)*SQRT(F2:F82),"")</f>
        <v>62.316743310062186</v>
      </c>
      <c r="N2">
        <v>100</v>
      </c>
      <c r="O2" s="3" cm="1">
        <f t="array" ref="O2:O82">IF((J2:J82&lt;&gt;"")*(N2:N82&lt;&gt;""),J2:J82/$N2:$N82,"")</f>
        <v>0.8397</v>
      </c>
      <c r="P2" s="3" cm="1">
        <f t="array" ref="P2:P82">IF((K2:K82&lt;&gt;"")*(O2:O82&lt;&gt;""),K2:K82/$N2:$N82,"")</f>
        <v>0.79890000000000005</v>
      </c>
      <c r="Q2" s="3" cm="1">
        <f t="array" ref="Q2:Q82">IF((L2:L82&lt;&gt;"")*(P2:P82&lt;&gt;""),L2:L82/$N2:$N82,"")</f>
        <v>0.88060000000000005</v>
      </c>
    </row>
    <row r="3" spans="1:17" x14ac:dyDescent="0.3">
      <c r="A3">
        <v>2</v>
      </c>
      <c r="B3" t="s">
        <v>1</v>
      </c>
      <c r="C3" t="s">
        <v>40</v>
      </c>
      <c r="D3" t="s">
        <v>28</v>
      </c>
      <c r="E3">
        <v>27</v>
      </c>
      <c r="F3">
        <v>1420</v>
      </c>
      <c r="G3">
        <v>39.4</v>
      </c>
      <c r="H3">
        <v>12</v>
      </c>
      <c r="I3">
        <v>123.6</v>
      </c>
      <c r="J3">
        <v>84.45</v>
      </c>
      <c r="K3">
        <v>81.87</v>
      </c>
      <c r="L3">
        <v>87.02</v>
      </c>
      <c r="M3">
        <v>49.506854571069503</v>
      </c>
      <c r="N3">
        <v>100</v>
      </c>
      <c r="O3" s="3">
        <v>0.84450000000000003</v>
      </c>
      <c r="P3" s="3">
        <v>0.81870000000000009</v>
      </c>
      <c r="Q3" s="3">
        <v>0.87019999999999997</v>
      </c>
    </row>
    <row r="4" spans="1:17" x14ac:dyDescent="0.3">
      <c r="A4">
        <v>3</v>
      </c>
      <c r="B4" t="s">
        <v>1</v>
      </c>
      <c r="C4" t="s">
        <v>40</v>
      </c>
      <c r="D4" t="s">
        <v>43</v>
      </c>
      <c r="E4">
        <f>SUM(E2:E3)</f>
        <v>43</v>
      </c>
      <c r="F4">
        <f>SUM(F2:F3)</f>
        <v>2314</v>
      </c>
      <c r="J4">
        <v>84.29</v>
      </c>
      <c r="K4">
        <v>82.23</v>
      </c>
      <c r="L4">
        <v>86.35</v>
      </c>
      <c r="M4">
        <v>50.558342346652388</v>
      </c>
      <c r="N4">
        <v>100</v>
      </c>
      <c r="O4" s="3">
        <v>0.84290000000000009</v>
      </c>
      <c r="P4" s="3">
        <v>0.82230000000000003</v>
      </c>
      <c r="Q4" s="3">
        <v>0.86349999999999993</v>
      </c>
    </row>
    <row r="5" spans="1:17" x14ac:dyDescent="0.3">
      <c r="A5">
        <v>4</v>
      </c>
      <c r="B5" t="s">
        <v>2</v>
      </c>
      <c r="C5" t="s">
        <v>40</v>
      </c>
      <c r="D5" t="s">
        <v>29</v>
      </c>
      <c r="E5">
        <v>14</v>
      </c>
      <c r="F5">
        <v>527</v>
      </c>
      <c r="G5">
        <v>28.8</v>
      </c>
      <c r="H5">
        <v>10.199999999999999</v>
      </c>
      <c r="I5">
        <v>69.900000000000006</v>
      </c>
      <c r="J5">
        <v>89.41</v>
      </c>
      <c r="K5">
        <v>86.98</v>
      </c>
      <c r="L5">
        <v>91.85</v>
      </c>
      <c r="M5">
        <v>28.519913356848217</v>
      </c>
      <c r="N5">
        <v>100</v>
      </c>
      <c r="O5" s="3">
        <v>0.89410000000000001</v>
      </c>
      <c r="P5" s="3">
        <v>0.86980000000000002</v>
      </c>
      <c r="Q5" s="3">
        <v>0.91849999999999998</v>
      </c>
    </row>
    <row r="6" spans="1:17" x14ac:dyDescent="0.3">
      <c r="A6">
        <v>5</v>
      </c>
      <c r="B6" t="s">
        <v>2</v>
      </c>
      <c r="C6" t="s">
        <v>40</v>
      </c>
      <c r="D6" t="s">
        <v>28</v>
      </c>
      <c r="E6">
        <v>32</v>
      </c>
      <c r="F6">
        <v>2295</v>
      </c>
      <c r="G6">
        <v>43.6</v>
      </c>
      <c r="H6">
        <v>12</v>
      </c>
      <c r="I6">
        <v>123.6</v>
      </c>
      <c r="J6">
        <v>91.44</v>
      </c>
      <c r="K6">
        <v>90.46</v>
      </c>
      <c r="L6">
        <v>92.42</v>
      </c>
      <c r="M6">
        <v>23.953079134007066</v>
      </c>
      <c r="N6">
        <v>100</v>
      </c>
      <c r="O6" s="3">
        <v>0.91439999999999999</v>
      </c>
      <c r="P6" s="3">
        <v>0.90459999999999996</v>
      </c>
      <c r="Q6" s="3">
        <v>0.92420000000000002</v>
      </c>
    </row>
    <row r="7" spans="1:17" x14ac:dyDescent="0.3">
      <c r="A7">
        <v>6</v>
      </c>
      <c r="B7" t="s">
        <v>2</v>
      </c>
      <c r="C7" t="s">
        <v>40</v>
      </c>
      <c r="D7" t="s">
        <v>43</v>
      </c>
      <c r="E7">
        <f>SUM(E5:E6)</f>
        <v>46</v>
      </c>
      <c r="F7">
        <f>SUM(F5:F6)</f>
        <v>2822</v>
      </c>
      <c r="J7">
        <v>91.45</v>
      </c>
      <c r="K7">
        <v>90.51</v>
      </c>
      <c r="L7">
        <v>91.84</v>
      </c>
      <c r="M7">
        <v>18.023705337183912</v>
      </c>
      <c r="N7">
        <v>100</v>
      </c>
      <c r="O7" s="3">
        <v>0.91449999999999998</v>
      </c>
      <c r="P7" s="3">
        <v>0.90510000000000002</v>
      </c>
      <c r="Q7" s="3">
        <v>0.91839999999999999</v>
      </c>
    </row>
    <row r="8" spans="1:17" x14ac:dyDescent="0.3">
      <c r="A8">
        <v>7</v>
      </c>
      <c r="B8" t="s">
        <v>3</v>
      </c>
      <c r="C8" t="s">
        <v>40</v>
      </c>
      <c r="D8" t="s">
        <v>29</v>
      </c>
      <c r="E8">
        <v>9</v>
      </c>
      <c r="F8">
        <v>398</v>
      </c>
      <c r="G8">
        <v>25.2</v>
      </c>
      <c r="H8">
        <v>10.199999999999999</v>
      </c>
      <c r="I8">
        <v>31.7</v>
      </c>
      <c r="J8">
        <v>5.39</v>
      </c>
      <c r="K8">
        <v>4.5</v>
      </c>
      <c r="L8">
        <v>6.3</v>
      </c>
      <c r="M8">
        <v>9.1606855147622461</v>
      </c>
      <c r="N8">
        <v>10</v>
      </c>
      <c r="O8" s="3">
        <v>0.53899999999999992</v>
      </c>
      <c r="P8" s="3">
        <v>0.45</v>
      </c>
      <c r="Q8" s="3">
        <v>0.63</v>
      </c>
    </row>
    <row r="9" spans="1:17" x14ac:dyDescent="0.3">
      <c r="A9">
        <v>8</v>
      </c>
      <c r="B9" t="s">
        <v>3</v>
      </c>
      <c r="C9" t="s">
        <v>40</v>
      </c>
      <c r="D9" t="s">
        <v>28</v>
      </c>
      <c r="E9">
        <v>19</v>
      </c>
      <c r="F9">
        <v>1397</v>
      </c>
      <c r="G9">
        <v>49</v>
      </c>
      <c r="H9">
        <v>12.4</v>
      </c>
      <c r="I9">
        <v>123.6</v>
      </c>
      <c r="J9">
        <v>5.96</v>
      </c>
      <c r="K9">
        <v>5.37</v>
      </c>
      <c r="L9">
        <v>6.55</v>
      </c>
      <c r="M9">
        <v>11.251078202763413</v>
      </c>
      <c r="N9">
        <v>10</v>
      </c>
      <c r="O9" s="3">
        <v>0.59599999999999997</v>
      </c>
      <c r="P9" s="3">
        <v>0.53700000000000003</v>
      </c>
      <c r="Q9" s="3">
        <v>0.65500000000000003</v>
      </c>
    </row>
    <row r="10" spans="1:17" x14ac:dyDescent="0.3">
      <c r="A10">
        <v>9</v>
      </c>
      <c r="B10" t="s">
        <v>3</v>
      </c>
      <c r="C10" t="s">
        <v>40</v>
      </c>
      <c r="D10" t="s">
        <v>43</v>
      </c>
      <c r="E10">
        <f>SUM(E8:E9)</f>
        <v>28</v>
      </c>
      <c r="F10">
        <f>SUM(F8:F9)</f>
        <v>1795</v>
      </c>
      <c r="J10">
        <v>5.79</v>
      </c>
      <c r="K10">
        <v>5.33</v>
      </c>
      <c r="L10">
        <v>6.24</v>
      </c>
      <c r="M10">
        <v>9.8352986477176145</v>
      </c>
      <c r="N10">
        <v>10</v>
      </c>
      <c r="O10" s="3">
        <v>0.57899999999999996</v>
      </c>
      <c r="P10" s="3">
        <v>0.53300000000000003</v>
      </c>
      <c r="Q10" s="3">
        <v>0.624</v>
      </c>
    </row>
    <row r="11" spans="1:17" x14ac:dyDescent="0.3">
      <c r="A11">
        <v>10</v>
      </c>
      <c r="B11" t="s">
        <v>4</v>
      </c>
      <c r="C11" t="s">
        <v>40</v>
      </c>
      <c r="D11" t="s">
        <v>29</v>
      </c>
      <c r="E11">
        <v>6</v>
      </c>
      <c r="F11">
        <v>388</v>
      </c>
      <c r="G11">
        <v>17.7</v>
      </c>
      <c r="H11">
        <v>6</v>
      </c>
      <c r="I11">
        <v>24</v>
      </c>
      <c r="J11">
        <v>9.65</v>
      </c>
      <c r="K11">
        <v>7.83</v>
      </c>
      <c r="L11">
        <v>11.47</v>
      </c>
      <c r="M11">
        <v>18.29073591762134</v>
      </c>
      <c r="N11">
        <v>16</v>
      </c>
      <c r="O11" s="3">
        <v>0.60312500000000002</v>
      </c>
      <c r="P11" s="3">
        <v>0.489375</v>
      </c>
      <c r="Q11" s="3">
        <v>0.71687500000000004</v>
      </c>
    </row>
    <row r="12" spans="1:17" x14ac:dyDescent="0.3">
      <c r="A12">
        <v>11</v>
      </c>
      <c r="B12" t="s">
        <v>4</v>
      </c>
      <c r="C12" t="s">
        <v>40</v>
      </c>
      <c r="D12" t="s">
        <v>28</v>
      </c>
      <c r="E12">
        <v>3</v>
      </c>
      <c r="F12">
        <v>119</v>
      </c>
      <c r="G12">
        <v>24.7</v>
      </c>
      <c r="H12">
        <v>17</v>
      </c>
      <c r="I12">
        <v>54</v>
      </c>
      <c r="J12">
        <v>11.9</v>
      </c>
      <c r="K12">
        <v>10.07</v>
      </c>
      <c r="L12">
        <v>13.72</v>
      </c>
      <c r="M12">
        <v>10.157346739392949</v>
      </c>
      <c r="N12">
        <v>16</v>
      </c>
      <c r="O12" s="3">
        <v>0.74375000000000002</v>
      </c>
      <c r="P12" s="3">
        <v>0.62937500000000002</v>
      </c>
      <c r="Q12" s="3">
        <v>0.85750000000000004</v>
      </c>
    </row>
    <row r="13" spans="1:17" x14ac:dyDescent="0.3">
      <c r="A13">
        <v>12</v>
      </c>
      <c r="B13" t="s">
        <v>4</v>
      </c>
      <c r="C13" t="s">
        <v>40</v>
      </c>
      <c r="D13" t="s">
        <v>43</v>
      </c>
      <c r="E13">
        <f>SUM(E11:E12)</f>
        <v>9</v>
      </c>
      <c r="F13">
        <f>SUM(F11:F12)</f>
        <v>507</v>
      </c>
      <c r="J13">
        <v>10.15</v>
      </c>
      <c r="K13">
        <v>8.91</v>
      </c>
      <c r="L13">
        <v>11.39</v>
      </c>
      <c r="M13">
        <v>14.245234192862402</v>
      </c>
      <c r="N13">
        <v>16</v>
      </c>
      <c r="O13" s="3">
        <v>0.63437500000000002</v>
      </c>
      <c r="P13" s="3">
        <v>0.55687500000000001</v>
      </c>
      <c r="Q13" s="3">
        <v>0.71187500000000004</v>
      </c>
    </row>
    <row r="14" spans="1:17" x14ac:dyDescent="0.3">
      <c r="A14">
        <v>13</v>
      </c>
      <c r="B14" t="s">
        <v>5</v>
      </c>
      <c r="C14" t="s">
        <v>40</v>
      </c>
      <c r="D14" t="s">
        <v>29</v>
      </c>
      <c r="E14">
        <v>3</v>
      </c>
      <c r="F14">
        <v>161</v>
      </c>
      <c r="G14">
        <v>22.3</v>
      </c>
      <c r="H14">
        <v>10.199999999999999</v>
      </c>
      <c r="I14">
        <v>24</v>
      </c>
      <c r="J14">
        <v>93.88</v>
      </c>
      <c r="K14">
        <v>93.74</v>
      </c>
      <c r="L14">
        <v>94.03</v>
      </c>
      <c r="M14">
        <v>0.93869578743123472</v>
      </c>
      <c r="N14">
        <v>100</v>
      </c>
      <c r="O14" s="3">
        <v>0.93879999999999997</v>
      </c>
      <c r="P14" s="3">
        <v>0.9373999999999999</v>
      </c>
      <c r="Q14" s="3">
        <v>0.94030000000000002</v>
      </c>
    </row>
    <row r="15" spans="1:17" x14ac:dyDescent="0.3">
      <c r="A15">
        <v>14</v>
      </c>
      <c r="B15" t="s">
        <v>5</v>
      </c>
      <c r="C15" t="s">
        <v>40</v>
      </c>
      <c r="D15" t="s">
        <v>28</v>
      </c>
      <c r="E15">
        <v>7</v>
      </c>
      <c r="F15">
        <v>334</v>
      </c>
      <c r="G15">
        <v>37.299999999999997</v>
      </c>
      <c r="H15">
        <v>24</v>
      </c>
      <c r="I15">
        <v>78.900000000000006</v>
      </c>
      <c r="J15">
        <v>95.98</v>
      </c>
      <c r="K15">
        <v>93.65</v>
      </c>
      <c r="L15">
        <v>98.32</v>
      </c>
      <c r="M15">
        <v>21.772286821750274</v>
      </c>
      <c r="N15">
        <v>100</v>
      </c>
      <c r="O15" s="3">
        <v>0.95979999999999999</v>
      </c>
      <c r="P15" s="3">
        <v>0.93650000000000011</v>
      </c>
      <c r="Q15" s="3">
        <v>0.98319999999999996</v>
      </c>
    </row>
    <row r="16" spans="1:17" x14ac:dyDescent="0.3">
      <c r="A16">
        <v>15</v>
      </c>
      <c r="B16" t="s">
        <v>5</v>
      </c>
      <c r="C16" t="s">
        <v>40</v>
      </c>
      <c r="D16" t="s">
        <v>43</v>
      </c>
      <c r="E16">
        <f>SUM(E14:E15)</f>
        <v>10</v>
      </c>
      <c r="F16">
        <f>SUM(F14:F15)</f>
        <v>495</v>
      </c>
      <c r="J16">
        <v>95.53</v>
      </c>
      <c r="K16">
        <v>94.02</v>
      </c>
      <c r="L16">
        <v>97.04</v>
      </c>
      <c r="M16">
        <v>17.140499564562994</v>
      </c>
      <c r="N16">
        <v>100</v>
      </c>
      <c r="O16" s="3">
        <v>0.95530000000000004</v>
      </c>
      <c r="P16" s="3">
        <v>0.94019999999999992</v>
      </c>
      <c r="Q16" s="3">
        <v>0.97040000000000004</v>
      </c>
    </row>
    <row r="17" spans="1:17" x14ac:dyDescent="0.3">
      <c r="A17">
        <v>16</v>
      </c>
      <c r="B17" t="s">
        <v>6</v>
      </c>
      <c r="C17" t="s">
        <v>40</v>
      </c>
      <c r="D17" t="s">
        <v>29</v>
      </c>
      <c r="E17">
        <v>3</v>
      </c>
      <c r="F17">
        <v>161</v>
      </c>
      <c r="G17">
        <v>22.3</v>
      </c>
      <c r="H17">
        <v>10.199999999999999</v>
      </c>
      <c r="I17">
        <v>24</v>
      </c>
      <c r="J17">
        <v>88.51</v>
      </c>
      <c r="K17">
        <v>88.28</v>
      </c>
      <c r="L17">
        <v>88.73</v>
      </c>
      <c r="M17">
        <v>1.4565969115312041</v>
      </c>
      <c r="N17">
        <v>100</v>
      </c>
      <c r="O17" s="3">
        <v>0.8851</v>
      </c>
      <c r="P17" s="3">
        <v>0.88280000000000003</v>
      </c>
      <c r="Q17" s="3">
        <v>0.88730000000000009</v>
      </c>
    </row>
    <row r="18" spans="1:17" x14ac:dyDescent="0.3">
      <c r="A18">
        <v>17</v>
      </c>
      <c r="B18" t="s">
        <v>6</v>
      </c>
      <c r="C18" t="s">
        <v>40</v>
      </c>
      <c r="D18" t="s">
        <v>28</v>
      </c>
      <c r="E18">
        <v>7</v>
      </c>
      <c r="F18">
        <v>334</v>
      </c>
      <c r="G18">
        <v>37.299999999999997</v>
      </c>
      <c r="H18">
        <v>24</v>
      </c>
      <c r="I18">
        <v>78.900000000000006</v>
      </c>
      <c r="J18">
        <v>91.99</v>
      </c>
      <c r="K18">
        <v>88.97</v>
      </c>
      <c r="L18">
        <v>95</v>
      </c>
      <c r="M18">
        <v>28.11282431159626</v>
      </c>
      <c r="N18">
        <v>100</v>
      </c>
      <c r="O18" s="3">
        <v>0.91989999999999994</v>
      </c>
      <c r="P18" s="3">
        <v>0.88969999999999994</v>
      </c>
      <c r="Q18" s="3">
        <v>0.95</v>
      </c>
    </row>
    <row r="19" spans="1:17" x14ac:dyDescent="0.3">
      <c r="A19">
        <v>18</v>
      </c>
      <c r="B19" t="s">
        <v>6</v>
      </c>
      <c r="C19" t="s">
        <v>40</v>
      </c>
      <c r="D19" t="s">
        <v>43</v>
      </c>
      <c r="E19">
        <f>SUM(E17:E18)</f>
        <v>10</v>
      </c>
      <c r="F19">
        <f>SUM(F17:F18)</f>
        <v>495</v>
      </c>
      <c r="J19">
        <v>91.04</v>
      </c>
      <c r="K19">
        <v>88.97</v>
      </c>
      <c r="L19">
        <v>93.11</v>
      </c>
      <c r="M19">
        <v>23.49724112493065</v>
      </c>
      <c r="N19">
        <v>100</v>
      </c>
      <c r="O19" s="3">
        <v>0.9104000000000001</v>
      </c>
      <c r="P19" s="3">
        <v>0.88969999999999994</v>
      </c>
      <c r="Q19" s="3">
        <v>0.93110000000000004</v>
      </c>
    </row>
    <row r="20" spans="1:17" x14ac:dyDescent="0.3">
      <c r="A20">
        <v>19</v>
      </c>
      <c r="B20" t="s">
        <v>7</v>
      </c>
      <c r="C20" t="s">
        <v>40</v>
      </c>
      <c r="D20" t="s">
        <v>29</v>
      </c>
      <c r="E20">
        <v>3</v>
      </c>
      <c r="F20">
        <v>161</v>
      </c>
      <c r="G20">
        <v>22.3</v>
      </c>
      <c r="H20">
        <v>10.199999999999999</v>
      </c>
      <c r="I20">
        <v>24</v>
      </c>
      <c r="J20">
        <v>79.209999999999994</v>
      </c>
      <c r="K20">
        <v>78.22</v>
      </c>
      <c r="L20">
        <v>80.2</v>
      </c>
      <c r="M20">
        <v>6.4090264107372708</v>
      </c>
      <c r="N20">
        <v>100</v>
      </c>
      <c r="O20" s="3">
        <v>0.79209999999999992</v>
      </c>
      <c r="P20" s="3">
        <v>0.78220000000000001</v>
      </c>
      <c r="Q20" s="3">
        <v>0.80200000000000005</v>
      </c>
    </row>
    <row r="21" spans="1:17" x14ac:dyDescent="0.3">
      <c r="A21">
        <v>20</v>
      </c>
      <c r="B21" t="s">
        <v>7</v>
      </c>
      <c r="C21" t="s">
        <v>40</v>
      </c>
      <c r="D21" t="s">
        <v>28</v>
      </c>
      <c r="E21">
        <v>7</v>
      </c>
      <c r="F21">
        <v>334</v>
      </c>
      <c r="G21">
        <v>37.299999999999997</v>
      </c>
      <c r="H21">
        <v>24</v>
      </c>
      <c r="I21">
        <v>78.900000000000006</v>
      </c>
      <c r="J21">
        <v>84.26</v>
      </c>
      <c r="K21">
        <v>78.239999999999995</v>
      </c>
      <c r="L21">
        <v>90.27</v>
      </c>
      <c r="M21">
        <v>56.085783825622379</v>
      </c>
      <c r="N21">
        <v>100</v>
      </c>
      <c r="O21" s="3">
        <v>0.84260000000000002</v>
      </c>
      <c r="P21" s="3">
        <v>0.78239999999999998</v>
      </c>
      <c r="Q21" s="3">
        <v>0.90269999999999995</v>
      </c>
    </row>
    <row r="22" spans="1:17" x14ac:dyDescent="0.3">
      <c r="A22">
        <v>21</v>
      </c>
      <c r="B22" t="s">
        <v>7</v>
      </c>
      <c r="C22" t="s">
        <v>40</v>
      </c>
      <c r="D22" t="s">
        <v>43</v>
      </c>
      <c r="E22">
        <f>SUM(E20:E21)</f>
        <v>10</v>
      </c>
      <c r="F22">
        <f>SUM(F20:F21)</f>
        <v>495</v>
      </c>
      <c r="J22">
        <v>82.71</v>
      </c>
      <c r="K22">
        <v>78.709999999999994</v>
      </c>
      <c r="L22">
        <v>86.71</v>
      </c>
      <c r="M22">
        <v>45.405296859769365</v>
      </c>
      <c r="N22">
        <v>100</v>
      </c>
      <c r="O22" s="3">
        <v>0.82709999999999995</v>
      </c>
      <c r="P22" s="3">
        <v>0.78709999999999991</v>
      </c>
      <c r="Q22" s="3">
        <v>0.86709999999999998</v>
      </c>
    </row>
    <row r="23" spans="1:17" x14ac:dyDescent="0.3">
      <c r="A23">
        <v>22</v>
      </c>
      <c r="B23" t="s">
        <v>8</v>
      </c>
      <c r="C23" t="s">
        <v>40</v>
      </c>
      <c r="D23" t="s">
        <v>29</v>
      </c>
      <c r="E23">
        <v>3</v>
      </c>
      <c r="F23">
        <v>161</v>
      </c>
      <c r="G23">
        <v>22.3</v>
      </c>
      <c r="H23">
        <v>10.199999999999999</v>
      </c>
      <c r="I23">
        <v>24</v>
      </c>
      <c r="J23">
        <v>81.260000000000005</v>
      </c>
      <c r="K23">
        <v>80.16</v>
      </c>
      <c r="L23">
        <v>82.36</v>
      </c>
      <c r="M23">
        <v>7.1211404563747402</v>
      </c>
      <c r="N23">
        <v>100</v>
      </c>
      <c r="O23" s="3">
        <v>0.8126000000000001</v>
      </c>
      <c r="P23" s="3">
        <v>0.80159999999999998</v>
      </c>
      <c r="Q23" s="3">
        <v>0.8236</v>
      </c>
    </row>
    <row r="24" spans="1:17" x14ac:dyDescent="0.3">
      <c r="A24">
        <v>23</v>
      </c>
      <c r="B24" t="s">
        <v>8</v>
      </c>
      <c r="C24" t="s">
        <v>40</v>
      </c>
      <c r="D24" t="s">
        <v>28</v>
      </c>
      <c r="E24">
        <v>7</v>
      </c>
      <c r="F24">
        <v>334</v>
      </c>
      <c r="G24">
        <v>37.299999999999997</v>
      </c>
      <c r="H24">
        <v>24</v>
      </c>
      <c r="I24">
        <v>78.900000000000006</v>
      </c>
      <c r="J24">
        <v>87.82</v>
      </c>
      <c r="K24">
        <v>84.07</v>
      </c>
      <c r="L24">
        <v>91.57</v>
      </c>
      <c r="M24">
        <v>34.966199392532651</v>
      </c>
      <c r="N24">
        <v>100</v>
      </c>
      <c r="O24" s="3">
        <v>0.87819999999999998</v>
      </c>
      <c r="P24" s="3">
        <v>0.84069999999999989</v>
      </c>
      <c r="Q24" s="3">
        <v>0.91569999999999996</v>
      </c>
    </row>
    <row r="25" spans="1:17" x14ac:dyDescent="0.3">
      <c r="A25">
        <v>24</v>
      </c>
      <c r="B25" t="s">
        <v>8</v>
      </c>
      <c r="C25" t="s">
        <v>40</v>
      </c>
      <c r="D25" t="s">
        <v>43</v>
      </c>
      <c r="E25">
        <f>SUM(E23:E24)</f>
        <v>10</v>
      </c>
      <c r="F25">
        <f>SUM(F23:F24)</f>
        <v>495</v>
      </c>
      <c r="J25">
        <v>85.85</v>
      </c>
      <c r="K25">
        <v>82.82</v>
      </c>
      <c r="L25">
        <v>88.87</v>
      </c>
      <c r="M25">
        <v>34.33775575020065</v>
      </c>
      <c r="N25">
        <v>100</v>
      </c>
      <c r="O25" s="3">
        <v>0.85849999999999993</v>
      </c>
      <c r="P25" s="3">
        <v>0.82819999999999994</v>
      </c>
      <c r="Q25" s="3">
        <v>0.88870000000000005</v>
      </c>
    </row>
    <row r="26" spans="1:17" x14ac:dyDescent="0.3">
      <c r="A26">
        <v>25</v>
      </c>
      <c r="B26" t="s">
        <v>9</v>
      </c>
      <c r="C26" t="s">
        <v>40</v>
      </c>
      <c r="D26" t="s">
        <v>29</v>
      </c>
      <c r="E26">
        <v>5</v>
      </c>
      <c r="F26">
        <v>233</v>
      </c>
      <c r="G26">
        <v>18.2</v>
      </c>
      <c r="H26">
        <v>6</v>
      </c>
      <c r="I26">
        <v>24</v>
      </c>
      <c r="J26">
        <v>65.37</v>
      </c>
      <c r="K26">
        <v>58.75</v>
      </c>
      <c r="L26">
        <v>71.989999999999995</v>
      </c>
      <c r="M26">
        <v>51.556078774885805</v>
      </c>
      <c r="N26">
        <v>100</v>
      </c>
      <c r="O26" s="3">
        <v>0.65370000000000006</v>
      </c>
      <c r="P26" s="3">
        <v>0.58750000000000002</v>
      </c>
      <c r="Q26" s="3">
        <v>0.71989999999999998</v>
      </c>
    </row>
    <row r="27" spans="1:17" x14ac:dyDescent="0.3">
      <c r="A27">
        <v>26</v>
      </c>
      <c r="B27" t="s">
        <v>9</v>
      </c>
      <c r="C27" t="s">
        <v>40</v>
      </c>
      <c r="D27" t="s">
        <v>28</v>
      </c>
      <c r="E27">
        <v>7</v>
      </c>
      <c r="F27">
        <v>334</v>
      </c>
      <c r="G27">
        <v>37.299999999999997</v>
      </c>
      <c r="H27">
        <v>24</v>
      </c>
      <c r="I27">
        <v>78.900000000000006</v>
      </c>
      <c r="J27">
        <v>78.28</v>
      </c>
      <c r="K27">
        <v>72.5</v>
      </c>
      <c r="L27">
        <v>84.07</v>
      </c>
      <c r="M27">
        <v>53.94119026288034</v>
      </c>
      <c r="N27">
        <v>100</v>
      </c>
      <c r="O27" s="3">
        <v>0.78280000000000005</v>
      </c>
      <c r="P27" s="3">
        <v>0.72499999999999998</v>
      </c>
      <c r="Q27" s="3">
        <v>0.84069999999999989</v>
      </c>
    </row>
    <row r="28" spans="1:17" x14ac:dyDescent="0.3">
      <c r="A28">
        <v>27</v>
      </c>
      <c r="B28" t="s">
        <v>9</v>
      </c>
      <c r="C28" t="s">
        <v>40</v>
      </c>
      <c r="D28" t="s">
        <v>43</v>
      </c>
      <c r="E28">
        <f>SUM(E26:E27)</f>
        <v>12</v>
      </c>
      <c r="F28">
        <f>SUM(F26:F27)</f>
        <v>567</v>
      </c>
      <c r="J28">
        <v>72.89</v>
      </c>
      <c r="K28">
        <v>67.92</v>
      </c>
      <c r="L28">
        <v>77.86</v>
      </c>
      <c r="M28">
        <v>60.379824563224034</v>
      </c>
      <c r="N28">
        <v>100</v>
      </c>
      <c r="O28" s="3">
        <v>0.72889999999999999</v>
      </c>
      <c r="P28" s="3">
        <v>0.67920000000000003</v>
      </c>
      <c r="Q28" s="3">
        <v>0.77859999999999996</v>
      </c>
    </row>
    <row r="29" spans="1:17" x14ac:dyDescent="0.3">
      <c r="A29">
        <v>28</v>
      </c>
      <c r="B29" t="s">
        <v>15</v>
      </c>
      <c r="C29" t="s">
        <v>40</v>
      </c>
      <c r="D29" t="s">
        <v>29</v>
      </c>
      <c r="E29">
        <v>4</v>
      </c>
      <c r="F29">
        <v>81</v>
      </c>
      <c r="G29">
        <v>13.9</v>
      </c>
      <c r="H29">
        <v>10.199999999999999</v>
      </c>
      <c r="I29">
        <v>24.9</v>
      </c>
      <c r="J29">
        <v>82.49</v>
      </c>
      <c r="K29">
        <v>70.180000000000007</v>
      </c>
      <c r="L29">
        <v>94.81</v>
      </c>
      <c r="M29">
        <v>56.548469387755091</v>
      </c>
      <c r="N29">
        <v>100</v>
      </c>
      <c r="O29" s="3">
        <v>0.82489999999999997</v>
      </c>
      <c r="P29" s="3">
        <v>0.70180000000000009</v>
      </c>
      <c r="Q29" s="3">
        <v>0.94810000000000005</v>
      </c>
    </row>
    <row r="30" spans="1:17" x14ac:dyDescent="0.3">
      <c r="A30">
        <v>29</v>
      </c>
      <c r="B30" t="s">
        <v>15</v>
      </c>
      <c r="C30" t="s">
        <v>40</v>
      </c>
      <c r="D30" t="s">
        <v>28</v>
      </c>
      <c r="E30">
        <v>5</v>
      </c>
      <c r="F30">
        <v>309</v>
      </c>
      <c r="G30">
        <v>37.5</v>
      </c>
      <c r="H30">
        <v>9</v>
      </c>
      <c r="I30">
        <v>62</v>
      </c>
      <c r="J30">
        <v>82.36</v>
      </c>
      <c r="K30">
        <v>72.75</v>
      </c>
      <c r="L30">
        <v>91.97</v>
      </c>
      <c r="M30">
        <v>86.18795098891998</v>
      </c>
      <c r="N30">
        <v>100</v>
      </c>
      <c r="O30" s="3">
        <v>0.8236</v>
      </c>
      <c r="P30" s="3">
        <v>0.72750000000000004</v>
      </c>
      <c r="Q30" s="3">
        <v>0.91969999999999996</v>
      </c>
    </row>
    <row r="31" spans="1:17" x14ac:dyDescent="0.3">
      <c r="A31">
        <v>30</v>
      </c>
      <c r="B31" t="s">
        <v>15</v>
      </c>
      <c r="C31" t="s">
        <v>40</v>
      </c>
      <c r="D31" t="s">
        <v>43</v>
      </c>
      <c r="E31">
        <f>SUM(E29:E30)</f>
        <v>9</v>
      </c>
      <c r="F31">
        <f>SUM(F29:F30)</f>
        <v>390</v>
      </c>
      <c r="J31">
        <v>82.4</v>
      </c>
      <c r="K31">
        <v>77.650000000000006</v>
      </c>
      <c r="L31">
        <v>89.28</v>
      </c>
      <c r="M31">
        <v>58.590330960221749</v>
      </c>
      <c r="N31">
        <v>100</v>
      </c>
      <c r="O31" s="3">
        <v>0.82400000000000007</v>
      </c>
      <c r="P31" s="3">
        <v>0.77650000000000008</v>
      </c>
      <c r="Q31" s="3">
        <v>0.89280000000000004</v>
      </c>
    </row>
    <row r="32" spans="1:17" x14ac:dyDescent="0.3">
      <c r="A32">
        <v>31</v>
      </c>
      <c r="B32" t="s">
        <v>13</v>
      </c>
      <c r="C32" t="s">
        <v>40</v>
      </c>
      <c r="D32" t="s">
        <v>29</v>
      </c>
      <c r="E32">
        <v>4</v>
      </c>
      <c r="F32">
        <v>407</v>
      </c>
      <c r="G32">
        <v>6.7</v>
      </c>
      <c r="H32">
        <v>6</v>
      </c>
      <c r="I32">
        <v>12</v>
      </c>
      <c r="J32">
        <v>73.92</v>
      </c>
      <c r="K32">
        <v>61.27</v>
      </c>
      <c r="L32">
        <v>86.58</v>
      </c>
      <c r="M32">
        <v>130.25766320315518</v>
      </c>
      <c r="N32">
        <v>100</v>
      </c>
      <c r="O32" s="3">
        <v>0.73919999999999997</v>
      </c>
      <c r="P32" s="3">
        <v>0.61270000000000002</v>
      </c>
      <c r="Q32" s="3">
        <v>0.86580000000000001</v>
      </c>
    </row>
    <row r="33" spans="1:17" x14ac:dyDescent="0.3">
      <c r="A33">
        <v>32</v>
      </c>
      <c r="B33" t="s">
        <v>13</v>
      </c>
      <c r="C33" t="s">
        <v>40</v>
      </c>
      <c r="D33" t="s">
        <v>28</v>
      </c>
      <c r="E33">
        <v>11</v>
      </c>
      <c r="F33">
        <v>532</v>
      </c>
      <c r="G33">
        <v>21.4</v>
      </c>
      <c r="H33">
        <v>5.3</v>
      </c>
      <c r="I33">
        <v>41</v>
      </c>
      <c r="J33">
        <v>76.709999999999994</v>
      </c>
      <c r="K33">
        <v>72.739999999999995</v>
      </c>
      <c r="L33">
        <v>80.680000000000007</v>
      </c>
      <c r="M33">
        <v>46.718646429431764</v>
      </c>
      <c r="N33">
        <v>100</v>
      </c>
      <c r="O33" s="3">
        <v>0.76709999999999989</v>
      </c>
      <c r="P33" s="3">
        <v>0.72739999999999994</v>
      </c>
      <c r="Q33" s="3">
        <v>0.80680000000000007</v>
      </c>
    </row>
    <row r="34" spans="1:17" x14ac:dyDescent="0.3">
      <c r="A34">
        <v>33</v>
      </c>
      <c r="B34" t="s">
        <v>13</v>
      </c>
      <c r="C34" t="s">
        <v>40</v>
      </c>
      <c r="D34" t="s">
        <v>43</v>
      </c>
      <c r="E34">
        <f>SUM(E32:E33)</f>
        <v>15</v>
      </c>
      <c r="F34">
        <f>SUM(F32:F33)</f>
        <v>939</v>
      </c>
      <c r="J34">
        <v>76</v>
      </c>
      <c r="K34">
        <v>72.680000000000007</v>
      </c>
      <c r="L34">
        <v>79.31</v>
      </c>
      <c r="M34">
        <v>51.827499666977239</v>
      </c>
      <c r="N34">
        <v>100</v>
      </c>
      <c r="O34" s="3">
        <v>0.76</v>
      </c>
      <c r="P34" s="3">
        <v>0.72680000000000011</v>
      </c>
      <c r="Q34" s="3">
        <v>0.79310000000000003</v>
      </c>
    </row>
    <row r="35" spans="1:17" x14ac:dyDescent="0.3">
      <c r="A35">
        <v>34</v>
      </c>
      <c r="B35" t="s">
        <v>14</v>
      </c>
      <c r="C35" t="s">
        <v>40</v>
      </c>
      <c r="D35" t="s">
        <v>29</v>
      </c>
      <c r="E35">
        <v>3</v>
      </c>
      <c r="F35">
        <v>87</v>
      </c>
      <c r="G35">
        <v>9.1</v>
      </c>
      <c r="H35">
        <v>6</v>
      </c>
      <c r="I35">
        <v>12</v>
      </c>
      <c r="J35">
        <v>80.86</v>
      </c>
      <c r="K35">
        <v>61.22</v>
      </c>
      <c r="L35">
        <v>100.5</v>
      </c>
      <c r="M35">
        <v>93.464145205441</v>
      </c>
      <c r="N35">
        <v>100</v>
      </c>
      <c r="O35" s="3">
        <v>0.80859999999999999</v>
      </c>
      <c r="P35" s="3">
        <v>0.61219999999999997</v>
      </c>
      <c r="Q35" s="3">
        <v>1.0049999999999999</v>
      </c>
    </row>
    <row r="36" spans="1:17" x14ac:dyDescent="0.3">
      <c r="A36">
        <v>35</v>
      </c>
      <c r="B36" t="s">
        <v>14</v>
      </c>
      <c r="C36" t="s">
        <v>40</v>
      </c>
      <c r="D36" t="s">
        <v>28</v>
      </c>
      <c r="E36">
        <v>8</v>
      </c>
      <c r="F36">
        <v>352</v>
      </c>
      <c r="G36">
        <v>28.5</v>
      </c>
      <c r="H36">
        <v>7.3</v>
      </c>
      <c r="I36">
        <v>41</v>
      </c>
      <c r="J36">
        <v>83.89</v>
      </c>
      <c r="K36">
        <v>79.52</v>
      </c>
      <c r="L36">
        <v>88.26</v>
      </c>
      <c r="M36">
        <v>41.83085075597635</v>
      </c>
      <c r="N36">
        <v>100</v>
      </c>
      <c r="O36" s="3">
        <v>0.83889999999999998</v>
      </c>
      <c r="P36" s="3">
        <v>0.79519999999999991</v>
      </c>
      <c r="Q36" s="3">
        <v>0.88260000000000005</v>
      </c>
    </row>
    <row r="37" spans="1:17" x14ac:dyDescent="0.3">
      <c r="A37">
        <v>36</v>
      </c>
      <c r="B37" t="s">
        <v>14</v>
      </c>
      <c r="C37" t="s">
        <v>40</v>
      </c>
      <c r="D37" t="s">
        <v>43</v>
      </c>
      <c r="E37">
        <f>SUM(E35:E36)</f>
        <v>11</v>
      </c>
      <c r="F37">
        <f>SUM(F35:F36)</f>
        <v>439</v>
      </c>
      <c r="J37">
        <v>83.31</v>
      </c>
      <c r="K37">
        <v>80.05</v>
      </c>
      <c r="L37">
        <v>86.57</v>
      </c>
      <c r="M37">
        <v>34.849278315105948</v>
      </c>
      <c r="N37">
        <v>100</v>
      </c>
      <c r="O37" s="3">
        <v>0.83310000000000006</v>
      </c>
      <c r="P37" s="3">
        <v>0.80049999999999999</v>
      </c>
      <c r="Q37" s="3">
        <v>0.86569999999999991</v>
      </c>
    </row>
    <row r="38" spans="1:17" x14ac:dyDescent="0.3">
      <c r="A38">
        <v>37</v>
      </c>
      <c r="B38" t="s">
        <v>10</v>
      </c>
      <c r="C38" t="s">
        <v>40</v>
      </c>
      <c r="D38" t="s">
        <v>29</v>
      </c>
      <c r="E38">
        <v>2</v>
      </c>
      <c r="F38">
        <v>49</v>
      </c>
      <c r="G38">
        <v>11.2</v>
      </c>
      <c r="H38">
        <v>10.7</v>
      </c>
      <c r="I38">
        <v>12</v>
      </c>
      <c r="J38">
        <v>97.96</v>
      </c>
      <c r="K38">
        <v>78.62</v>
      </c>
      <c r="L38">
        <v>117.3</v>
      </c>
      <c r="M38">
        <v>69.071428571428555</v>
      </c>
      <c r="N38">
        <v>100</v>
      </c>
      <c r="O38" s="3">
        <v>0.97959999999999992</v>
      </c>
      <c r="P38" s="3">
        <v>0.78620000000000001</v>
      </c>
      <c r="Q38" s="3">
        <v>1.173</v>
      </c>
    </row>
    <row r="39" spans="1:17" x14ac:dyDescent="0.3">
      <c r="A39">
        <v>38</v>
      </c>
      <c r="B39" t="s">
        <v>10</v>
      </c>
      <c r="C39" t="s">
        <v>40</v>
      </c>
      <c r="D39" t="s">
        <v>28</v>
      </c>
      <c r="E39">
        <v>3</v>
      </c>
      <c r="F39">
        <v>155</v>
      </c>
      <c r="G39">
        <v>21.5</v>
      </c>
      <c r="H39">
        <v>9</v>
      </c>
      <c r="I39">
        <v>62</v>
      </c>
      <c r="J39">
        <v>94.4</v>
      </c>
      <c r="K39">
        <v>84.03</v>
      </c>
      <c r="L39">
        <v>104.78</v>
      </c>
      <c r="M39">
        <v>65.901892004659743</v>
      </c>
      <c r="N39">
        <v>100</v>
      </c>
      <c r="O39" s="3">
        <v>0.94400000000000006</v>
      </c>
      <c r="P39" s="3">
        <v>0.84030000000000005</v>
      </c>
      <c r="Q39" s="3">
        <v>1.0478000000000001</v>
      </c>
    </row>
    <row r="40" spans="1:17" x14ac:dyDescent="0.3">
      <c r="A40">
        <v>39</v>
      </c>
      <c r="B40" t="s">
        <v>10</v>
      </c>
      <c r="C40" t="s">
        <v>40</v>
      </c>
      <c r="D40" t="s">
        <v>43</v>
      </c>
      <c r="E40">
        <f>SUM(E38:E39)</f>
        <v>5</v>
      </c>
      <c r="F40">
        <f>SUM(F38:F39)</f>
        <v>204</v>
      </c>
      <c r="J40">
        <v>95.52</v>
      </c>
      <c r="K40">
        <v>91.83</v>
      </c>
      <c r="L40">
        <v>99.21</v>
      </c>
      <c r="M40">
        <v>26.889664185023573</v>
      </c>
      <c r="N40">
        <v>100</v>
      </c>
      <c r="O40" s="3">
        <v>0.95519999999999994</v>
      </c>
      <c r="P40" s="3">
        <v>0.91830000000000001</v>
      </c>
      <c r="Q40" s="3">
        <v>0.99209999999999998</v>
      </c>
    </row>
    <row r="41" spans="1:17" x14ac:dyDescent="0.3">
      <c r="A41">
        <v>40</v>
      </c>
      <c r="B41" t="s">
        <v>11</v>
      </c>
      <c r="C41" t="s">
        <v>40</v>
      </c>
      <c r="D41" t="s">
        <v>29</v>
      </c>
      <c r="E41">
        <v>3</v>
      </c>
      <c r="F41">
        <v>392</v>
      </c>
      <c r="G41">
        <v>6.5</v>
      </c>
      <c r="H41">
        <v>6</v>
      </c>
      <c r="I41">
        <v>12</v>
      </c>
      <c r="J41">
        <v>94.94</v>
      </c>
      <c r="K41">
        <v>87.38</v>
      </c>
      <c r="L41">
        <v>102.5</v>
      </c>
      <c r="M41">
        <v>76.367532368147167</v>
      </c>
      <c r="N41">
        <v>100</v>
      </c>
      <c r="O41" s="3">
        <v>0.94940000000000002</v>
      </c>
      <c r="P41" s="3">
        <v>0.87379999999999991</v>
      </c>
      <c r="Q41" s="3">
        <v>1.0249999999999999</v>
      </c>
    </row>
    <row r="42" spans="1:17" x14ac:dyDescent="0.3">
      <c r="A42">
        <v>41</v>
      </c>
      <c r="B42" t="s">
        <v>11</v>
      </c>
      <c r="C42" t="s">
        <v>40</v>
      </c>
      <c r="D42" t="s">
        <v>28</v>
      </c>
      <c r="E42">
        <v>7</v>
      </c>
      <c r="F42">
        <v>317</v>
      </c>
      <c r="G42">
        <v>12.9</v>
      </c>
      <c r="H42">
        <v>5.3</v>
      </c>
      <c r="I42">
        <v>35.6</v>
      </c>
      <c r="J42">
        <v>94.43</v>
      </c>
      <c r="K42">
        <v>92.3</v>
      </c>
      <c r="L42">
        <v>96.57</v>
      </c>
      <c r="M42">
        <v>19.394180762511702</v>
      </c>
      <c r="N42">
        <v>100</v>
      </c>
      <c r="O42" s="3">
        <v>0.94430000000000003</v>
      </c>
      <c r="P42" s="3">
        <v>0.92299999999999993</v>
      </c>
      <c r="Q42" s="3">
        <v>0.96569999999999989</v>
      </c>
    </row>
    <row r="43" spans="1:17" x14ac:dyDescent="0.3">
      <c r="A43">
        <v>42</v>
      </c>
      <c r="B43" t="s">
        <v>11</v>
      </c>
      <c r="C43" t="s">
        <v>40</v>
      </c>
      <c r="D43" t="s">
        <v>43</v>
      </c>
      <c r="E43">
        <f>SUM(E41:E42)</f>
        <v>10</v>
      </c>
      <c r="F43">
        <f>SUM(F41:F42)</f>
        <v>709</v>
      </c>
      <c r="J43">
        <v>94.46</v>
      </c>
      <c r="K43">
        <v>92.78</v>
      </c>
      <c r="L43">
        <v>96.13</v>
      </c>
      <c r="M43">
        <v>22.755262908967342</v>
      </c>
      <c r="N43">
        <v>100</v>
      </c>
      <c r="O43" s="3">
        <v>0.94459999999999988</v>
      </c>
      <c r="P43" s="3">
        <v>0.92779999999999996</v>
      </c>
      <c r="Q43" s="3">
        <v>0.96129999999999993</v>
      </c>
    </row>
    <row r="44" spans="1:17" x14ac:dyDescent="0.3">
      <c r="A44">
        <v>43</v>
      </c>
      <c r="B44" t="s">
        <v>12</v>
      </c>
      <c r="C44" t="s">
        <v>40</v>
      </c>
      <c r="D44" t="s">
        <v>29</v>
      </c>
      <c r="E44">
        <v>2</v>
      </c>
      <c r="F44">
        <v>72</v>
      </c>
      <c r="G44">
        <v>8.9</v>
      </c>
      <c r="H44">
        <v>6</v>
      </c>
      <c r="I44">
        <v>12</v>
      </c>
      <c r="J44">
        <v>99.47</v>
      </c>
      <c r="K44">
        <v>88.83</v>
      </c>
      <c r="L44">
        <v>110.12</v>
      </c>
      <c r="M44">
        <v>46.084602157535507</v>
      </c>
      <c r="N44">
        <v>100</v>
      </c>
      <c r="O44" s="3">
        <v>0.99470000000000003</v>
      </c>
      <c r="P44" s="3">
        <v>0.88829999999999998</v>
      </c>
      <c r="Q44" s="3">
        <v>1.1012</v>
      </c>
    </row>
    <row r="45" spans="1:17" x14ac:dyDescent="0.3">
      <c r="A45">
        <v>44</v>
      </c>
      <c r="B45" t="s">
        <v>12</v>
      </c>
      <c r="C45" t="s">
        <v>40</v>
      </c>
      <c r="D45" t="s">
        <v>28</v>
      </c>
      <c r="E45">
        <v>4</v>
      </c>
      <c r="F45">
        <v>137</v>
      </c>
      <c r="G45">
        <v>19.8</v>
      </c>
      <c r="H45">
        <v>7.3</v>
      </c>
      <c r="I45">
        <v>35.6</v>
      </c>
      <c r="J45">
        <v>97.75</v>
      </c>
      <c r="K45">
        <v>93.31</v>
      </c>
      <c r="L45">
        <v>102.2</v>
      </c>
      <c r="M45">
        <v>26.54458729752487</v>
      </c>
      <c r="N45">
        <v>100</v>
      </c>
      <c r="O45" s="3">
        <v>0.97750000000000004</v>
      </c>
      <c r="P45" s="3">
        <v>0.93310000000000004</v>
      </c>
      <c r="Q45" s="3">
        <v>1.022</v>
      </c>
    </row>
    <row r="46" spans="1:17" x14ac:dyDescent="0.3">
      <c r="A46">
        <v>45</v>
      </c>
      <c r="B46" t="s">
        <v>12</v>
      </c>
      <c r="C46" t="s">
        <v>40</v>
      </c>
      <c r="D46" t="s">
        <v>43</v>
      </c>
      <c r="E46">
        <f>SUM(E44:E45)</f>
        <v>6</v>
      </c>
      <c r="F46">
        <f>SUM(F44:F45)</f>
        <v>209</v>
      </c>
      <c r="J46">
        <v>98.18</v>
      </c>
      <c r="K46">
        <v>96.01</v>
      </c>
      <c r="L46">
        <v>100.35</v>
      </c>
      <c r="M46">
        <v>16.005778612101022</v>
      </c>
      <c r="N46">
        <v>100</v>
      </c>
      <c r="O46" s="3">
        <v>0.98180000000000012</v>
      </c>
      <c r="P46" s="3">
        <v>0.96010000000000006</v>
      </c>
      <c r="Q46" s="3">
        <v>1.0034999999999998</v>
      </c>
    </row>
    <row r="47" spans="1:17" x14ac:dyDescent="0.3">
      <c r="A47">
        <v>46</v>
      </c>
      <c r="B47" t="s">
        <v>16</v>
      </c>
      <c r="C47" t="s">
        <v>40</v>
      </c>
      <c r="D47" t="s">
        <v>29</v>
      </c>
      <c r="E47">
        <v>6</v>
      </c>
      <c r="F47">
        <v>387</v>
      </c>
      <c r="G47">
        <v>41.1</v>
      </c>
      <c r="H47">
        <v>6</v>
      </c>
      <c r="I47">
        <v>66</v>
      </c>
      <c r="J47">
        <v>91.68</v>
      </c>
      <c r="K47">
        <v>86.23</v>
      </c>
      <c r="L47">
        <v>97.12</v>
      </c>
      <c r="M47">
        <v>54.650897089016929</v>
      </c>
      <c r="N47">
        <v>100</v>
      </c>
      <c r="O47" s="3">
        <v>0.91680000000000006</v>
      </c>
      <c r="P47" s="3">
        <v>0.86230000000000007</v>
      </c>
      <c r="Q47" s="3">
        <v>0.97120000000000006</v>
      </c>
    </row>
    <row r="48" spans="1:17" x14ac:dyDescent="0.3">
      <c r="A48">
        <v>47</v>
      </c>
      <c r="B48" t="s">
        <v>16</v>
      </c>
      <c r="C48" t="s">
        <v>40</v>
      </c>
      <c r="D48" t="s">
        <v>28</v>
      </c>
      <c r="E48">
        <v>7</v>
      </c>
      <c r="F48">
        <v>318</v>
      </c>
      <c r="G48">
        <v>23.8</v>
      </c>
      <c r="H48">
        <v>12</v>
      </c>
      <c r="I48">
        <v>78.900000000000006</v>
      </c>
      <c r="J48">
        <v>93.23</v>
      </c>
      <c r="K48">
        <v>90.99</v>
      </c>
      <c r="L48">
        <v>95.48</v>
      </c>
      <c r="M48">
        <v>20.425553496318983</v>
      </c>
      <c r="N48">
        <v>100</v>
      </c>
      <c r="O48" s="3">
        <v>0.93230000000000002</v>
      </c>
      <c r="P48" s="3">
        <v>0.90989999999999993</v>
      </c>
      <c r="Q48" s="3">
        <v>0.95480000000000009</v>
      </c>
    </row>
    <row r="49" spans="1:17" x14ac:dyDescent="0.3">
      <c r="A49">
        <v>48</v>
      </c>
      <c r="B49" t="s">
        <v>16</v>
      </c>
      <c r="C49" t="s">
        <v>40</v>
      </c>
      <c r="D49" t="s">
        <v>43</v>
      </c>
      <c r="E49">
        <f>SUM(E47:E48)</f>
        <v>13</v>
      </c>
      <c r="F49">
        <f>SUM(F47:F48)</f>
        <v>705</v>
      </c>
      <c r="J49">
        <v>92.59</v>
      </c>
      <c r="K49">
        <v>90.57</v>
      </c>
      <c r="L49">
        <v>94.61</v>
      </c>
      <c r="M49">
        <v>27.364647403725087</v>
      </c>
      <c r="N49">
        <v>100</v>
      </c>
      <c r="O49" s="3">
        <v>0.92590000000000006</v>
      </c>
      <c r="P49" s="3">
        <v>0.90569999999999995</v>
      </c>
      <c r="Q49" s="3">
        <v>0.94609999999999994</v>
      </c>
    </row>
    <row r="50" spans="1:17" x14ac:dyDescent="0.3">
      <c r="A50">
        <v>49</v>
      </c>
      <c r="B50" t="s">
        <v>17</v>
      </c>
      <c r="C50" t="s">
        <v>40</v>
      </c>
      <c r="D50" t="s">
        <v>29</v>
      </c>
      <c r="E50">
        <v>13</v>
      </c>
      <c r="F50">
        <v>1201</v>
      </c>
      <c r="G50">
        <v>23.9</v>
      </c>
      <c r="H50">
        <v>6</v>
      </c>
      <c r="I50">
        <v>66</v>
      </c>
      <c r="J50">
        <v>1.1499999999999999</v>
      </c>
      <c r="K50">
        <v>0.83</v>
      </c>
      <c r="L50">
        <v>1.46</v>
      </c>
      <c r="M50">
        <v>5.5696253950168257</v>
      </c>
      <c r="N50">
        <v>4</v>
      </c>
      <c r="O50" s="3">
        <v>0.28749999999999998</v>
      </c>
      <c r="P50" s="3">
        <v>0.20749999999999999</v>
      </c>
      <c r="Q50" s="3">
        <v>0.36499999999999999</v>
      </c>
    </row>
    <row r="51" spans="1:17" x14ac:dyDescent="0.3">
      <c r="A51">
        <v>50</v>
      </c>
      <c r="B51" t="s">
        <v>17</v>
      </c>
      <c r="C51" t="s">
        <v>40</v>
      </c>
      <c r="D51" t="s">
        <v>28</v>
      </c>
      <c r="E51">
        <v>35</v>
      </c>
      <c r="F51">
        <v>4137</v>
      </c>
      <c r="G51">
        <v>29.4</v>
      </c>
      <c r="H51">
        <v>12</v>
      </c>
      <c r="I51">
        <v>123.6</v>
      </c>
      <c r="J51">
        <v>1.55</v>
      </c>
      <c r="K51">
        <v>1.33</v>
      </c>
      <c r="L51">
        <v>1.78</v>
      </c>
      <c r="M51">
        <v>7.38361778459051</v>
      </c>
      <c r="N51">
        <v>4</v>
      </c>
      <c r="O51" s="3">
        <v>0.38750000000000001</v>
      </c>
      <c r="P51" s="3">
        <v>0.33250000000000002</v>
      </c>
      <c r="Q51" s="3">
        <v>0.44500000000000001</v>
      </c>
    </row>
    <row r="52" spans="1:17" x14ac:dyDescent="0.3">
      <c r="A52">
        <v>51</v>
      </c>
      <c r="B52" t="s">
        <v>17</v>
      </c>
      <c r="C52" t="s">
        <v>40</v>
      </c>
      <c r="D52" t="s">
        <v>43</v>
      </c>
      <c r="E52">
        <f>SUM(E50:E51)</f>
        <v>48</v>
      </c>
      <c r="F52">
        <f>SUM(F50:F51)</f>
        <v>5338</v>
      </c>
      <c r="J52">
        <v>1.45</v>
      </c>
      <c r="K52">
        <v>1.26</v>
      </c>
      <c r="L52">
        <v>1.63</v>
      </c>
      <c r="M52">
        <v>6.8961220911376477</v>
      </c>
      <c r="N52">
        <v>4</v>
      </c>
      <c r="O52" s="3">
        <v>0.36249999999999999</v>
      </c>
      <c r="P52" s="3">
        <v>0.315</v>
      </c>
      <c r="Q52" s="3">
        <v>0.40749999999999997</v>
      </c>
    </row>
    <row r="53" spans="1:17" x14ac:dyDescent="0.3">
      <c r="A53">
        <v>52</v>
      </c>
      <c r="B53" t="s">
        <v>18</v>
      </c>
      <c r="C53" t="s">
        <v>41</v>
      </c>
      <c r="D53" t="s">
        <v>29</v>
      </c>
      <c r="E53">
        <v>4</v>
      </c>
      <c r="F53">
        <v>170</v>
      </c>
      <c r="G53">
        <v>25.8</v>
      </c>
      <c r="H53">
        <v>12</v>
      </c>
      <c r="I53">
        <v>40.5</v>
      </c>
      <c r="J53">
        <v>9.69</v>
      </c>
      <c r="K53">
        <v>1.21</v>
      </c>
      <c r="L53">
        <v>48.31</v>
      </c>
      <c r="M53">
        <v>156.66042514543102</v>
      </c>
      <c r="N53">
        <v>100</v>
      </c>
      <c r="O53" s="3">
        <v>9.69E-2</v>
      </c>
      <c r="P53" s="3">
        <v>1.21E-2</v>
      </c>
      <c r="Q53" s="3">
        <v>0.48310000000000003</v>
      </c>
    </row>
    <row r="54" spans="1:17" x14ac:dyDescent="0.3">
      <c r="A54">
        <v>53</v>
      </c>
      <c r="B54" t="s">
        <v>18</v>
      </c>
      <c r="C54" t="s">
        <v>41</v>
      </c>
      <c r="D54" t="s">
        <v>28</v>
      </c>
      <c r="E54">
        <v>19</v>
      </c>
      <c r="F54">
        <v>1860</v>
      </c>
      <c r="G54">
        <v>39.9</v>
      </c>
      <c r="H54">
        <v>12</v>
      </c>
      <c r="I54">
        <v>90</v>
      </c>
      <c r="J54">
        <v>9.2799999999999994</v>
      </c>
      <c r="K54">
        <v>6.63</v>
      </c>
      <c r="L54">
        <v>12.83</v>
      </c>
      <c r="M54">
        <v>68.212205942681891</v>
      </c>
      <c r="N54">
        <v>100</v>
      </c>
      <c r="O54" s="3">
        <v>9.2799999999999994E-2</v>
      </c>
      <c r="P54" s="3">
        <v>6.6299999999999998E-2</v>
      </c>
      <c r="Q54" s="3">
        <v>0.1283</v>
      </c>
    </row>
    <row r="55" spans="1:17" x14ac:dyDescent="0.3">
      <c r="A55">
        <v>54</v>
      </c>
      <c r="B55" t="s">
        <v>18</v>
      </c>
      <c r="C55" t="s">
        <v>41</v>
      </c>
      <c r="D55" t="s">
        <v>43</v>
      </c>
      <c r="E55">
        <f>SUM(E53:E54)</f>
        <v>23</v>
      </c>
      <c r="F55">
        <f>SUM(F53:F54)</f>
        <v>2030</v>
      </c>
      <c r="J55">
        <v>9.3000000000000007</v>
      </c>
      <c r="K55">
        <v>6.6</v>
      </c>
      <c r="L55">
        <v>12.8</v>
      </c>
      <c r="M55">
        <v>71.261283695537387</v>
      </c>
      <c r="N55">
        <v>100</v>
      </c>
      <c r="O55" s="3">
        <v>9.3000000000000013E-2</v>
      </c>
      <c r="P55" s="3">
        <v>6.6000000000000003E-2</v>
      </c>
      <c r="Q55" s="3">
        <v>0.128</v>
      </c>
    </row>
    <row r="56" spans="1:17" x14ac:dyDescent="0.3">
      <c r="A56">
        <v>55</v>
      </c>
      <c r="B56" t="s">
        <v>19</v>
      </c>
      <c r="C56" t="s">
        <v>41</v>
      </c>
      <c r="D56" t="s">
        <v>29</v>
      </c>
      <c r="E56">
        <v>6</v>
      </c>
      <c r="F56">
        <v>807</v>
      </c>
      <c r="G56">
        <v>24.5</v>
      </c>
      <c r="H56">
        <v>6</v>
      </c>
      <c r="I56">
        <v>66</v>
      </c>
      <c r="J56">
        <v>13.01</v>
      </c>
      <c r="K56">
        <v>2.83</v>
      </c>
      <c r="L56">
        <v>43.46</v>
      </c>
      <c r="M56">
        <v>294.44048380704947</v>
      </c>
      <c r="N56">
        <v>100</v>
      </c>
      <c r="O56" s="3">
        <v>0.13009999999999999</v>
      </c>
      <c r="P56" s="3">
        <v>2.8300000000000002E-2</v>
      </c>
      <c r="Q56" s="3">
        <v>0.43459999999999999</v>
      </c>
    </row>
    <row r="57" spans="1:17" x14ac:dyDescent="0.3">
      <c r="A57">
        <v>56</v>
      </c>
      <c r="B57" t="s">
        <v>19</v>
      </c>
      <c r="C57" t="s">
        <v>41</v>
      </c>
      <c r="D57" t="s">
        <v>28</v>
      </c>
      <c r="E57">
        <v>28</v>
      </c>
      <c r="F57">
        <v>2148</v>
      </c>
      <c r="G57">
        <v>44</v>
      </c>
      <c r="H57">
        <v>12</v>
      </c>
      <c r="I57">
        <v>122.4</v>
      </c>
      <c r="J57">
        <v>19.48</v>
      </c>
      <c r="K57">
        <v>15.23</v>
      </c>
      <c r="L57">
        <v>24.58</v>
      </c>
      <c r="M57">
        <v>110.54591083214076</v>
      </c>
      <c r="N57">
        <v>100</v>
      </c>
      <c r="O57" s="3">
        <v>0.1948</v>
      </c>
      <c r="P57" s="3">
        <v>0.15229999999999999</v>
      </c>
      <c r="Q57" s="3">
        <v>0.24579999999999999</v>
      </c>
    </row>
    <row r="58" spans="1:17" x14ac:dyDescent="0.3">
      <c r="A58">
        <v>57</v>
      </c>
      <c r="B58" t="s">
        <v>19</v>
      </c>
      <c r="C58" t="s">
        <v>41</v>
      </c>
      <c r="D58" t="s">
        <v>43</v>
      </c>
      <c r="E58">
        <f>SUM(E56:E57)</f>
        <v>34</v>
      </c>
      <c r="F58">
        <f>SUM(F56:F57)</f>
        <v>2955</v>
      </c>
      <c r="J58">
        <v>17.899999999999999</v>
      </c>
      <c r="K58">
        <v>13.8</v>
      </c>
      <c r="L58">
        <v>22.8</v>
      </c>
      <c r="M58">
        <v>124.80591971871628</v>
      </c>
      <c r="N58">
        <v>100</v>
      </c>
      <c r="O58" s="3">
        <v>0.17899999999999999</v>
      </c>
      <c r="P58" s="3">
        <v>0.13800000000000001</v>
      </c>
      <c r="Q58" s="3">
        <v>0.22800000000000001</v>
      </c>
    </row>
    <row r="59" spans="1:17" x14ac:dyDescent="0.3">
      <c r="A59">
        <v>58</v>
      </c>
      <c r="B59" t="s">
        <v>20</v>
      </c>
      <c r="C59" t="s">
        <v>41</v>
      </c>
      <c r="D59" t="s">
        <v>29</v>
      </c>
      <c r="E59">
        <v>6</v>
      </c>
      <c r="F59">
        <v>807</v>
      </c>
      <c r="G59">
        <v>24.5</v>
      </c>
      <c r="H59">
        <v>6</v>
      </c>
      <c r="I59">
        <v>66</v>
      </c>
      <c r="J59">
        <v>0.49</v>
      </c>
      <c r="K59">
        <v>0</v>
      </c>
      <c r="L59">
        <v>54.23</v>
      </c>
      <c r="M59">
        <v>392.99796792656389</v>
      </c>
      <c r="N59">
        <v>100</v>
      </c>
      <c r="O59" s="3">
        <v>4.8999999999999998E-3</v>
      </c>
      <c r="P59" s="3">
        <v>0</v>
      </c>
      <c r="Q59" s="3">
        <v>0.5423</v>
      </c>
    </row>
    <row r="60" spans="1:17" x14ac:dyDescent="0.3">
      <c r="A60">
        <v>59</v>
      </c>
      <c r="B60" t="s">
        <v>20</v>
      </c>
      <c r="C60" t="s">
        <v>41</v>
      </c>
      <c r="D60" t="s">
        <v>28</v>
      </c>
      <c r="E60">
        <v>28</v>
      </c>
      <c r="F60">
        <v>2148</v>
      </c>
      <c r="G60">
        <v>44</v>
      </c>
      <c r="H60">
        <v>12</v>
      </c>
      <c r="I60">
        <v>122.4</v>
      </c>
      <c r="J60">
        <v>1.91</v>
      </c>
      <c r="K60">
        <v>1.08</v>
      </c>
      <c r="L60">
        <v>3.36</v>
      </c>
      <c r="M60">
        <v>26.9566499141477</v>
      </c>
      <c r="N60">
        <v>100</v>
      </c>
      <c r="O60" s="3">
        <v>1.9099999999999999E-2</v>
      </c>
      <c r="P60" s="3">
        <v>1.0800000000000001E-2</v>
      </c>
      <c r="Q60" s="3">
        <v>3.3599999999999998E-2</v>
      </c>
    </row>
    <row r="61" spans="1:17" x14ac:dyDescent="0.3">
      <c r="A61">
        <v>60</v>
      </c>
      <c r="B61" t="s">
        <v>20</v>
      </c>
      <c r="C61" t="s">
        <v>41</v>
      </c>
      <c r="D61" t="s">
        <v>43</v>
      </c>
      <c r="E61">
        <f>SUM(E59:E60)</f>
        <v>34</v>
      </c>
      <c r="F61">
        <f>SUM(F59:F60)</f>
        <v>2955</v>
      </c>
      <c r="J61">
        <v>1.5</v>
      </c>
      <c r="K61">
        <v>0.8</v>
      </c>
      <c r="L61">
        <v>2.9</v>
      </c>
      <c r="M61">
        <v>29.121381267700457</v>
      </c>
      <c r="N61">
        <v>100</v>
      </c>
      <c r="O61" s="3">
        <v>1.4999999999999999E-2</v>
      </c>
      <c r="P61" s="3">
        <v>8.0000000000000002E-3</v>
      </c>
      <c r="Q61" s="3">
        <v>2.8999999999999998E-2</v>
      </c>
    </row>
    <row r="62" spans="1:17" x14ac:dyDescent="0.3">
      <c r="A62">
        <v>61</v>
      </c>
      <c r="B62" t="s">
        <v>21</v>
      </c>
      <c r="C62" t="s">
        <v>41</v>
      </c>
      <c r="D62" t="s">
        <v>29</v>
      </c>
      <c r="E62">
        <v>7</v>
      </c>
      <c r="F62">
        <v>580</v>
      </c>
      <c r="G62">
        <v>22.7</v>
      </c>
      <c r="H62">
        <v>6</v>
      </c>
      <c r="I62">
        <v>40.5</v>
      </c>
      <c r="J62">
        <v>0.32</v>
      </c>
      <c r="K62">
        <v>0</v>
      </c>
      <c r="L62">
        <v>41.27</v>
      </c>
      <c r="M62">
        <v>253.54928993201943</v>
      </c>
      <c r="N62">
        <v>100</v>
      </c>
      <c r="O62" s="3">
        <v>3.2000000000000002E-3</v>
      </c>
      <c r="P62" s="3">
        <v>0</v>
      </c>
      <c r="Q62" s="3">
        <v>0.41270000000000001</v>
      </c>
    </row>
    <row r="63" spans="1:17" x14ac:dyDescent="0.3">
      <c r="A63">
        <v>62</v>
      </c>
      <c r="B63" t="s">
        <v>21</v>
      </c>
      <c r="C63" t="s">
        <v>41</v>
      </c>
      <c r="D63" t="s">
        <v>28</v>
      </c>
      <c r="E63">
        <v>31</v>
      </c>
      <c r="F63">
        <v>3512</v>
      </c>
      <c r="G63">
        <v>27.9</v>
      </c>
      <c r="H63">
        <v>12</v>
      </c>
      <c r="I63">
        <v>122.4</v>
      </c>
      <c r="J63">
        <v>14.74</v>
      </c>
      <c r="K63">
        <v>10.16</v>
      </c>
      <c r="L63">
        <v>20.91</v>
      </c>
      <c r="M63">
        <v>162.51731958450236</v>
      </c>
      <c r="N63">
        <v>100</v>
      </c>
      <c r="O63" s="3">
        <v>0.1474</v>
      </c>
      <c r="P63" s="3">
        <v>0.1016</v>
      </c>
      <c r="Q63" s="3">
        <v>0.20910000000000001</v>
      </c>
    </row>
    <row r="64" spans="1:17" x14ac:dyDescent="0.3">
      <c r="A64">
        <v>63</v>
      </c>
      <c r="B64" t="s">
        <v>21</v>
      </c>
      <c r="C64" t="s">
        <v>41</v>
      </c>
      <c r="D64" t="s">
        <v>43</v>
      </c>
      <c r="E64">
        <f>SUM(E62:E63)</f>
        <v>38</v>
      </c>
      <c r="F64">
        <f>SUM(F62:F63)</f>
        <v>4092</v>
      </c>
      <c r="J64">
        <v>10.5</v>
      </c>
      <c r="K64">
        <v>6.6</v>
      </c>
      <c r="L64">
        <v>16.2</v>
      </c>
      <c r="M64">
        <v>156.65814457194588</v>
      </c>
      <c r="N64">
        <v>100</v>
      </c>
      <c r="O64" s="3">
        <v>0.105</v>
      </c>
      <c r="P64" s="3">
        <v>6.6000000000000003E-2</v>
      </c>
      <c r="Q64" s="3">
        <v>0.16200000000000001</v>
      </c>
    </row>
    <row r="65" spans="1:17" x14ac:dyDescent="0.3">
      <c r="A65">
        <v>64</v>
      </c>
      <c r="B65" t="s">
        <v>22</v>
      </c>
      <c r="C65" t="s">
        <v>41</v>
      </c>
      <c r="D65" t="s">
        <v>29</v>
      </c>
      <c r="E65">
        <v>7</v>
      </c>
      <c r="F65">
        <v>580</v>
      </c>
      <c r="G65">
        <v>22.7</v>
      </c>
      <c r="H65">
        <v>6</v>
      </c>
      <c r="I65">
        <v>40.5</v>
      </c>
      <c r="J65">
        <v>0.27</v>
      </c>
      <c r="K65">
        <v>0.02</v>
      </c>
      <c r="L65">
        <v>3.06</v>
      </c>
      <c r="M65">
        <v>18.676758938534988</v>
      </c>
      <c r="N65">
        <v>100</v>
      </c>
      <c r="O65" s="3">
        <v>2.7000000000000001E-3</v>
      </c>
      <c r="P65" s="3">
        <v>2.0000000000000001E-4</v>
      </c>
      <c r="Q65" s="3">
        <v>3.0600000000000002E-2</v>
      </c>
    </row>
    <row r="66" spans="1:17" x14ac:dyDescent="0.3">
      <c r="A66">
        <v>65</v>
      </c>
      <c r="B66" t="s">
        <v>22</v>
      </c>
      <c r="C66" t="s">
        <v>41</v>
      </c>
      <c r="D66" t="s">
        <v>28</v>
      </c>
      <c r="E66">
        <v>31</v>
      </c>
      <c r="F66">
        <v>3512</v>
      </c>
      <c r="G66">
        <v>27.9</v>
      </c>
      <c r="H66">
        <v>12</v>
      </c>
      <c r="I66">
        <v>122.4</v>
      </c>
      <c r="J66">
        <v>1.35</v>
      </c>
      <c r="K66">
        <v>0.57999999999999996</v>
      </c>
      <c r="L66">
        <v>3.1</v>
      </c>
      <c r="M66">
        <v>38.097083288646139</v>
      </c>
      <c r="N66">
        <v>100</v>
      </c>
      <c r="O66" s="3">
        <v>1.3500000000000002E-2</v>
      </c>
      <c r="P66" s="3">
        <v>5.7999999999999996E-3</v>
      </c>
      <c r="Q66" s="3">
        <v>3.1E-2</v>
      </c>
    </row>
    <row r="67" spans="1:17" x14ac:dyDescent="0.3">
      <c r="A67">
        <v>66</v>
      </c>
      <c r="B67" t="s">
        <v>22</v>
      </c>
      <c r="C67" t="s">
        <v>41</v>
      </c>
      <c r="D67" t="s">
        <v>43</v>
      </c>
      <c r="E67">
        <f>SUM(E65:E66)</f>
        <v>38</v>
      </c>
      <c r="F67">
        <f>SUM(F65:F66)</f>
        <v>4092</v>
      </c>
      <c r="J67">
        <v>0.9</v>
      </c>
      <c r="K67">
        <v>0.4</v>
      </c>
      <c r="L67">
        <v>2.2000000000000002</v>
      </c>
      <c r="M67">
        <v>29.373402107239858</v>
      </c>
      <c r="N67">
        <v>100</v>
      </c>
      <c r="O67" s="3">
        <v>9.0000000000000011E-3</v>
      </c>
      <c r="P67" s="3">
        <v>4.0000000000000001E-3</v>
      </c>
      <c r="Q67" s="3">
        <v>2.2000000000000002E-2</v>
      </c>
    </row>
    <row r="68" spans="1:17" x14ac:dyDescent="0.3">
      <c r="A68">
        <v>67</v>
      </c>
      <c r="B68" t="s">
        <v>23</v>
      </c>
      <c r="C68" t="s">
        <v>40</v>
      </c>
      <c r="D68" t="s">
        <v>29</v>
      </c>
      <c r="E68">
        <v>5</v>
      </c>
      <c r="F68">
        <v>267</v>
      </c>
      <c r="G68">
        <v>16.3</v>
      </c>
      <c r="H68">
        <v>6</v>
      </c>
      <c r="I68">
        <v>68.599999999999994</v>
      </c>
      <c r="J68">
        <v>1.4</v>
      </c>
      <c r="K68">
        <v>-0.04</v>
      </c>
      <c r="L68">
        <v>2.83</v>
      </c>
      <c r="M68">
        <v>11.963312860233856</v>
      </c>
      <c r="N68">
        <v>4.5</v>
      </c>
      <c r="O68" s="3">
        <v>0.31111111111111112</v>
      </c>
      <c r="P68" s="3">
        <v>-8.8888888888888889E-3</v>
      </c>
      <c r="Q68" s="3">
        <v>0.62888888888888894</v>
      </c>
    </row>
    <row r="69" spans="1:17" x14ac:dyDescent="0.3">
      <c r="A69">
        <v>68</v>
      </c>
      <c r="B69" t="s">
        <v>23</v>
      </c>
      <c r="C69" t="s">
        <v>40</v>
      </c>
      <c r="D69" t="s">
        <v>28</v>
      </c>
      <c r="E69">
        <v>7</v>
      </c>
      <c r="F69">
        <v>424</v>
      </c>
      <c r="G69">
        <v>28.9</v>
      </c>
      <c r="H69">
        <v>12</v>
      </c>
      <c r="I69">
        <v>78.900000000000006</v>
      </c>
      <c r="J69">
        <v>0.93</v>
      </c>
      <c r="K69">
        <v>0.45</v>
      </c>
      <c r="L69">
        <v>1.41</v>
      </c>
      <c r="M69">
        <v>5.0427576200752657</v>
      </c>
      <c r="N69">
        <v>4.5</v>
      </c>
      <c r="O69" s="3">
        <v>0.20666666666666667</v>
      </c>
      <c r="P69" s="3">
        <v>0.1</v>
      </c>
      <c r="Q69" s="3">
        <v>0.3133333333333333</v>
      </c>
    </row>
    <row r="70" spans="1:17" x14ac:dyDescent="0.3">
      <c r="A70">
        <v>69</v>
      </c>
      <c r="B70" t="s">
        <v>23</v>
      </c>
      <c r="C70" t="s">
        <v>40</v>
      </c>
      <c r="D70" t="s">
        <v>43</v>
      </c>
      <c r="E70">
        <f>SUM(E68:E69)</f>
        <v>12</v>
      </c>
      <c r="F70">
        <f>SUM(F68:F69)</f>
        <v>691</v>
      </c>
      <c r="J70">
        <v>1.1000000000000001</v>
      </c>
      <c r="K70">
        <v>0.67</v>
      </c>
      <c r="L70">
        <v>1.53</v>
      </c>
      <c r="M70">
        <v>5.7670193408987886</v>
      </c>
      <c r="N70">
        <v>4.5</v>
      </c>
      <c r="O70" s="3">
        <v>0.24444444444444446</v>
      </c>
      <c r="P70" s="3">
        <v>0.1488888888888889</v>
      </c>
      <c r="Q70" s="3">
        <v>0.34</v>
      </c>
    </row>
    <row r="71" spans="1:17" x14ac:dyDescent="0.3">
      <c r="A71">
        <v>70</v>
      </c>
      <c r="B71" t="s">
        <v>24</v>
      </c>
      <c r="C71" t="s">
        <v>41</v>
      </c>
      <c r="D71" t="s">
        <v>29</v>
      </c>
      <c r="E71">
        <v>19</v>
      </c>
      <c r="F71">
        <v>1622</v>
      </c>
      <c r="G71">
        <v>26.6</v>
      </c>
      <c r="H71">
        <v>6</v>
      </c>
      <c r="I71">
        <v>69.900000000000006</v>
      </c>
      <c r="J71">
        <v>1.89</v>
      </c>
      <c r="K71">
        <v>0.98</v>
      </c>
      <c r="L71">
        <v>3.59</v>
      </c>
      <c r="M71">
        <v>26.815127436847913</v>
      </c>
      <c r="N71">
        <v>100</v>
      </c>
      <c r="O71" s="3">
        <v>1.89E-2</v>
      </c>
      <c r="P71" s="3">
        <v>9.7999999999999997E-3</v>
      </c>
      <c r="Q71" s="3">
        <v>3.5900000000000001E-2</v>
      </c>
    </row>
    <row r="72" spans="1:17" x14ac:dyDescent="0.3">
      <c r="A72">
        <v>71</v>
      </c>
      <c r="B72" t="s">
        <v>24</v>
      </c>
      <c r="C72" t="s">
        <v>41</v>
      </c>
      <c r="D72" t="s">
        <v>28</v>
      </c>
      <c r="E72">
        <v>37</v>
      </c>
      <c r="F72">
        <v>3556</v>
      </c>
      <c r="G72">
        <v>36.799999999999997</v>
      </c>
      <c r="H72">
        <v>12</v>
      </c>
      <c r="I72">
        <v>123.6</v>
      </c>
      <c r="J72">
        <v>2.4900000000000002</v>
      </c>
      <c r="K72">
        <v>1.62</v>
      </c>
      <c r="L72">
        <v>3.8</v>
      </c>
      <c r="M72">
        <v>33.162808474090554</v>
      </c>
      <c r="N72">
        <v>100</v>
      </c>
      <c r="O72" s="3">
        <v>2.4900000000000002E-2</v>
      </c>
      <c r="P72" s="3">
        <v>1.6200000000000003E-2</v>
      </c>
      <c r="Q72" s="3">
        <v>3.7999999999999999E-2</v>
      </c>
    </row>
    <row r="73" spans="1:17" x14ac:dyDescent="0.3">
      <c r="A73">
        <v>72</v>
      </c>
      <c r="B73" t="s">
        <v>24</v>
      </c>
      <c r="C73" t="s">
        <v>41</v>
      </c>
      <c r="D73" t="s">
        <v>43</v>
      </c>
      <c r="E73">
        <f>SUM(E71:E72)</f>
        <v>56</v>
      </c>
      <c r="F73">
        <f>SUM(F71:F72)</f>
        <v>5178</v>
      </c>
      <c r="J73">
        <v>2.2999999999999998</v>
      </c>
      <c r="K73">
        <v>1.6</v>
      </c>
      <c r="L73">
        <v>3.2</v>
      </c>
      <c r="M73">
        <v>29.370743375520036</v>
      </c>
      <c r="N73">
        <v>100</v>
      </c>
      <c r="O73" s="3">
        <v>2.3E-2</v>
      </c>
      <c r="P73" s="3">
        <v>1.6E-2</v>
      </c>
      <c r="Q73" s="3">
        <v>3.2000000000000001E-2</v>
      </c>
    </row>
    <row r="74" spans="1:17" x14ac:dyDescent="0.3">
      <c r="A74">
        <v>73</v>
      </c>
      <c r="B74" t="s">
        <v>25</v>
      </c>
      <c r="C74" t="s">
        <v>41</v>
      </c>
      <c r="D74" t="s">
        <v>29</v>
      </c>
      <c r="E74">
        <v>10</v>
      </c>
      <c r="F74">
        <v>628</v>
      </c>
      <c r="G74">
        <v>35.9</v>
      </c>
      <c r="H74">
        <v>6</v>
      </c>
      <c r="I74">
        <v>66</v>
      </c>
      <c r="J74">
        <v>3.7</v>
      </c>
      <c r="K74">
        <v>0.32</v>
      </c>
      <c r="L74">
        <v>31.35</v>
      </c>
      <c r="M74">
        <v>198.36978856784489</v>
      </c>
      <c r="N74">
        <v>100</v>
      </c>
      <c r="O74" s="3">
        <v>3.7000000000000005E-2</v>
      </c>
      <c r="P74" s="3">
        <v>3.2000000000000002E-3</v>
      </c>
      <c r="Q74" s="3">
        <v>0.3135</v>
      </c>
    </row>
    <row r="75" spans="1:17" x14ac:dyDescent="0.3">
      <c r="A75">
        <v>74</v>
      </c>
      <c r="B75" t="s">
        <v>25</v>
      </c>
      <c r="C75" t="s">
        <v>41</v>
      </c>
      <c r="D75" t="s">
        <v>28</v>
      </c>
      <c r="E75">
        <v>29</v>
      </c>
      <c r="F75">
        <v>2267</v>
      </c>
      <c r="G75">
        <v>41.1</v>
      </c>
      <c r="H75">
        <v>9</v>
      </c>
      <c r="I75">
        <v>123.6</v>
      </c>
      <c r="J75">
        <v>6.65</v>
      </c>
      <c r="K75">
        <v>4.3</v>
      </c>
      <c r="L75">
        <v>10.15</v>
      </c>
      <c r="M75">
        <v>71.055149759323342</v>
      </c>
      <c r="N75">
        <v>100</v>
      </c>
      <c r="O75" s="3">
        <v>6.6500000000000004E-2</v>
      </c>
      <c r="P75" s="3">
        <v>4.2999999999999997E-2</v>
      </c>
      <c r="Q75" s="3">
        <v>0.10150000000000001</v>
      </c>
    </row>
    <row r="76" spans="1:17" x14ac:dyDescent="0.3">
      <c r="A76">
        <v>75</v>
      </c>
      <c r="B76" t="s">
        <v>25</v>
      </c>
      <c r="C76" t="s">
        <v>41</v>
      </c>
      <c r="D76" t="s">
        <v>43</v>
      </c>
      <c r="E76">
        <f>SUM(E74:E75)</f>
        <v>39</v>
      </c>
      <c r="F76">
        <f>SUM(F74:F75)</f>
        <v>2895</v>
      </c>
      <c r="J76">
        <v>6.1</v>
      </c>
      <c r="K76">
        <v>3.6</v>
      </c>
      <c r="L76">
        <v>10.1</v>
      </c>
      <c r="M76">
        <v>89.217813102086666</v>
      </c>
      <c r="N76">
        <v>100</v>
      </c>
      <c r="O76" s="3">
        <v>6.0999999999999999E-2</v>
      </c>
      <c r="P76" s="3">
        <v>3.6000000000000004E-2</v>
      </c>
      <c r="Q76" s="3">
        <v>0.10099999999999999</v>
      </c>
    </row>
    <row r="77" spans="1:17" x14ac:dyDescent="0.3">
      <c r="A77">
        <v>76</v>
      </c>
      <c r="B77" t="s">
        <v>26</v>
      </c>
      <c r="C77" t="s">
        <v>41</v>
      </c>
      <c r="D77" t="s">
        <v>29</v>
      </c>
      <c r="E77">
        <v>10</v>
      </c>
      <c r="F77">
        <v>936</v>
      </c>
      <c r="G77">
        <v>20.8</v>
      </c>
      <c r="H77">
        <v>6</v>
      </c>
      <c r="I77">
        <v>69.900000000000006</v>
      </c>
      <c r="J77">
        <v>5.77</v>
      </c>
      <c r="K77">
        <v>4.2699999999999996</v>
      </c>
      <c r="L77">
        <v>7.76</v>
      </c>
      <c r="M77">
        <v>27.23812974863085</v>
      </c>
      <c r="N77">
        <v>100</v>
      </c>
      <c r="O77" s="3">
        <v>5.7699999999999994E-2</v>
      </c>
      <c r="P77" s="3">
        <v>4.2699999999999995E-2</v>
      </c>
      <c r="Q77" s="3">
        <v>7.7600000000000002E-2</v>
      </c>
    </row>
    <row r="78" spans="1:17" x14ac:dyDescent="0.3">
      <c r="A78">
        <v>77</v>
      </c>
      <c r="B78" t="s">
        <v>26</v>
      </c>
      <c r="C78" t="s">
        <v>41</v>
      </c>
      <c r="D78" t="s">
        <v>28</v>
      </c>
      <c r="E78">
        <v>16</v>
      </c>
      <c r="F78">
        <v>1231</v>
      </c>
      <c r="G78">
        <v>44.6</v>
      </c>
      <c r="H78">
        <v>12.4</v>
      </c>
      <c r="I78">
        <v>123.6</v>
      </c>
      <c r="J78">
        <v>3.57</v>
      </c>
      <c r="K78">
        <v>1.92</v>
      </c>
      <c r="L78">
        <v>6.53</v>
      </c>
      <c r="M78">
        <v>41.261392905629151</v>
      </c>
      <c r="N78">
        <v>100</v>
      </c>
      <c r="O78" s="3">
        <v>3.5699999999999996E-2</v>
      </c>
      <c r="P78" s="3">
        <v>1.9199999999999998E-2</v>
      </c>
      <c r="Q78" s="3">
        <v>6.5299999999999997E-2</v>
      </c>
    </row>
    <row r="79" spans="1:17" x14ac:dyDescent="0.3">
      <c r="A79">
        <v>78</v>
      </c>
      <c r="B79" t="s">
        <v>26</v>
      </c>
      <c r="C79" t="s">
        <v>41</v>
      </c>
      <c r="D79" t="s">
        <v>43</v>
      </c>
      <c r="E79">
        <f>SUM(E77:E78)</f>
        <v>26</v>
      </c>
      <c r="F79">
        <f>SUM(F77:F78)</f>
        <v>2167</v>
      </c>
      <c r="J79">
        <v>4.2</v>
      </c>
      <c r="K79">
        <v>3</v>
      </c>
      <c r="L79">
        <v>5.9</v>
      </c>
      <c r="M79">
        <v>34.438274750705524</v>
      </c>
      <c r="N79">
        <v>100</v>
      </c>
      <c r="O79" s="3">
        <v>4.2000000000000003E-2</v>
      </c>
      <c r="P79" s="3">
        <v>0.03</v>
      </c>
      <c r="Q79" s="3">
        <v>5.9000000000000004E-2</v>
      </c>
    </row>
    <row r="80" spans="1:17" x14ac:dyDescent="0.3">
      <c r="A80">
        <v>79</v>
      </c>
      <c r="B80" t="s">
        <v>27</v>
      </c>
      <c r="C80" t="s">
        <v>41</v>
      </c>
      <c r="D80" t="s">
        <v>29</v>
      </c>
      <c r="E80">
        <v>3</v>
      </c>
      <c r="F80">
        <v>214</v>
      </c>
      <c r="G80">
        <v>19.899999999999999</v>
      </c>
      <c r="H80">
        <v>17</v>
      </c>
      <c r="I80">
        <v>31.6</v>
      </c>
      <c r="J80">
        <v>0.7</v>
      </c>
      <c r="K80">
        <v>0.1</v>
      </c>
      <c r="L80">
        <v>3.4</v>
      </c>
      <c r="M80">
        <v>12.315009736347378</v>
      </c>
      <c r="N80">
        <v>100</v>
      </c>
      <c r="O80" s="3">
        <v>6.9999999999999993E-3</v>
      </c>
      <c r="P80" s="3">
        <v>1E-3</v>
      </c>
      <c r="Q80" s="3">
        <v>3.4000000000000002E-2</v>
      </c>
    </row>
    <row r="81" spans="1:17" x14ac:dyDescent="0.3">
      <c r="A81">
        <v>80</v>
      </c>
      <c r="B81" t="s">
        <v>27</v>
      </c>
      <c r="C81" t="s">
        <v>41</v>
      </c>
      <c r="D81" t="s">
        <v>28</v>
      </c>
      <c r="E81">
        <v>13</v>
      </c>
      <c r="F81">
        <v>1217</v>
      </c>
      <c r="G81">
        <v>49</v>
      </c>
      <c r="H81">
        <v>17</v>
      </c>
      <c r="I81">
        <v>123.6</v>
      </c>
      <c r="J81">
        <v>2.9</v>
      </c>
      <c r="K81">
        <v>1.6</v>
      </c>
      <c r="L81">
        <v>5.3</v>
      </c>
      <c r="M81">
        <v>32.927665871069344</v>
      </c>
      <c r="N81">
        <v>100</v>
      </c>
      <c r="O81" s="3">
        <v>2.8999999999999998E-2</v>
      </c>
      <c r="P81" s="3">
        <v>1.6E-2</v>
      </c>
      <c r="Q81" s="3">
        <v>5.2999999999999999E-2</v>
      </c>
    </row>
    <row r="82" spans="1:17" x14ac:dyDescent="0.3">
      <c r="A82">
        <v>81</v>
      </c>
      <c r="B82" t="s">
        <v>27</v>
      </c>
      <c r="C82" t="s">
        <v>41</v>
      </c>
      <c r="D82" t="s">
        <v>43</v>
      </c>
      <c r="E82">
        <f>SUM(E80:E81)</f>
        <v>16</v>
      </c>
      <c r="F82">
        <f>SUM(F80:F81)</f>
        <v>1431</v>
      </c>
      <c r="J82">
        <v>2.4</v>
      </c>
      <c r="K82">
        <v>1.3</v>
      </c>
      <c r="L82">
        <v>4.3</v>
      </c>
      <c r="M82">
        <v>28.950429060272047</v>
      </c>
      <c r="N82">
        <v>100</v>
      </c>
      <c r="O82" s="3">
        <v>2.4E-2</v>
      </c>
      <c r="P82" s="3">
        <v>1.3000000000000001E-2</v>
      </c>
      <c r="Q82" s="3">
        <v>4.2999999999999997E-2</v>
      </c>
    </row>
    <row r="83" spans="1:17" x14ac:dyDescent="0.3">
      <c r="A8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DCF2-5462-4723-81E5-EE222A17F4A9}">
  <dimension ref="A1:A28"/>
  <sheetViews>
    <sheetView zoomScale="116" workbookViewId="0">
      <selection activeCell="A24" sqref="A24"/>
    </sheetView>
  </sheetViews>
  <sheetFormatPr defaultRowHeight="13" x14ac:dyDescent="0.3"/>
  <cols>
    <col min="1" max="1" width="18.398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meta-analysis</vt:lpstr>
      <vt:lpstr>Sheet2</vt:lpstr>
      <vt:lpstr>arthrofibrosis</vt:lpstr>
      <vt:lpstr>ci.lower.bqt</vt:lpstr>
      <vt:lpstr>ci.lower.sqt</vt:lpstr>
      <vt:lpstr>ci.upper.bqt</vt:lpstr>
      <vt:lpstr>ci.upper.sqt</vt:lpstr>
      <vt:lpstr>donor_site_morbidity</vt:lpstr>
      <vt:lpstr>estimate.bqt</vt:lpstr>
      <vt:lpstr>estimate.sqt</vt:lpstr>
      <vt:lpstr>fu.mean.bqt</vt:lpstr>
      <vt:lpstr>fu.sd.lower.bqt</vt:lpstr>
      <vt:lpstr>fu.sd.upper.bqt</vt:lpstr>
      <vt:lpstr>graft_rupture</vt:lpstr>
      <vt:lpstr>h_lsi_isokinetic_180</vt:lpstr>
      <vt:lpstr>h_lsi_isokinetic_60</vt:lpstr>
      <vt:lpstr>h_lsi_isometric</vt:lpstr>
      <vt:lpstr>ikdc_objective</vt:lpstr>
      <vt:lpstr>ikdc_subjective</vt:lpstr>
      <vt:lpstr>instrumental_laxity</vt:lpstr>
      <vt:lpstr>k.bqt</vt:lpstr>
      <vt:lpstr>k.sqt</vt:lpstr>
      <vt:lpstr>koos_adl</vt:lpstr>
      <vt:lpstr>koos_pain</vt:lpstr>
      <vt:lpstr>koos_qol</vt:lpstr>
      <vt:lpstr>koos_sport</vt:lpstr>
      <vt:lpstr>koos_symptoms</vt:lpstr>
      <vt:lpstr>lachman</vt:lpstr>
      <vt:lpstr>lachman_0_1</vt:lpstr>
      <vt:lpstr>lysholm</vt:lpstr>
      <vt:lpstr>marx</vt:lpstr>
      <vt:lpstr>n.bqt</vt:lpstr>
      <vt:lpstr>n.sqt</vt:lpstr>
      <vt:lpstr>outcome</vt:lpstr>
      <vt:lpstr>patellar_fracture</vt:lpstr>
      <vt:lpstr>pivot_shift</vt:lpstr>
      <vt:lpstr>pivot_shift_0_1_</vt:lpstr>
      <vt:lpstr>q_lsi_isokinetic_180</vt:lpstr>
      <vt:lpstr>q_lsi_isokinetic_60</vt:lpstr>
      <vt:lpstr>q_lsi_isometric</vt:lpstr>
      <vt:lpstr>slht</vt:lpstr>
      <vt:lpstr>tegner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2025-08-11T09:44:45Z</dcterms:created>
  <dcterms:modified xsi:type="dcterms:W3CDTF">2025-08-12T13:30:31Z</dcterms:modified>
</cp:coreProperties>
</file>